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https://uob-my.sharepoint.com/personal/jg0852_bristol_ac_uk/Documents/PhD/6. Model/1. Joe Gregory/SEAM/Active/"/>
    </mc:Choice>
  </mc:AlternateContent>
  <xr:revisionPtr revIDLastSave="516" documentId="8_{DE23EACB-7186-4646-93C3-4C56E5F4CB39}" xr6:coauthVersionLast="46" xr6:coauthVersionMax="46" xr10:uidLastSave="{20D111A0-D67C-4B7B-BA08-9B506782C116}"/>
  <bookViews>
    <workbookView xWindow="22932" yWindow="-108" windowWidth="20376" windowHeight="12216" xr2:uid="{00000000-000D-0000-FFFF-FFFF00000000}"/>
  </bookViews>
  <sheets>
    <sheet name="Svalbard Access" sheetId="4" r:id="rId1"/>
    <sheet name="Kiruna Access" sheetId="1" r:id="rId2"/>
    <sheet name="Troll Access" sheetId="5" r:id="rId3"/>
    <sheet name="Plot" sheetId="7" r:id="rId4"/>
    <sheet name="Export" sheetId="6" r:id="rId5"/>
    <sheet name="TimeValues" sheetId="8" r:id="rId6"/>
    <sheet name="TimelIn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3" i="8" l="1"/>
  <c r="U43" i="8"/>
  <c r="V43" i="8"/>
  <c r="S43" i="8"/>
  <c r="S44" i="8"/>
  <c r="T42" i="8"/>
  <c r="U42" i="8"/>
  <c r="V42" i="8"/>
  <c r="S42" i="8"/>
  <c r="S4" i="8"/>
  <c r="T4" i="8"/>
  <c r="U4" i="8"/>
  <c r="V4" i="8"/>
  <c r="S5" i="8"/>
  <c r="T5" i="8"/>
  <c r="U5" i="8"/>
  <c r="V5" i="8"/>
  <c r="S6" i="8"/>
  <c r="T6" i="8"/>
  <c r="U6" i="8"/>
  <c r="V6" i="8"/>
  <c r="S7" i="8"/>
  <c r="T7" i="8"/>
  <c r="U7" i="8"/>
  <c r="V7" i="8"/>
  <c r="S8" i="8"/>
  <c r="T8" i="8"/>
  <c r="U8" i="8"/>
  <c r="V8" i="8"/>
  <c r="S9" i="8"/>
  <c r="T9" i="8"/>
  <c r="U9" i="8"/>
  <c r="V9" i="8"/>
  <c r="S10" i="8"/>
  <c r="T10" i="8"/>
  <c r="U10" i="8"/>
  <c r="V10" i="8"/>
  <c r="S11" i="8"/>
  <c r="T11" i="8"/>
  <c r="U11" i="8"/>
  <c r="V11" i="8"/>
  <c r="S12" i="8"/>
  <c r="T12" i="8"/>
  <c r="U12" i="8"/>
  <c r="V12" i="8"/>
  <c r="S13" i="8"/>
  <c r="T13" i="8"/>
  <c r="U13" i="8"/>
  <c r="V13" i="8"/>
  <c r="S14" i="8"/>
  <c r="T14" i="8"/>
  <c r="U14" i="8"/>
  <c r="V14" i="8"/>
  <c r="S15" i="8"/>
  <c r="T15" i="8"/>
  <c r="U15" i="8"/>
  <c r="V15" i="8"/>
  <c r="S16" i="8"/>
  <c r="T16" i="8"/>
  <c r="U16" i="8"/>
  <c r="V16" i="8"/>
  <c r="S17" i="8"/>
  <c r="T17" i="8"/>
  <c r="U17" i="8"/>
  <c r="V17" i="8"/>
  <c r="S18" i="8"/>
  <c r="T18" i="8"/>
  <c r="U18" i="8"/>
  <c r="V18" i="8"/>
  <c r="S19" i="8"/>
  <c r="T19" i="8"/>
  <c r="U19" i="8"/>
  <c r="V19" i="8"/>
  <c r="S20" i="8"/>
  <c r="T20" i="8"/>
  <c r="U20" i="8"/>
  <c r="V20" i="8"/>
  <c r="S21" i="8"/>
  <c r="T21" i="8"/>
  <c r="U21" i="8"/>
  <c r="V21" i="8"/>
  <c r="S22" i="8"/>
  <c r="T22" i="8"/>
  <c r="U22" i="8"/>
  <c r="V22" i="8"/>
  <c r="S23" i="8"/>
  <c r="T23" i="8"/>
  <c r="U23" i="8"/>
  <c r="V23" i="8"/>
  <c r="S24" i="8"/>
  <c r="T24" i="8"/>
  <c r="U24" i="8"/>
  <c r="V24" i="8"/>
  <c r="S25" i="8"/>
  <c r="T25" i="8"/>
  <c r="U25" i="8"/>
  <c r="V25" i="8"/>
  <c r="S26" i="8"/>
  <c r="T26" i="8"/>
  <c r="U26" i="8"/>
  <c r="V26" i="8"/>
  <c r="S27" i="8"/>
  <c r="T27" i="8"/>
  <c r="U27" i="8"/>
  <c r="V27" i="8"/>
  <c r="S28" i="8"/>
  <c r="T28" i="8"/>
  <c r="U28" i="8"/>
  <c r="V28" i="8"/>
  <c r="S29" i="8"/>
  <c r="T29" i="8"/>
  <c r="U29" i="8"/>
  <c r="V29" i="8"/>
  <c r="S30" i="8"/>
  <c r="T30" i="8"/>
  <c r="U30" i="8"/>
  <c r="V30" i="8"/>
  <c r="S31" i="8"/>
  <c r="T31" i="8"/>
  <c r="U31" i="8"/>
  <c r="V31" i="8"/>
  <c r="S32" i="8"/>
  <c r="T32" i="8"/>
  <c r="U32" i="8"/>
  <c r="V32" i="8"/>
  <c r="S33" i="8"/>
  <c r="T33" i="8"/>
  <c r="U33" i="8"/>
  <c r="V33" i="8"/>
  <c r="S34" i="8"/>
  <c r="T34" i="8"/>
  <c r="U34" i="8"/>
  <c r="V34" i="8"/>
  <c r="S35" i="8"/>
  <c r="T35" i="8"/>
  <c r="U35" i="8"/>
  <c r="V35" i="8"/>
  <c r="S36" i="8"/>
  <c r="T36" i="8"/>
  <c r="U36" i="8"/>
  <c r="V36" i="8"/>
  <c r="S37" i="8"/>
  <c r="T37" i="8"/>
  <c r="U37" i="8"/>
  <c r="V37" i="8"/>
  <c r="S38" i="8"/>
  <c r="T38" i="8"/>
  <c r="U38" i="8"/>
  <c r="V38" i="8"/>
  <c r="S39" i="8"/>
  <c r="T39" i="8"/>
  <c r="U39" i="8"/>
  <c r="V39" i="8"/>
  <c r="S40" i="8"/>
  <c r="T40" i="8"/>
  <c r="U40" i="8"/>
  <c r="V40" i="8"/>
  <c r="V3" i="8"/>
  <c r="U3" i="8"/>
  <c r="T3" i="8"/>
  <c r="S3" i="8"/>
  <c r="J35" i="8" l="1"/>
  <c r="I35" i="8"/>
  <c r="H3" i="8"/>
  <c r="I3" i="8"/>
  <c r="J3" i="8"/>
  <c r="K3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22" i="8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2" i="8"/>
  <c r="I32" i="8"/>
  <c r="J32" i="8"/>
  <c r="K32" i="8"/>
  <c r="H33" i="8"/>
  <c r="I33" i="8"/>
  <c r="J33" i="8"/>
  <c r="K33" i="8"/>
  <c r="H34" i="8"/>
  <c r="I34" i="8"/>
  <c r="J34" i="8"/>
  <c r="K34" i="8"/>
  <c r="H35" i="8"/>
  <c r="K35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H67" i="8"/>
  <c r="I67" i="8"/>
  <c r="J67" i="8"/>
  <c r="K67" i="8"/>
  <c r="H68" i="8"/>
  <c r="I68" i="8"/>
  <c r="J68" i="8"/>
  <c r="K68" i="8"/>
  <c r="H69" i="8"/>
  <c r="I69" i="8"/>
  <c r="J69" i="8"/>
  <c r="K69" i="8"/>
  <c r="H70" i="8"/>
  <c r="I70" i="8"/>
  <c r="J70" i="8"/>
  <c r="K70" i="8"/>
  <c r="H71" i="8"/>
  <c r="I71" i="8"/>
  <c r="J71" i="8"/>
  <c r="K71" i="8"/>
  <c r="H72" i="8"/>
  <c r="I72" i="8"/>
  <c r="J72" i="8"/>
  <c r="K72" i="8"/>
  <c r="H73" i="8"/>
  <c r="I73" i="8"/>
  <c r="J73" i="8"/>
  <c r="K73" i="8"/>
  <c r="H74" i="8"/>
  <c r="I74" i="8"/>
  <c r="J74" i="8"/>
  <c r="K74" i="8"/>
  <c r="H75" i="8"/>
  <c r="I75" i="8"/>
  <c r="J75" i="8"/>
  <c r="K75" i="8"/>
  <c r="H76" i="8"/>
  <c r="I76" i="8"/>
  <c r="J76" i="8"/>
  <c r="K76" i="8"/>
  <c r="H77" i="8"/>
  <c r="I77" i="8"/>
  <c r="J77" i="8"/>
  <c r="K77" i="8"/>
  <c r="H78" i="8"/>
  <c r="I78" i="8"/>
  <c r="J78" i="8"/>
  <c r="K78" i="8"/>
  <c r="H79" i="8"/>
  <c r="I79" i="8"/>
  <c r="J79" i="8"/>
  <c r="K79" i="8"/>
  <c r="H80" i="8"/>
  <c r="I80" i="8"/>
  <c r="J80" i="8"/>
  <c r="K80" i="8"/>
  <c r="H81" i="8"/>
  <c r="I81" i="8"/>
  <c r="J81" i="8"/>
  <c r="K81" i="8"/>
  <c r="H82" i="8"/>
  <c r="I82" i="8"/>
  <c r="J82" i="8"/>
  <c r="K82" i="8"/>
  <c r="H83" i="8"/>
  <c r="I83" i="8"/>
  <c r="J83" i="8"/>
  <c r="K83" i="8"/>
  <c r="H84" i="8"/>
  <c r="I84" i="8"/>
  <c r="J84" i="8"/>
  <c r="K84" i="8"/>
  <c r="H85" i="8"/>
  <c r="I85" i="8"/>
  <c r="J85" i="8"/>
  <c r="K85" i="8"/>
  <c r="H86" i="8"/>
  <c r="I86" i="8"/>
  <c r="J86" i="8"/>
  <c r="K86" i="8"/>
  <c r="H87" i="8"/>
  <c r="I87" i="8"/>
  <c r="J87" i="8"/>
  <c r="K87" i="8"/>
  <c r="H88" i="8"/>
  <c r="I88" i="8"/>
  <c r="J88" i="8"/>
  <c r="K88" i="8"/>
  <c r="H89" i="8"/>
  <c r="I89" i="8"/>
  <c r="J89" i="8"/>
  <c r="K89" i="8"/>
  <c r="H90" i="8"/>
  <c r="I90" i="8"/>
  <c r="J90" i="8"/>
  <c r="K90" i="8"/>
  <c r="H91" i="8"/>
  <c r="I91" i="8"/>
  <c r="J91" i="8"/>
  <c r="K91" i="8"/>
  <c r="H92" i="8"/>
  <c r="I92" i="8"/>
  <c r="J92" i="8"/>
  <c r="K92" i="8"/>
  <c r="H93" i="8"/>
  <c r="I93" i="8"/>
  <c r="J93" i="8"/>
  <c r="K93" i="8"/>
  <c r="H94" i="8"/>
  <c r="I94" i="8"/>
  <c r="J94" i="8"/>
  <c r="K94" i="8"/>
  <c r="H95" i="8"/>
  <c r="I95" i="8"/>
  <c r="J95" i="8"/>
  <c r="K95" i="8"/>
  <c r="H96" i="8"/>
  <c r="I96" i="8"/>
  <c r="J96" i="8"/>
  <c r="K96" i="8"/>
  <c r="H97" i="8"/>
  <c r="I97" i="8"/>
  <c r="J97" i="8"/>
  <c r="K97" i="8"/>
  <c r="H98" i="8"/>
  <c r="I98" i="8"/>
  <c r="J98" i="8"/>
  <c r="K98" i="8"/>
  <c r="H99" i="8"/>
  <c r="I99" i="8"/>
  <c r="J99" i="8"/>
  <c r="K99" i="8"/>
  <c r="H100" i="8"/>
  <c r="I100" i="8"/>
  <c r="J100" i="8"/>
  <c r="K100" i="8"/>
  <c r="M199" i="8" a="1"/>
  <c r="M200" i="8" a="1"/>
  <c r="M200" i="8" l="1"/>
  <c r="M199" i="8"/>
  <c r="N2" i="8"/>
  <c r="O2" i="8"/>
  <c r="P2" i="8"/>
  <c r="Q2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M129" i="8" a="1"/>
  <c r="M164" i="8" a="1"/>
  <c r="M189" i="8" a="1"/>
  <c r="M173" i="8" a="1"/>
  <c r="M135" i="8" a="1"/>
  <c r="M181" i="8" a="1"/>
  <c r="M119" i="8" a="1"/>
  <c r="M183" i="8" a="1"/>
  <c r="M163" i="8" a="1"/>
  <c r="M107" i="8" a="1"/>
  <c r="M156" i="8" a="1"/>
  <c r="M155" i="8" a="1"/>
  <c r="M191" i="8" a="1"/>
  <c r="M104" i="8" a="1"/>
  <c r="M160" i="8" a="1"/>
  <c r="M197" i="8" a="1"/>
  <c r="M179" i="8" a="1"/>
  <c r="M177" i="8" a="1"/>
  <c r="M193" i="8" a="1"/>
  <c r="M91" i="8" a="1"/>
  <c r="M85" i="8" a="1"/>
  <c r="M121" i="8" a="1"/>
  <c r="M103" i="8" a="1"/>
  <c r="M165" i="8" a="1"/>
  <c r="M117" i="8" a="1"/>
  <c r="M105" i="8" a="1"/>
  <c r="M90" i="8" a="1"/>
  <c r="M81" i="8" a="1"/>
  <c r="M100" i="8" a="1"/>
  <c r="M159" i="8" a="1"/>
  <c r="M128" i="8" a="1"/>
  <c r="M111" i="8" a="1"/>
  <c r="M133" i="8" a="1"/>
  <c r="M162" i="8" a="1"/>
  <c r="M148" i="8" a="1"/>
  <c r="M130" i="8" a="1"/>
  <c r="M150" i="8" a="1"/>
  <c r="M188" i="8" a="1"/>
  <c r="M124" i="8" a="1"/>
  <c r="M80" i="8" a="1"/>
  <c r="M185" i="8" a="1"/>
  <c r="M79" i="8" a="1"/>
  <c r="M102" i="8" a="1"/>
  <c r="M186" i="8" a="1"/>
  <c r="M178" i="8" a="1"/>
  <c r="M108" i="8" a="1"/>
  <c r="M136" i="8" a="1"/>
  <c r="M96" i="8" a="1"/>
  <c r="M109" i="8" a="1"/>
  <c r="M141" i="8" a="1"/>
  <c r="M140" i="8" a="1"/>
  <c r="M115" i="8" a="1"/>
  <c r="M101" i="8" a="1"/>
  <c r="M142" i="8" a="1"/>
  <c r="M125" i="8" a="1"/>
  <c r="M143" i="8" a="1"/>
  <c r="M147" i="8" a="1"/>
  <c r="M167" i="8" a="1"/>
  <c r="M98" i="8" a="1"/>
  <c r="M152" i="8" a="1"/>
  <c r="M161" i="8" a="1"/>
  <c r="M116" i="8" a="1"/>
  <c r="M126" i="8" a="1"/>
  <c r="M196" i="8" a="1"/>
  <c r="M174" i="8" a="1"/>
  <c r="M89" i="8" a="1"/>
  <c r="M137" i="8" a="1"/>
  <c r="M84" i="8" a="1"/>
  <c r="M83" i="8" a="1"/>
  <c r="M134" i="8" a="1"/>
  <c r="M87" i="8" a="1"/>
  <c r="M106" i="8" a="1"/>
  <c r="M88" i="8" a="1"/>
  <c r="M198" i="8" a="1"/>
  <c r="M95" i="8" a="1"/>
  <c r="M99" i="8" a="1"/>
  <c r="M110" i="8" a="1"/>
  <c r="M157" i="8" a="1"/>
  <c r="M176" i="8" a="1"/>
  <c r="M113" i="8" a="1"/>
  <c r="M144" i="8" a="1"/>
  <c r="M127" i="8" a="1"/>
  <c r="M180" i="8" a="1"/>
  <c r="M151" i="8" a="1"/>
  <c r="M153" i="8" a="1"/>
  <c r="M187" i="8" a="1"/>
  <c r="M114" i="8" a="1"/>
  <c r="M158" i="8" a="1"/>
  <c r="M86" i="8" a="1"/>
  <c r="M123" i="8" a="1"/>
  <c r="M170" i="8" a="1"/>
  <c r="M149" i="8" a="1"/>
  <c r="M97" i="8" a="1"/>
  <c r="M145" i="8" a="1"/>
  <c r="M118" i="8" a="1"/>
  <c r="M94" i="8" a="1"/>
  <c r="M112" i="8" a="1"/>
  <c r="M154" i="8" a="1"/>
  <c r="M184" i="8" a="1"/>
  <c r="M195" i="8" a="1"/>
  <c r="M190" i="8" a="1"/>
  <c r="M182" i="8" a="1"/>
  <c r="M93" i="8" a="1"/>
  <c r="M82" i="8" a="1"/>
  <c r="M138" i="8" a="1"/>
  <c r="M92" i="8" a="1"/>
  <c r="M172" i="8" a="1"/>
  <c r="M166" i="8" a="1"/>
  <c r="M146" i="8" a="1"/>
  <c r="M139" i="8" a="1"/>
  <c r="M175" i="8" a="1"/>
  <c r="M171" i="8" a="1"/>
  <c r="M192" i="8" a="1"/>
  <c r="M169" i="8" a="1"/>
  <c r="M168" i="8" a="1"/>
  <c r="M131" i="8" a="1"/>
  <c r="M132" i="8" a="1"/>
  <c r="M194" i="8" a="1"/>
  <c r="M122" i="8" a="1"/>
  <c r="M120" i="8" a="1"/>
  <c r="M138" i="8" l="1"/>
  <c r="M137" i="8"/>
  <c r="M98" i="8"/>
  <c r="M97" i="8"/>
  <c r="M80" i="8"/>
  <c r="M79" i="8"/>
  <c r="M185" i="8"/>
  <c r="M186" i="8"/>
  <c r="M170" i="8"/>
  <c r="M169" i="8"/>
  <c r="M154" i="8"/>
  <c r="M153" i="8"/>
  <c r="M130" i="8"/>
  <c r="M129" i="8"/>
  <c r="M114" i="8"/>
  <c r="M113" i="8"/>
  <c r="M82" i="8"/>
  <c r="M81" i="8"/>
  <c r="M191" i="8"/>
  <c r="M192" i="8"/>
  <c r="M183" i="8"/>
  <c r="M184" i="8"/>
  <c r="M175" i="8"/>
  <c r="M176" i="8"/>
  <c r="M168" i="8"/>
  <c r="M167" i="8"/>
  <c r="M160" i="8"/>
  <c r="M159" i="8"/>
  <c r="M151" i="8"/>
  <c r="M152" i="8"/>
  <c r="M144" i="8"/>
  <c r="M143" i="8"/>
  <c r="M136" i="8"/>
  <c r="M135" i="8"/>
  <c r="M128" i="8"/>
  <c r="M127" i="8"/>
  <c r="M120" i="8"/>
  <c r="M119" i="8"/>
  <c r="M112" i="8"/>
  <c r="M111" i="8"/>
  <c r="M104" i="8"/>
  <c r="M103" i="8"/>
  <c r="M96" i="8"/>
  <c r="M95" i="8"/>
  <c r="M88" i="8"/>
  <c r="M87" i="8"/>
  <c r="M197" i="8"/>
  <c r="M198" i="8"/>
  <c r="M189" i="8"/>
  <c r="M190" i="8"/>
  <c r="M181" i="8"/>
  <c r="M182" i="8"/>
  <c r="M173" i="8"/>
  <c r="M174" i="8"/>
  <c r="M165" i="8"/>
  <c r="M166" i="8"/>
  <c r="M157" i="8"/>
  <c r="M158" i="8"/>
  <c r="M149" i="8"/>
  <c r="M150" i="8"/>
  <c r="M141" i="8"/>
  <c r="M142" i="8"/>
  <c r="M133" i="8"/>
  <c r="M134" i="8"/>
  <c r="M125" i="8"/>
  <c r="M126" i="8"/>
  <c r="M117" i="8"/>
  <c r="M118" i="8"/>
  <c r="M109" i="8"/>
  <c r="M110" i="8"/>
  <c r="M101" i="8"/>
  <c r="M102" i="8"/>
  <c r="M93" i="8"/>
  <c r="M94" i="8"/>
  <c r="M85" i="8"/>
  <c r="M86" i="8"/>
  <c r="M193" i="8"/>
  <c r="M194" i="8"/>
  <c r="M177" i="8"/>
  <c r="M178" i="8"/>
  <c r="M162" i="8"/>
  <c r="M161" i="8"/>
  <c r="M146" i="8"/>
  <c r="M145" i="8"/>
  <c r="M122" i="8"/>
  <c r="M121" i="8"/>
  <c r="M106" i="8"/>
  <c r="M105" i="8"/>
  <c r="M90" i="8"/>
  <c r="M89" i="8"/>
  <c r="M195" i="8"/>
  <c r="M196" i="8"/>
  <c r="M187" i="8"/>
  <c r="M188" i="8"/>
  <c r="M179" i="8"/>
  <c r="M180" i="8"/>
  <c r="M171" i="8"/>
  <c r="M172" i="8"/>
  <c r="M164" i="8"/>
  <c r="M163" i="8"/>
  <c r="M155" i="8"/>
  <c r="M156" i="8"/>
  <c r="M147" i="8"/>
  <c r="M148" i="8"/>
  <c r="M139" i="8"/>
  <c r="M140" i="8"/>
  <c r="M131" i="8"/>
  <c r="M132" i="8"/>
  <c r="M123" i="8"/>
  <c r="M124" i="8"/>
  <c r="M115" i="8"/>
  <c r="M116" i="8"/>
  <c r="M107" i="8"/>
  <c r="M108" i="8"/>
  <c r="M99" i="8"/>
  <c r="M100" i="8"/>
  <c r="M91" i="8"/>
  <c r="M92" i="8"/>
  <c r="M83" i="8"/>
  <c r="M84" i="8"/>
  <c r="K2" i="8"/>
  <c r="J2" i="8"/>
  <c r="I2" i="8"/>
  <c r="H2" i="8"/>
  <c r="G2" i="8"/>
  <c r="M2" i="8" l="1"/>
  <c r="G3" i="8"/>
  <c r="N82" i="8"/>
  <c r="O82" i="8"/>
  <c r="P82" i="8"/>
  <c r="Q82" i="8"/>
  <c r="P98" i="8"/>
  <c r="Q98" i="8"/>
  <c r="N98" i="8"/>
  <c r="O98" i="8"/>
  <c r="P130" i="8"/>
  <c r="Q130" i="8"/>
  <c r="N130" i="8"/>
  <c r="O130" i="8"/>
  <c r="O162" i="8"/>
  <c r="P162" i="8"/>
  <c r="Q162" i="8"/>
  <c r="N162" i="8"/>
  <c r="O175" i="8"/>
  <c r="Q175" i="8"/>
  <c r="P175" i="8"/>
  <c r="N175" i="8"/>
  <c r="O191" i="8"/>
  <c r="P191" i="8"/>
  <c r="Q191" i="8"/>
  <c r="N191" i="8"/>
  <c r="O199" i="8"/>
  <c r="Q199" i="8"/>
  <c r="P199" i="8"/>
  <c r="N199" i="8"/>
  <c r="P107" i="8"/>
  <c r="Q107" i="8"/>
  <c r="N107" i="8"/>
  <c r="O107" i="8"/>
  <c r="O139" i="8"/>
  <c r="P139" i="8"/>
  <c r="Q139" i="8"/>
  <c r="N139" i="8"/>
  <c r="P111" i="8"/>
  <c r="Q111" i="8"/>
  <c r="N111" i="8"/>
  <c r="O111" i="8"/>
  <c r="P105" i="8"/>
  <c r="Q105" i="8"/>
  <c r="N105" i="8"/>
  <c r="O105" i="8"/>
  <c r="O137" i="8"/>
  <c r="P137" i="8"/>
  <c r="Q137" i="8"/>
  <c r="N137" i="8"/>
  <c r="O169" i="8"/>
  <c r="P169" i="8"/>
  <c r="Q169" i="8"/>
  <c r="N169" i="8"/>
  <c r="O188" i="8"/>
  <c r="Q188" i="8"/>
  <c r="P188" i="8"/>
  <c r="N188" i="8"/>
  <c r="O196" i="8"/>
  <c r="P196" i="8"/>
  <c r="Q196" i="8"/>
  <c r="N196" i="8"/>
  <c r="O132" i="8"/>
  <c r="P132" i="8"/>
  <c r="Q132" i="8"/>
  <c r="N132" i="8"/>
  <c r="N85" i="8"/>
  <c r="O85" i="8"/>
  <c r="P85" i="8"/>
  <c r="Q85" i="8"/>
  <c r="P117" i="8"/>
  <c r="Q117" i="8"/>
  <c r="N117" i="8"/>
  <c r="O117" i="8"/>
  <c r="O133" i="8"/>
  <c r="Q133" i="8"/>
  <c r="P133" i="8"/>
  <c r="N133" i="8"/>
  <c r="O177" i="8"/>
  <c r="Q177" i="8"/>
  <c r="P177" i="8"/>
  <c r="N177" i="8"/>
  <c r="O193" i="8"/>
  <c r="Q193" i="8"/>
  <c r="P193" i="8"/>
  <c r="N193" i="8"/>
  <c r="O140" i="8"/>
  <c r="Q140" i="8"/>
  <c r="P140" i="8"/>
  <c r="N140" i="8"/>
  <c r="P96" i="8"/>
  <c r="Q96" i="8"/>
  <c r="N96" i="8"/>
  <c r="O96" i="8"/>
  <c r="P128" i="8"/>
  <c r="Q128" i="8"/>
  <c r="N128" i="8"/>
  <c r="O128" i="8"/>
  <c r="O160" i="8"/>
  <c r="Q160" i="8"/>
  <c r="P160" i="8"/>
  <c r="N160" i="8"/>
  <c r="O164" i="8"/>
  <c r="P164" i="8"/>
  <c r="Q164" i="8"/>
  <c r="N164" i="8"/>
  <c r="P94" i="8"/>
  <c r="Q94" i="8"/>
  <c r="N94" i="8"/>
  <c r="O94" i="8"/>
  <c r="O142" i="8"/>
  <c r="Q142" i="8"/>
  <c r="P142" i="8"/>
  <c r="N142" i="8"/>
  <c r="O182" i="8"/>
  <c r="Q182" i="8"/>
  <c r="P182" i="8"/>
  <c r="N182" i="8"/>
  <c r="O190" i="8"/>
  <c r="Q190" i="8"/>
  <c r="P190" i="8"/>
  <c r="N190" i="8"/>
  <c r="O143" i="8"/>
  <c r="P143" i="8"/>
  <c r="Q143" i="8"/>
  <c r="N143" i="8"/>
  <c r="P90" i="8"/>
  <c r="Q90" i="8"/>
  <c r="N90" i="8"/>
  <c r="O90" i="8"/>
  <c r="P106" i="8"/>
  <c r="Q106" i="8"/>
  <c r="N106" i="8"/>
  <c r="O106" i="8"/>
  <c r="P122" i="8"/>
  <c r="Q122" i="8"/>
  <c r="N122" i="8"/>
  <c r="O122" i="8"/>
  <c r="O138" i="8"/>
  <c r="Q138" i="8"/>
  <c r="P138" i="8"/>
  <c r="N138" i="8"/>
  <c r="O154" i="8"/>
  <c r="P154" i="8"/>
  <c r="Q154" i="8"/>
  <c r="N154" i="8"/>
  <c r="O170" i="8"/>
  <c r="Q170" i="8"/>
  <c r="P170" i="8"/>
  <c r="N170" i="8"/>
  <c r="O179" i="8"/>
  <c r="Q179" i="8"/>
  <c r="P179" i="8"/>
  <c r="N179" i="8"/>
  <c r="O187" i="8"/>
  <c r="P187" i="8"/>
  <c r="Q187" i="8"/>
  <c r="N187" i="8"/>
  <c r="O195" i="8"/>
  <c r="Q195" i="8"/>
  <c r="P195" i="8"/>
  <c r="N195" i="8"/>
  <c r="P103" i="8"/>
  <c r="Q103" i="8"/>
  <c r="N103" i="8"/>
  <c r="O103" i="8"/>
  <c r="O151" i="8"/>
  <c r="Q151" i="8"/>
  <c r="P151" i="8"/>
  <c r="N151" i="8"/>
  <c r="N83" i="8"/>
  <c r="O83" i="8"/>
  <c r="P83" i="8"/>
  <c r="Q83" i="8"/>
  <c r="P99" i="8"/>
  <c r="Q99" i="8"/>
  <c r="N99" i="8"/>
  <c r="O99" i="8"/>
  <c r="P115" i="8"/>
  <c r="Q115" i="8"/>
  <c r="N115" i="8"/>
  <c r="O115" i="8"/>
  <c r="P131" i="8"/>
  <c r="N131" i="8"/>
  <c r="Q131" i="8"/>
  <c r="O131" i="8"/>
  <c r="O147" i="8"/>
  <c r="Q147" i="8"/>
  <c r="P147" i="8"/>
  <c r="N147" i="8"/>
  <c r="O163" i="8"/>
  <c r="Q163" i="8"/>
  <c r="P163" i="8"/>
  <c r="N163" i="8"/>
  <c r="N87" i="8"/>
  <c r="O87" i="8"/>
  <c r="P87" i="8"/>
  <c r="Q87" i="8"/>
  <c r="O135" i="8"/>
  <c r="Q135" i="8"/>
  <c r="P135" i="8"/>
  <c r="N135" i="8"/>
  <c r="N81" i="8"/>
  <c r="O81" i="8"/>
  <c r="P81" i="8"/>
  <c r="Q81" i="8"/>
  <c r="P97" i="8"/>
  <c r="Q97" i="8"/>
  <c r="N97" i="8"/>
  <c r="O97" i="8"/>
  <c r="P113" i="8"/>
  <c r="Q113" i="8"/>
  <c r="N113" i="8"/>
  <c r="O113" i="8"/>
  <c r="P129" i="8"/>
  <c r="Q129" i="8"/>
  <c r="N129" i="8"/>
  <c r="O129" i="8"/>
  <c r="O145" i="8"/>
  <c r="P145" i="8"/>
  <c r="Q145" i="8"/>
  <c r="N145" i="8"/>
  <c r="O161" i="8"/>
  <c r="Q161" i="8"/>
  <c r="P161" i="8"/>
  <c r="N161" i="8"/>
  <c r="O176" i="8"/>
  <c r="P176" i="8"/>
  <c r="Q176" i="8"/>
  <c r="N176" i="8"/>
  <c r="O184" i="8"/>
  <c r="Q184" i="8"/>
  <c r="P184" i="8"/>
  <c r="N184" i="8"/>
  <c r="O192" i="8"/>
  <c r="Q192" i="8"/>
  <c r="P192" i="8"/>
  <c r="N192" i="8"/>
  <c r="O200" i="8"/>
  <c r="P200" i="8"/>
  <c r="Q200" i="8"/>
  <c r="N200" i="8"/>
  <c r="P108" i="8"/>
  <c r="Q108" i="8"/>
  <c r="N108" i="8"/>
  <c r="O108" i="8"/>
  <c r="O159" i="8"/>
  <c r="P159" i="8"/>
  <c r="Q159" i="8"/>
  <c r="N159" i="8"/>
  <c r="P114" i="8"/>
  <c r="Q114" i="8"/>
  <c r="N114" i="8"/>
  <c r="O114" i="8"/>
  <c r="O146" i="8"/>
  <c r="Q146" i="8"/>
  <c r="P146" i="8"/>
  <c r="N146" i="8"/>
  <c r="O183" i="8"/>
  <c r="P183" i="8"/>
  <c r="Q183" i="8"/>
  <c r="N183" i="8"/>
  <c r="P127" i="8"/>
  <c r="Q127" i="8"/>
  <c r="N127" i="8"/>
  <c r="O127" i="8"/>
  <c r="P91" i="8"/>
  <c r="Q91" i="8"/>
  <c r="N91" i="8"/>
  <c r="O91" i="8"/>
  <c r="P123" i="8"/>
  <c r="Q123" i="8"/>
  <c r="N123" i="8"/>
  <c r="O123" i="8"/>
  <c r="O155" i="8"/>
  <c r="Q155" i="8"/>
  <c r="P155" i="8"/>
  <c r="N155" i="8"/>
  <c r="O171" i="8"/>
  <c r="P171" i="8"/>
  <c r="Q171" i="8"/>
  <c r="N171" i="8"/>
  <c r="O156" i="8"/>
  <c r="P156" i="8"/>
  <c r="Q156" i="8"/>
  <c r="N156" i="8"/>
  <c r="P89" i="8"/>
  <c r="Q89" i="8"/>
  <c r="N89" i="8"/>
  <c r="O89" i="8"/>
  <c r="P121" i="8"/>
  <c r="Q121" i="8"/>
  <c r="N121" i="8"/>
  <c r="O121" i="8"/>
  <c r="O153" i="8"/>
  <c r="Q153" i="8"/>
  <c r="P153" i="8"/>
  <c r="N153" i="8"/>
  <c r="O180" i="8"/>
  <c r="Q180" i="8"/>
  <c r="P180" i="8"/>
  <c r="N180" i="8"/>
  <c r="P92" i="8"/>
  <c r="Q92" i="8"/>
  <c r="N92" i="8"/>
  <c r="O92" i="8"/>
  <c r="P101" i="8"/>
  <c r="Q101" i="8"/>
  <c r="N101" i="8"/>
  <c r="O101" i="8"/>
  <c r="O149" i="8"/>
  <c r="Q149" i="8"/>
  <c r="P149" i="8"/>
  <c r="N149" i="8"/>
  <c r="O165" i="8"/>
  <c r="Q165" i="8"/>
  <c r="P165" i="8"/>
  <c r="N165" i="8"/>
  <c r="O185" i="8"/>
  <c r="P185" i="8"/>
  <c r="Q185" i="8"/>
  <c r="N185" i="8"/>
  <c r="N80" i="8"/>
  <c r="O80" i="8"/>
  <c r="P80" i="8"/>
  <c r="Q80" i="8"/>
  <c r="P112" i="8"/>
  <c r="Q112" i="8"/>
  <c r="N112" i="8"/>
  <c r="O112" i="8"/>
  <c r="O144" i="8"/>
  <c r="Q144" i="8"/>
  <c r="P144" i="8"/>
  <c r="N144" i="8"/>
  <c r="P124" i="8"/>
  <c r="Q124" i="8"/>
  <c r="N124" i="8"/>
  <c r="O124" i="8"/>
  <c r="P110" i="8"/>
  <c r="Q110" i="8"/>
  <c r="N110" i="8"/>
  <c r="O110" i="8"/>
  <c r="P126" i="8"/>
  <c r="Q126" i="8"/>
  <c r="N126" i="8"/>
  <c r="O126" i="8"/>
  <c r="O158" i="8"/>
  <c r="Q158" i="8"/>
  <c r="P158" i="8"/>
  <c r="N158" i="8"/>
  <c r="O174" i="8"/>
  <c r="P174" i="8"/>
  <c r="Q174" i="8"/>
  <c r="N174" i="8"/>
  <c r="O198" i="8"/>
  <c r="P198" i="8"/>
  <c r="Q198" i="8"/>
  <c r="N198" i="8"/>
  <c r="P100" i="8"/>
  <c r="Q100" i="8"/>
  <c r="N100" i="8"/>
  <c r="O100" i="8"/>
  <c r="P93" i="8"/>
  <c r="Q93" i="8"/>
  <c r="N93" i="8"/>
  <c r="O93" i="8"/>
  <c r="P109" i="8"/>
  <c r="Q109" i="8"/>
  <c r="N109" i="8"/>
  <c r="O109" i="8"/>
  <c r="P125" i="8"/>
  <c r="Q125" i="8"/>
  <c r="N125" i="8"/>
  <c r="O125" i="8"/>
  <c r="O141" i="8"/>
  <c r="P141" i="8"/>
  <c r="Q141" i="8"/>
  <c r="N141" i="8"/>
  <c r="O157" i="8"/>
  <c r="P157" i="8"/>
  <c r="Q157" i="8"/>
  <c r="N157" i="8"/>
  <c r="O173" i="8"/>
  <c r="Q173" i="8"/>
  <c r="P173" i="8"/>
  <c r="N173" i="8"/>
  <c r="O181" i="8"/>
  <c r="P181" i="8"/>
  <c r="Q181" i="8"/>
  <c r="N181" i="8"/>
  <c r="O189" i="8"/>
  <c r="P189" i="8"/>
  <c r="Q189" i="8"/>
  <c r="N189" i="8"/>
  <c r="O197" i="8"/>
  <c r="Q197" i="8"/>
  <c r="P197" i="8"/>
  <c r="N197" i="8"/>
  <c r="P116" i="8"/>
  <c r="Q116" i="8"/>
  <c r="N116" i="8"/>
  <c r="O116" i="8"/>
  <c r="O167" i="8"/>
  <c r="P167" i="8"/>
  <c r="Q167" i="8"/>
  <c r="N167" i="8"/>
  <c r="N88" i="8"/>
  <c r="O88" i="8"/>
  <c r="P88" i="8"/>
  <c r="Q88" i="8"/>
  <c r="P104" i="8"/>
  <c r="Q104" i="8"/>
  <c r="N104" i="8"/>
  <c r="O104" i="8"/>
  <c r="P120" i="8"/>
  <c r="Q120" i="8"/>
  <c r="N120" i="8"/>
  <c r="O120" i="8"/>
  <c r="O136" i="8"/>
  <c r="Q136" i="8"/>
  <c r="P136" i="8"/>
  <c r="N136" i="8"/>
  <c r="O152" i="8"/>
  <c r="P152" i="8"/>
  <c r="Q152" i="8"/>
  <c r="N152" i="8"/>
  <c r="O168" i="8"/>
  <c r="Q168" i="8"/>
  <c r="P168" i="8"/>
  <c r="N168" i="8"/>
  <c r="P95" i="8"/>
  <c r="Q95" i="8"/>
  <c r="N95" i="8"/>
  <c r="O95" i="8"/>
  <c r="O148" i="8"/>
  <c r="P148" i="8"/>
  <c r="Q148" i="8"/>
  <c r="N148" i="8"/>
  <c r="N86" i="8"/>
  <c r="O86" i="8"/>
  <c r="P86" i="8"/>
  <c r="Q86" i="8"/>
  <c r="P102" i="8"/>
  <c r="Q102" i="8"/>
  <c r="N102" i="8"/>
  <c r="O102" i="8"/>
  <c r="P118" i="8"/>
  <c r="Q118" i="8"/>
  <c r="N118" i="8"/>
  <c r="O118" i="8"/>
  <c r="O134" i="8"/>
  <c r="P134" i="8"/>
  <c r="Q134" i="8"/>
  <c r="N134" i="8"/>
  <c r="O150" i="8"/>
  <c r="P150" i="8"/>
  <c r="Q150" i="8"/>
  <c r="N150" i="8"/>
  <c r="O166" i="8"/>
  <c r="Q166" i="8"/>
  <c r="P166" i="8"/>
  <c r="N166" i="8"/>
  <c r="O178" i="8"/>
  <c r="P178" i="8"/>
  <c r="Q178" i="8"/>
  <c r="N178" i="8"/>
  <c r="O186" i="8"/>
  <c r="Q186" i="8"/>
  <c r="P186" i="8"/>
  <c r="N186" i="8"/>
  <c r="O194" i="8"/>
  <c r="P194" i="8"/>
  <c r="Q194" i="8"/>
  <c r="N194" i="8"/>
  <c r="N84" i="8"/>
  <c r="O84" i="8"/>
  <c r="P84" i="8"/>
  <c r="Q84" i="8"/>
  <c r="P119" i="8"/>
  <c r="Q119" i="8"/>
  <c r="N119" i="8"/>
  <c r="O119" i="8"/>
  <c r="O172" i="8"/>
  <c r="Q172" i="8"/>
  <c r="P172" i="8"/>
  <c r="N172" i="8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2" i="4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M4" i="8" a="1"/>
  <c r="M3" i="8" a="1"/>
  <c r="M3" i="8" l="1"/>
  <c r="M4" i="8"/>
  <c r="G4" i="8"/>
  <c r="P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L32" i="5"/>
  <c r="K32" i="5"/>
  <c r="J32" i="5"/>
  <c r="I32" i="5"/>
  <c r="L31" i="5"/>
  <c r="K31" i="5"/>
  <c r="J31" i="5"/>
  <c r="I31" i="5"/>
  <c r="L30" i="5"/>
  <c r="K30" i="5"/>
  <c r="J30" i="5"/>
  <c r="I30" i="5"/>
  <c r="L29" i="5"/>
  <c r="K29" i="5"/>
  <c r="J29" i="5"/>
  <c r="I29" i="5"/>
  <c r="L28" i="5"/>
  <c r="K28" i="5"/>
  <c r="J28" i="5"/>
  <c r="I28" i="5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L11" i="5"/>
  <c r="K11" i="5"/>
  <c r="J11" i="5"/>
  <c r="I11" i="5"/>
  <c r="L10" i="5"/>
  <c r="K10" i="5"/>
  <c r="J10" i="5"/>
  <c r="I10" i="5"/>
  <c r="L9" i="5"/>
  <c r="K9" i="5"/>
  <c r="J9" i="5"/>
  <c r="I9" i="5"/>
  <c r="L8" i="5"/>
  <c r="K8" i="5"/>
  <c r="J8" i="5"/>
  <c r="I8" i="5"/>
  <c r="L7" i="5"/>
  <c r="K7" i="5"/>
  <c r="J7" i="5"/>
  <c r="I7" i="5"/>
  <c r="G7" i="5"/>
  <c r="L6" i="5"/>
  <c r="K6" i="5"/>
  <c r="J6" i="5"/>
  <c r="I6" i="5"/>
  <c r="G6" i="5"/>
  <c r="L5" i="5"/>
  <c r="K5" i="5"/>
  <c r="J5" i="5"/>
  <c r="I5" i="5"/>
  <c r="G5" i="5"/>
  <c r="L4" i="5"/>
  <c r="K4" i="5"/>
  <c r="J4" i="5"/>
  <c r="I4" i="5"/>
  <c r="G4" i="5"/>
  <c r="L3" i="5"/>
  <c r="K3" i="5"/>
  <c r="J3" i="5"/>
  <c r="I3" i="5"/>
  <c r="L2" i="5"/>
  <c r="K2" i="5"/>
  <c r="J2" i="5"/>
  <c r="I2" i="5"/>
  <c r="I33" i="4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I39" i="4"/>
  <c r="J39" i="4"/>
  <c r="K39" i="4"/>
  <c r="L39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G7" i="4"/>
  <c r="L6" i="4"/>
  <c r="K6" i="4"/>
  <c r="J6" i="4"/>
  <c r="I6" i="4"/>
  <c r="G6" i="4"/>
  <c r="L5" i="4"/>
  <c r="K5" i="4"/>
  <c r="J5" i="4"/>
  <c r="I5" i="4"/>
  <c r="G5" i="4"/>
  <c r="L4" i="4"/>
  <c r="K4" i="4"/>
  <c r="J4" i="4"/>
  <c r="I4" i="4"/>
  <c r="G4" i="4"/>
  <c r="L3" i="4"/>
  <c r="K3" i="4"/>
  <c r="J3" i="4"/>
  <c r="I3" i="4"/>
  <c r="L2" i="4"/>
  <c r="K2" i="4"/>
  <c r="J2" i="4"/>
  <c r="I2" i="4"/>
  <c r="M6" i="8" a="1"/>
  <c r="M5" i="8" a="1"/>
  <c r="M5" i="8" l="1"/>
  <c r="M6" i="8"/>
  <c r="G5" i="8"/>
  <c r="N3" i="4"/>
  <c r="P3" i="4" s="1"/>
  <c r="N7" i="4"/>
  <c r="P7" i="4" s="1"/>
  <c r="N8" i="4"/>
  <c r="P8" i="4" s="1"/>
  <c r="N9" i="4"/>
  <c r="P9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P18" i="4" s="1"/>
  <c r="N19" i="4"/>
  <c r="P19" i="4" s="1"/>
  <c r="N20" i="4"/>
  <c r="P20" i="4" s="1"/>
  <c r="N21" i="4"/>
  <c r="P21" i="4" s="1"/>
  <c r="N22" i="4"/>
  <c r="P22" i="4" s="1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P29" i="4" s="1"/>
  <c r="N30" i="4"/>
  <c r="P30" i="4" s="1"/>
  <c r="N31" i="4"/>
  <c r="P31" i="4" s="1"/>
  <c r="N32" i="4"/>
  <c r="P32" i="4" s="1"/>
  <c r="N6" i="4"/>
  <c r="P6" i="4" s="1"/>
  <c r="N39" i="4"/>
  <c r="P39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10" i="4"/>
  <c r="P10" i="4" s="1"/>
  <c r="N4" i="4"/>
  <c r="P4" i="4" s="1"/>
  <c r="N5" i="4"/>
  <c r="P5" i="4" s="1"/>
  <c r="N2" i="4"/>
  <c r="P2" i="4" s="1"/>
  <c r="G7" i="1"/>
  <c r="G6" i="1"/>
  <c r="G5" i="1"/>
  <c r="G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M7" i="8" a="1"/>
  <c r="M8" i="8" a="1"/>
  <c r="M8" i="8" l="1"/>
  <c r="M7" i="8"/>
  <c r="G6" i="8"/>
  <c r="M9" i="8" a="1"/>
  <c r="M10" i="8" a="1"/>
  <c r="M9" i="8" l="1"/>
  <c r="M10" i="8"/>
  <c r="G7" i="8"/>
  <c r="M11" i="8" a="1"/>
  <c r="M12" i="8" a="1"/>
  <c r="M11" i="8" l="1"/>
  <c r="M12" i="8"/>
  <c r="G8" i="8"/>
  <c r="M13" i="8" a="1"/>
  <c r="M14" i="8" a="1"/>
  <c r="M13" i="8" l="1"/>
  <c r="M14" i="8"/>
  <c r="G9" i="8"/>
  <c r="M15" i="8" a="1"/>
  <c r="M16" i="8" a="1"/>
  <c r="M15" i="8" l="1"/>
  <c r="M16" i="8"/>
  <c r="G10" i="8"/>
  <c r="M17" i="8" a="1"/>
  <c r="M18" i="8" a="1"/>
  <c r="M17" i="8" l="1"/>
  <c r="M18" i="8"/>
  <c r="G11" i="8"/>
  <c r="M20" i="8" a="1"/>
  <c r="M19" i="8" a="1"/>
  <c r="M19" i="8" l="1"/>
  <c r="M20" i="8"/>
  <c r="G12" i="8"/>
  <c r="M21" i="8" a="1"/>
  <c r="M22" i="8" a="1"/>
  <c r="M21" i="8" l="1"/>
  <c r="M22" i="8"/>
  <c r="G13" i="8"/>
  <c r="M24" i="8" a="1"/>
  <c r="M23" i="8" a="1"/>
  <c r="M23" i="8" l="1"/>
  <c r="M24" i="8"/>
  <c r="G14" i="8"/>
  <c r="M25" i="8" a="1"/>
  <c r="M26" i="8" a="1"/>
  <c r="M25" i="8" l="1"/>
  <c r="M26" i="8"/>
  <c r="G15" i="8"/>
  <c r="M28" i="8" a="1"/>
  <c r="M27" i="8" a="1"/>
  <c r="M28" i="8" l="1"/>
  <c r="M27" i="8"/>
  <c r="G16" i="8"/>
  <c r="M30" i="8" a="1"/>
  <c r="M29" i="8" a="1"/>
  <c r="M30" i="8" l="1"/>
  <c r="M29" i="8"/>
  <c r="G17" i="8"/>
  <c r="M32" i="8" a="1"/>
  <c r="M31" i="8" a="1"/>
  <c r="M31" i="8" l="1"/>
  <c r="M32" i="8"/>
  <c r="G18" i="8"/>
  <c r="M33" i="8" a="1"/>
  <c r="M34" i="8" a="1"/>
  <c r="M33" i="8" l="1"/>
  <c r="M34" i="8"/>
  <c r="G19" i="8"/>
  <c r="M36" i="8" a="1"/>
  <c r="M35" i="8" a="1"/>
  <c r="M36" i="8" l="1"/>
  <c r="M35" i="8"/>
  <c r="G20" i="8"/>
  <c r="M38" i="8" a="1"/>
  <c r="M37" i="8" a="1"/>
  <c r="M38" i="8" l="1"/>
  <c r="M37" i="8"/>
  <c r="G21" i="8"/>
  <c r="M39" i="8" a="1"/>
  <c r="M40" i="8" a="1"/>
  <c r="M39" i="8" l="1"/>
  <c r="M40" i="8"/>
  <c r="G22" i="8"/>
  <c r="M41" i="8" a="1"/>
  <c r="M42" i="8" a="1"/>
  <c r="M41" i="8" l="1"/>
  <c r="M42" i="8"/>
  <c r="G23" i="8"/>
  <c r="M44" i="8" a="1"/>
  <c r="M43" i="8" a="1"/>
  <c r="M44" i="8" l="1"/>
  <c r="M43" i="8"/>
  <c r="G24" i="8"/>
  <c r="M45" i="8" a="1"/>
  <c r="M46" i="8" a="1"/>
  <c r="M46" i="8" l="1"/>
  <c r="M45" i="8"/>
  <c r="G25" i="8"/>
  <c r="M47" i="8" a="1"/>
  <c r="M48" i="8" a="1"/>
  <c r="M47" i="8" l="1"/>
  <c r="Q46" i="8" s="1"/>
  <c r="M48" i="8"/>
  <c r="Q45" i="8"/>
  <c r="G26" i="8"/>
  <c r="M50" i="8" a="1"/>
  <c r="M49" i="8" a="1"/>
  <c r="M49" i="8" l="1"/>
  <c r="M50" i="8"/>
  <c r="O4" i="8"/>
  <c r="P4" i="8"/>
  <c r="O3" i="8"/>
  <c r="Q4" i="8"/>
  <c r="P3" i="8"/>
  <c r="N4" i="8"/>
  <c r="Q3" i="8"/>
  <c r="N3" i="8"/>
  <c r="Q5" i="8"/>
  <c r="N6" i="8"/>
  <c r="R6" i="8" s="1"/>
  <c r="N5" i="8"/>
  <c r="P6" i="8"/>
  <c r="O5" i="8"/>
  <c r="P5" i="8"/>
  <c r="Q6" i="8"/>
  <c r="N7" i="8"/>
  <c r="O6" i="8"/>
  <c r="O8" i="8"/>
  <c r="O7" i="8"/>
  <c r="Q7" i="8"/>
  <c r="Q8" i="8"/>
  <c r="P7" i="8"/>
  <c r="N8" i="8"/>
  <c r="P8" i="8"/>
  <c r="Q10" i="8"/>
  <c r="O9" i="8"/>
  <c r="N9" i="8"/>
  <c r="P9" i="8"/>
  <c r="O10" i="8"/>
  <c r="Q9" i="8"/>
  <c r="N10" i="8"/>
  <c r="P10" i="8"/>
  <c r="N12" i="8"/>
  <c r="P11" i="8"/>
  <c r="N11" i="8"/>
  <c r="P12" i="8"/>
  <c r="Q12" i="8"/>
  <c r="O11" i="8"/>
  <c r="O12" i="8"/>
  <c r="Q11" i="8"/>
  <c r="Q14" i="8"/>
  <c r="Q13" i="8"/>
  <c r="P13" i="8"/>
  <c r="O13" i="8"/>
  <c r="P14" i="8"/>
  <c r="N13" i="8"/>
  <c r="O14" i="8"/>
  <c r="N14" i="8"/>
  <c r="N16" i="8"/>
  <c r="N15" i="8"/>
  <c r="O15" i="8"/>
  <c r="P15" i="8"/>
  <c r="O16" i="8"/>
  <c r="Q15" i="8"/>
  <c r="Q16" i="8"/>
  <c r="P16" i="8"/>
  <c r="P18" i="8"/>
  <c r="O17" i="8"/>
  <c r="N17" i="8"/>
  <c r="Q17" i="8"/>
  <c r="O18" i="8"/>
  <c r="P17" i="8"/>
  <c r="N18" i="8"/>
  <c r="Q18" i="8"/>
  <c r="N20" i="8"/>
  <c r="N19" i="8"/>
  <c r="Q20" i="8"/>
  <c r="O20" i="8"/>
  <c r="O19" i="8"/>
  <c r="Q19" i="8"/>
  <c r="P19" i="8"/>
  <c r="P20" i="8"/>
  <c r="O22" i="8"/>
  <c r="O21" i="8"/>
  <c r="Q21" i="8"/>
  <c r="P22" i="8"/>
  <c r="P21" i="8"/>
  <c r="N22" i="8"/>
  <c r="Q22" i="8"/>
  <c r="N21" i="8"/>
  <c r="N24" i="8"/>
  <c r="N23" i="8"/>
  <c r="O24" i="8"/>
  <c r="O23" i="8"/>
  <c r="Q23" i="8"/>
  <c r="P24" i="8"/>
  <c r="P23" i="8"/>
  <c r="Q24" i="8"/>
  <c r="N25" i="8"/>
  <c r="P25" i="8"/>
  <c r="Q25" i="8"/>
  <c r="O26" i="8"/>
  <c r="O25" i="8"/>
  <c r="Q26" i="8"/>
  <c r="P26" i="8"/>
  <c r="N27" i="8"/>
  <c r="Q28" i="8"/>
  <c r="Q27" i="8"/>
  <c r="P27" i="8"/>
  <c r="N28" i="8"/>
  <c r="P28" i="8"/>
  <c r="N26" i="8"/>
  <c r="O27" i="8"/>
  <c r="O28" i="8"/>
  <c r="N29" i="8"/>
  <c r="O30" i="8"/>
  <c r="N30" i="8"/>
  <c r="Q30" i="8"/>
  <c r="P29" i="8"/>
  <c r="P30" i="8"/>
  <c r="Q29" i="8"/>
  <c r="O29" i="8"/>
  <c r="N32" i="8"/>
  <c r="N31" i="8"/>
  <c r="P31" i="8"/>
  <c r="Q31" i="8"/>
  <c r="O32" i="8"/>
  <c r="O31" i="8"/>
  <c r="Q32" i="8"/>
  <c r="P32" i="8"/>
  <c r="N33" i="8"/>
  <c r="Q33" i="8"/>
  <c r="P33" i="8"/>
  <c r="O34" i="8"/>
  <c r="O33" i="8"/>
  <c r="P34" i="8"/>
  <c r="Q34" i="8"/>
  <c r="N35" i="8"/>
  <c r="Q36" i="8"/>
  <c r="O36" i="8"/>
  <c r="P36" i="8"/>
  <c r="O35" i="8"/>
  <c r="N36" i="8"/>
  <c r="N34" i="8"/>
  <c r="P35" i="8"/>
  <c r="Q35" i="8"/>
  <c r="N37" i="8"/>
  <c r="O38" i="8"/>
  <c r="P37" i="8"/>
  <c r="Q37" i="8"/>
  <c r="O37" i="8"/>
  <c r="P38" i="8"/>
  <c r="Q38" i="8"/>
  <c r="N38" i="8"/>
  <c r="O40" i="8"/>
  <c r="O39" i="8"/>
  <c r="Q40" i="8"/>
  <c r="N40" i="8"/>
  <c r="P40" i="8"/>
  <c r="P39" i="8"/>
  <c r="Q39" i="8"/>
  <c r="N39" i="8"/>
  <c r="Q41" i="8"/>
  <c r="O41" i="8"/>
  <c r="O42" i="8"/>
  <c r="P42" i="8"/>
  <c r="N42" i="8"/>
  <c r="G27" i="8"/>
  <c r="N41" i="8"/>
  <c r="P41" i="8"/>
  <c r="N43" i="8"/>
  <c r="Q44" i="8"/>
  <c r="P43" i="8"/>
  <c r="Q42" i="8"/>
  <c r="P44" i="8"/>
  <c r="O43" i="8"/>
  <c r="N44" i="8"/>
  <c r="O44" i="8"/>
  <c r="Q43" i="8"/>
  <c r="P45" i="8"/>
  <c r="N48" i="8"/>
  <c r="O46" i="8"/>
  <c r="O45" i="8"/>
  <c r="N47" i="8"/>
  <c r="P47" i="8"/>
  <c r="Q47" i="8"/>
  <c r="O47" i="8"/>
  <c r="N46" i="8"/>
  <c r="N45" i="8"/>
  <c r="P46" i="8"/>
  <c r="M51" i="8" a="1"/>
  <c r="M52" i="8" a="1"/>
  <c r="P48" i="8" l="1"/>
  <c r="M52" i="8"/>
  <c r="M51" i="8"/>
  <c r="R4" i="8"/>
  <c r="R5" i="8"/>
  <c r="R7" i="8"/>
  <c r="G28" i="8"/>
  <c r="O48" i="8"/>
  <c r="Q48" i="8"/>
  <c r="R8" i="8"/>
  <c r="Q49" i="8"/>
  <c r="N49" i="8"/>
  <c r="O49" i="8"/>
  <c r="P49" i="8"/>
  <c r="M54" i="8" a="1"/>
  <c r="M53" i="8" a="1"/>
  <c r="M54" i="8" l="1"/>
  <c r="M53" i="8"/>
  <c r="G29" i="8"/>
  <c r="M55" i="8" a="1"/>
  <c r="M56" i="8" a="1"/>
  <c r="M55" i="8" l="1"/>
  <c r="M56" i="8"/>
  <c r="G30" i="8"/>
  <c r="M57" i="8" a="1"/>
  <c r="M58" i="8" a="1"/>
  <c r="M57" i="8" l="1"/>
  <c r="M58" i="8"/>
  <c r="G31" i="8"/>
  <c r="M59" i="8" a="1"/>
  <c r="M60" i="8" a="1"/>
  <c r="M60" i="8" l="1"/>
  <c r="M59" i="8"/>
  <c r="G32" i="8"/>
  <c r="M61" i="8" a="1"/>
  <c r="M62" i="8" a="1"/>
  <c r="M62" i="8" l="1"/>
  <c r="M61" i="8"/>
  <c r="G33" i="8"/>
  <c r="M63" i="8" a="1"/>
  <c r="M64" i="8" a="1"/>
  <c r="M63" i="8" l="1"/>
  <c r="M64" i="8"/>
  <c r="G34" i="8"/>
  <c r="M65" i="8" a="1"/>
  <c r="M66" i="8" a="1"/>
  <c r="M65" i="8" l="1"/>
  <c r="M66" i="8"/>
  <c r="G35" i="8"/>
  <c r="M67" i="8" a="1"/>
  <c r="M68" i="8" a="1"/>
  <c r="M68" i="8" l="1"/>
  <c r="M67" i="8"/>
  <c r="G36" i="8"/>
  <c r="M69" i="8" a="1"/>
  <c r="M70" i="8" a="1"/>
  <c r="M69" i="8" l="1"/>
  <c r="M70" i="8"/>
  <c r="G37" i="8"/>
  <c r="M71" i="8" a="1"/>
  <c r="M72" i="8" a="1"/>
  <c r="M71" i="8" l="1"/>
  <c r="P70" i="8" s="1"/>
  <c r="M72" i="8"/>
  <c r="G38" i="8"/>
  <c r="Q69" i="8"/>
  <c r="N69" i="8"/>
  <c r="O69" i="8"/>
  <c r="P69" i="8"/>
  <c r="M74" i="8" a="1"/>
  <c r="M73" i="8" a="1"/>
  <c r="O70" i="8" l="1"/>
  <c r="N70" i="8"/>
  <c r="Q70" i="8"/>
  <c r="M73" i="8"/>
  <c r="M74" i="8"/>
  <c r="N50" i="8"/>
  <c r="Q50" i="8"/>
  <c r="P50" i="8"/>
  <c r="O50" i="8"/>
  <c r="O51" i="8"/>
  <c r="Q52" i="8"/>
  <c r="P52" i="8"/>
  <c r="N52" i="8"/>
  <c r="P51" i="8"/>
  <c r="O52" i="8"/>
  <c r="Q51" i="8"/>
  <c r="N51" i="8"/>
  <c r="Q53" i="8"/>
  <c r="P54" i="8"/>
  <c r="N54" i="8"/>
  <c r="O54" i="8"/>
  <c r="N53" i="8"/>
  <c r="Q54" i="8"/>
  <c r="O53" i="8"/>
  <c r="P53" i="8"/>
  <c r="Q56" i="8"/>
  <c r="O55" i="8"/>
  <c r="N55" i="8"/>
  <c r="P55" i="8"/>
  <c r="N56" i="8"/>
  <c r="Q55" i="8"/>
  <c r="O56" i="8"/>
  <c r="P56" i="8"/>
  <c r="N57" i="8"/>
  <c r="P58" i="8"/>
  <c r="O57" i="8"/>
  <c r="Q58" i="8"/>
  <c r="P57" i="8"/>
  <c r="N58" i="8"/>
  <c r="Q57" i="8"/>
  <c r="N59" i="8"/>
  <c r="N60" i="8"/>
  <c r="P60" i="8"/>
  <c r="O58" i="8"/>
  <c r="O59" i="8"/>
  <c r="O60" i="8"/>
  <c r="P59" i="8"/>
  <c r="Q59" i="8"/>
  <c r="Q60" i="8"/>
  <c r="N61" i="8"/>
  <c r="N62" i="8"/>
  <c r="Q61" i="8"/>
  <c r="P62" i="8"/>
  <c r="Q62" i="8"/>
  <c r="O61" i="8"/>
  <c r="O62" i="8"/>
  <c r="P61" i="8"/>
  <c r="N64" i="8"/>
  <c r="O63" i="8"/>
  <c r="P64" i="8"/>
  <c r="N63" i="8"/>
  <c r="O64" i="8"/>
  <c r="P63" i="8"/>
  <c r="Q63" i="8"/>
  <c r="Q64" i="8"/>
  <c r="N65" i="8"/>
  <c r="G39" i="8"/>
  <c r="P65" i="8"/>
  <c r="Q65" i="8"/>
  <c r="N66" i="8"/>
  <c r="O65" i="8"/>
  <c r="O66" i="8"/>
  <c r="P66" i="8"/>
  <c r="O67" i="8"/>
  <c r="Q68" i="8"/>
  <c r="P67" i="8"/>
  <c r="N68" i="8"/>
  <c r="Q67" i="8"/>
  <c r="O68" i="8"/>
  <c r="N67" i="8"/>
  <c r="Q66" i="8"/>
  <c r="P68" i="8"/>
  <c r="N71" i="8"/>
  <c r="O71" i="8"/>
  <c r="P71" i="8"/>
  <c r="Q71" i="8"/>
  <c r="M75" i="8" a="1"/>
  <c r="M76" i="8" a="1"/>
  <c r="M76" i="8" l="1"/>
  <c r="M75" i="8"/>
  <c r="N74" i="8" s="1"/>
  <c r="G40" i="8"/>
  <c r="N72" i="8"/>
  <c r="P72" i="8"/>
  <c r="Q74" i="8"/>
  <c r="Q72" i="8"/>
  <c r="O72" i="8"/>
  <c r="P73" i="8"/>
  <c r="Q73" i="8"/>
  <c r="N73" i="8"/>
  <c r="O73" i="8"/>
  <c r="M78" i="8" a="1"/>
  <c r="M77" i="8" a="1"/>
  <c r="M78" i="8" l="1"/>
  <c r="M77" i="8"/>
  <c r="P76" i="8" s="1"/>
  <c r="P74" i="8"/>
  <c r="P75" i="8"/>
  <c r="Q75" i="8"/>
  <c r="N75" i="8"/>
  <c r="O75" i="8"/>
  <c r="O74" i="8"/>
  <c r="O76" i="8" l="1"/>
  <c r="N76" i="8"/>
  <c r="Q76" i="8"/>
  <c r="P77" i="8"/>
  <c r="Q77" i="8"/>
  <c r="N77" i="8"/>
  <c r="O77" i="8"/>
  <c r="O78" i="8"/>
  <c r="Q78" i="8"/>
  <c r="P79" i="8"/>
  <c r="N79" i="8"/>
  <c r="P78" i="8"/>
  <c r="N78" i="8"/>
  <c r="O79" i="8"/>
  <c r="Q7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<sst xmlns="http://schemas.openxmlformats.org/spreadsheetml/2006/main" count="84" uniqueCount="33">
  <si>
    <t>Access</t>
  </si>
  <si>
    <t>Start Time (UTCG)</t>
  </si>
  <si>
    <t>Stop Time (UTCG)</t>
  </si>
  <si>
    <t>Duration (sec)</t>
  </si>
  <si>
    <t>Start Date</t>
  </si>
  <si>
    <t>Start Time</t>
  </si>
  <si>
    <t>Day</t>
  </si>
  <si>
    <t>Hour</t>
  </si>
  <si>
    <t>Minute</t>
  </si>
  <si>
    <t>Second</t>
  </si>
  <si>
    <t>Start Min</t>
  </si>
  <si>
    <t>Duration</t>
  </si>
  <si>
    <t>Stop Min</t>
  </si>
  <si>
    <t>Ordered</t>
  </si>
  <si>
    <t>Visible</t>
  </si>
  <si>
    <t>Troll</t>
  </si>
  <si>
    <t>Svalbard</t>
  </si>
  <si>
    <t>Kiruna</t>
  </si>
  <si>
    <t>Visibility</t>
  </si>
  <si>
    <t>Time</t>
  </si>
  <si>
    <t>SVA</t>
  </si>
  <si>
    <t>KIR</t>
  </si>
  <si>
    <t>TRO</t>
  </si>
  <si>
    <t>TimeID</t>
  </si>
  <si>
    <t>Waiting</t>
  </si>
  <si>
    <t>Function</t>
  </si>
  <si>
    <t>Decision</t>
  </si>
  <si>
    <t>Transmission</t>
  </si>
  <si>
    <t>TimeValue</t>
  </si>
  <si>
    <t>W</t>
  </si>
  <si>
    <t>T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</si>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</sst>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metadata.xml" Type="http://schemas.openxmlformats.org/officeDocument/2006/relationships/sheetMetadata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charts/_rels/chart1.xml.rels><?xml version="1.0" encoding="UTF-8" standalone="yes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_rels/chart2.xml.rels><?xml version="1.0" encoding="UTF-8" standalone="yes"?>
<Relationships xmlns="http://schemas.openxmlformats.org/package/2006/relationships">
<Relationship Id="rId1" Target="style2.xml" Type="http://schemas.microsoft.com/office/2011/relationships/chartStyle"/>
<Relationship Id="rId2" Target="colors2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Svalbard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Plot!$A$2:$A$154</c:f>
              <c:numCache>
                <c:formatCode>General</c:formatCode>
                <c:ptCount val="153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42.8</c:v>
                </c:pt>
                <c:pt idx="4">
                  <c:v>42.8</c:v>
                </c:pt>
                <c:pt idx="5">
                  <c:v>126.07</c:v>
                </c:pt>
                <c:pt idx="6">
                  <c:v>126.07</c:v>
                </c:pt>
                <c:pt idx="7">
                  <c:v>139.57999999999998</c:v>
                </c:pt>
                <c:pt idx="8">
                  <c:v>139.57999999999998</c:v>
                </c:pt>
                <c:pt idx="9">
                  <c:v>222.83</c:v>
                </c:pt>
                <c:pt idx="10">
                  <c:v>222.83</c:v>
                </c:pt>
                <c:pt idx="11">
                  <c:v>236.39000000000001</c:v>
                </c:pt>
                <c:pt idx="12">
                  <c:v>236.39000000000001</c:v>
                </c:pt>
                <c:pt idx="13">
                  <c:v>319.73</c:v>
                </c:pt>
                <c:pt idx="14">
                  <c:v>319.73</c:v>
                </c:pt>
                <c:pt idx="15">
                  <c:v>333.43</c:v>
                </c:pt>
                <c:pt idx="16">
                  <c:v>333.43</c:v>
                </c:pt>
                <c:pt idx="17">
                  <c:v>417.08</c:v>
                </c:pt>
                <c:pt idx="18">
                  <c:v>417.08</c:v>
                </c:pt>
                <c:pt idx="19">
                  <c:v>430.72999999999996</c:v>
                </c:pt>
                <c:pt idx="20">
                  <c:v>430.72999999999996</c:v>
                </c:pt>
                <c:pt idx="21">
                  <c:v>515.17999999999995</c:v>
                </c:pt>
                <c:pt idx="22">
                  <c:v>515.17999999999995</c:v>
                </c:pt>
                <c:pt idx="23">
                  <c:v>528.30999999999995</c:v>
                </c:pt>
                <c:pt idx="24">
                  <c:v>528.30999999999995</c:v>
                </c:pt>
                <c:pt idx="25">
                  <c:v>614.13</c:v>
                </c:pt>
                <c:pt idx="26">
                  <c:v>614.13</c:v>
                </c:pt>
                <c:pt idx="27">
                  <c:v>626.15</c:v>
                </c:pt>
                <c:pt idx="28">
                  <c:v>626.15</c:v>
                </c:pt>
                <c:pt idx="29">
                  <c:v>713.88</c:v>
                </c:pt>
                <c:pt idx="30">
                  <c:v>713.88</c:v>
                </c:pt>
                <c:pt idx="31">
                  <c:v>724.36</c:v>
                </c:pt>
                <c:pt idx="32">
                  <c:v>724.36</c:v>
                </c:pt>
                <c:pt idx="33">
                  <c:v>813.97</c:v>
                </c:pt>
                <c:pt idx="34">
                  <c:v>813.97</c:v>
                </c:pt>
                <c:pt idx="35">
                  <c:v>823.17000000000007</c:v>
                </c:pt>
                <c:pt idx="36">
                  <c:v>823.17000000000007</c:v>
                </c:pt>
                <c:pt idx="37">
                  <c:v>913.6</c:v>
                </c:pt>
                <c:pt idx="38">
                  <c:v>913.6</c:v>
                </c:pt>
                <c:pt idx="39">
                  <c:v>922.74</c:v>
                </c:pt>
                <c:pt idx="40">
                  <c:v>922.74</c:v>
                </c:pt>
                <c:pt idx="41">
                  <c:v>1012.45</c:v>
                </c:pt>
                <c:pt idx="42">
                  <c:v>1012.45</c:v>
                </c:pt>
                <c:pt idx="43">
                  <c:v>1022.7900000000001</c:v>
                </c:pt>
                <c:pt idx="44">
                  <c:v>1022.7900000000001</c:v>
                </c:pt>
                <c:pt idx="45">
                  <c:v>1110.7</c:v>
                </c:pt>
                <c:pt idx="46">
                  <c:v>1110.7</c:v>
                </c:pt>
                <c:pt idx="47">
                  <c:v>1122.5900000000001</c:v>
                </c:pt>
                <c:pt idx="48">
                  <c:v>1122.5900000000001</c:v>
                </c:pt>
                <c:pt idx="49">
                  <c:v>1208.58</c:v>
                </c:pt>
                <c:pt idx="50">
                  <c:v>1208.58</c:v>
                </c:pt>
                <c:pt idx="51">
                  <c:v>1221.6299999999999</c:v>
                </c:pt>
                <c:pt idx="52">
                  <c:v>1221.6299999999999</c:v>
                </c:pt>
                <c:pt idx="53">
                  <c:v>1306.17</c:v>
                </c:pt>
                <c:pt idx="54">
                  <c:v>1306.17</c:v>
                </c:pt>
                <c:pt idx="55">
                  <c:v>1319.78</c:v>
                </c:pt>
                <c:pt idx="56">
                  <c:v>1319.78</c:v>
                </c:pt>
                <c:pt idx="57">
                  <c:v>1403.48</c:v>
                </c:pt>
                <c:pt idx="58">
                  <c:v>1403.48</c:v>
                </c:pt>
                <c:pt idx="59">
                  <c:v>1417.17</c:v>
                </c:pt>
                <c:pt idx="60">
                  <c:v>1417.17</c:v>
                </c:pt>
                <c:pt idx="61">
                  <c:v>1500.53</c:v>
                </c:pt>
                <c:pt idx="62">
                  <c:v>1500.53</c:v>
                </c:pt>
                <c:pt idx="63">
                  <c:v>1514.1</c:v>
                </c:pt>
                <c:pt idx="64">
                  <c:v>1514.1</c:v>
                </c:pt>
                <c:pt idx="65">
                  <c:v>1597.37</c:v>
                </c:pt>
                <c:pt idx="66">
                  <c:v>1597.37</c:v>
                </c:pt>
                <c:pt idx="67">
                  <c:v>1610.8799999999999</c:v>
                </c:pt>
                <c:pt idx="68">
                  <c:v>1610.8799999999999</c:v>
                </c:pt>
                <c:pt idx="69">
                  <c:v>1694.15</c:v>
                </c:pt>
                <c:pt idx="70">
                  <c:v>1694.15</c:v>
                </c:pt>
                <c:pt idx="71">
                  <c:v>1707.76</c:v>
                </c:pt>
                <c:pt idx="72">
                  <c:v>1707.76</c:v>
                </c:pt>
                <c:pt idx="73">
                  <c:v>1791.17</c:v>
                </c:pt>
                <c:pt idx="74">
                  <c:v>1791.17</c:v>
                </c:pt>
                <c:pt idx="75">
                  <c:v>1804.89</c:v>
                </c:pt>
                <c:pt idx="76">
                  <c:v>1804.89</c:v>
                </c:pt>
                <c:pt idx="77">
                  <c:v>1888.77</c:v>
                </c:pt>
                <c:pt idx="78">
                  <c:v>1888.77</c:v>
                </c:pt>
                <c:pt idx="79">
                  <c:v>1902.3</c:v>
                </c:pt>
                <c:pt idx="80">
                  <c:v>1902.3</c:v>
                </c:pt>
                <c:pt idx="81">
                  <c:v>1987.17</c:v>
                </c:pt>
                <c:pt idx="82">
                  <c:v>1987.17</c:v>
                </c:pt>
                <c:pt idx="83">
                  <c:v>1999.96</c:v>
                </c:pt>
                <c:pt idx="84">
                  <c:v>1999.96</c:v>
                </c:pt>
                <c:pt idx="85">
                  <c:v>2086.4299999999998</c:v>
                </c:pt>
                <c:pt idx="86">
                  <c:v>2086.4299999999998</c:v>
                </c:pt>
                <c:pt idx="87">
                  <c:v>2097.91</c:v>
                </c:pt>
                <c:pt idx="88">
                  <c:v>2097.91</c:v>
                </c:pt>
                <c:pt idx="89">
                  <c:v>2186.38</c:v>
                </c:pt>
                <c:pt idx="90">
                  <c:v>2186.38</c:v>
                </c:pt>
                <c:pt idx="91">
                  <c:v>2196.31</c:v>
                </c:pt>
                <c:pt idx="92">
                  <c:v>2196.31</c:v>
                </c:pt>
                <c:pt idx="93">
                  <c:v>2286.38</c:v>
                </c:pt>
                <c:pt idx="94">
                  <c:v>2286.38</c:v>
                </c:pt>
                <c:pt idx="95">
                  <c:v>2295.38</c:v>
                </c:pt>
                <c:pt idx="96">
                  <c:v>2295.38</c:v>
                </c:pt>
                <c:pt idx="97">
                  <c:v>2385.73</c:v>
                </c:pt>
                <c:pt idx="98">
                  <c:v>2385.73</c:v>
                </c:pt>
                <c:pt idx="99">
                  <c:v>2395.1999999999998</c:v>
                </c:pt>
                <c:pt idx="100">
                  <c:v>2395.1999999999998</c:v>
                </c:pt>
                <c:pt idx="101">
                  <c:v>2484.33</c:v>
                </c:pt>
                <c:pt idx="102">
                  <c:v>2484.33</c:v>
                </c:pt>
                <c:pt idx="103">
                  <c:v>2495.25</c:v>
                </c:pt>
                <c:pt idx="104">
                  <c:v>2495.25</c:v>
                </c:pt>
                <c:pt idx="105">
                  <c:v>2582.4299999999998</c:v>
                </c:pt>
                <c:pt idx="106">
                  <c:v>2582.4299999999998</c:v>
                </c:pt>
                <c:pt idx="107">
                  <c:v>2594.81</c:v>
                </c:pt>
                <c:pt idx="108">
                  <c:v>2594.81</c:v>
                </c:pt>
                <c:pt idx="109">
                  <c:v>2680.2</c:v>
                </c:pt>
                <c:pt idx="110">
                  <c:v>2680.2</c:v>
                </c:pt>
                <c:pt idx="111">
                  <c:v>2693.52</c:v>
                </c:pt>
                <c:pt idx="112">
                  <c:v>2693.52</c:v>
                </c:pt>
                <c:pt idx="113">
                  <c:v>2777.68</c:v>
                </c:pt>
                <c:pt idx="114">
                  <c:v>2777.68</c:v>
                </c:pt>
                <c:pt idx="115">
                  <c:v>2791.3599999999997</c:v>
                </c:pt>
                <c:pt idx="116">
                  <c:v>2791.3599999999997</c:v>
                </c:pt>
                <c:pt idx="117">
                  <c:v>2874.92</c:v>
                </c:pt>
                <c:pt idx="118">
                  <c:v>2874.92</c:v>
                </c:pt>
                <c:pt idx="119">
                  <c:v>2888.57</c:v>
                </c:pt>
                <c:pt idx="120">
                  <c:v>2888.57</c:v>
                </c:pt>
                <c:pt idx="121">
                  <c:v>2971.87</c:v>
                </c:pt>
                <c:pt idx="122">
                  <c:v>2971.87</c:v>
                </c:pt>
                <c:pt idx="123">
                  <c:v>2985.4</c:v>
                </c:pt>
                <c:pt idx="124">
                  <c:v>2985.4</c:v>
                </c:pt>
                <c:pt idx="125">
                  <c:v>3068.65</c:v>
                </c:pt>
                <c:pt idx="126">
                  <c:v>3068.65</c:v>
                </c:pt>
                <c:pt idx="127">
                  <c:v>3082.1800000000003</c:v>
                </c:pt>
                <c:pt idx="128">
                  <c:v>3082.1800000000003</c:v>
                </c:pt>
                <c:pt idx="129">
                  <c:v>3165.48</c:v>
                </c:pt>
                <c:pt idx="130">
                  <c:v>3165.48</c:v>
                </c:pt>
                <c:pt idx="131">
                  <c:v>3179.15</c:v>
                </c:pt>
                <c:pt idx="132">
                  <c:v>3179.15</c:v>
                </c:pt>
                <c:pt idx="133">
                  <c:v>3262.68</c:v>
                </c:pt>
                <c:pt idx="134">
                  <c:v>3262.68</c:v>
                </c:pt>
                <c:pt idx="135">
                  <c:v>3276.3799999999997</c:v>
                </c:pt>
                <c:pt idx="136">
                  <c:v>3276.3799999999997</c:v>
                </c:pt>
                <c:pt idx="137">
                  <c:v>3360.55</c:v>
                </c:pt>
                <c:pt idx="138">
                  <c:v>3360.55</c:v>
                </c:pt>
                <c:pt idx="139">
                  <c:v>3373.88</c:v>
                </c:pt>
                <c:pt idx="140">
                  <c:v>3373.88</c:v>
                </c:pt>
                <c:pt idx="141">
                  <c:v>3459.27</c:v>
                </c:pt>
                <c:pt idx="142">
                  <c:v>3459.27</c:v>
                </c:pt>
                <c:pt idx="143">
                  <c:v>3471.65</c:v>
                </c:pt>
                <c:pt idx="144">
                  <c:v>3471.65</c:v>
                </c:pt>
                <c:pt idx="145">
                  <c:v>3558.83</c:v>
                </c:pt>
                <c:pt idx="146">
                  <c:v>3558.83</c:v>
                </c:pt>
                <c:pt idx="147">
                  <c:v>3569.74</c:v>
                </c:pt>
                <c:pt idx="148">
                  <c:v>3569.74</c:v>
                </c:pt>
                <c:pt idx="149">
                  <c:v>3658.88</c:v>
                </c:pt>
                <c:pt idx="150">
                  <c:v>3658.88</c:v>
                </c:pt>
                <c:pt idx="151">
                  <c:v>3668.34</c:v>
                </c:pt>
                <c:pt idx="152">
                  <c:v>3668.34</c:v>
                </c:pt>
              </c:numCache>
            </c:numRef>
          </c:xVal>
          <c:yVal>
            <c:numRef>
              <c:f>Plot!$B$2:$B$154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3-4F2E-8626-982F79508FD4}"/>
            </c:ext>
          </c:extLst>
        </c:ser>
        <c:ser>
          <c:idx val="1"/>
          <c:order val="1"/>
          <c:tx>
            <c:v>Kiruna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Plot!$C$2:$C$126</c:f>
              <c:numCache>
                <c:formatCode>General</c:formatCode>
                <c:ptCount val="125"/>
                <c:pt idx="0">
                  <c:v>0</c:v>
                </c:pt>
                <c:pt idx="1">
                  <c:v>30.87</c:v>
                </c:pt>
                <c:pt idx="2">
                  <c:v>30.87</c:v>
                </c:pt>
                <c:pt idx="3">
                  <c:v>42.78</c:v>
                </c:pt>
                <c:pt idx="4">
                  <c:v>42.78</c:v>
                </c:pt>
                <c:pt idx="5">
                  <c:v>126.87</c:v>
                </c:pt>
                <c:pt idx="6">
                  <c:v>126.87</c:v>
                </c:pt>
                <c:pt idx="7">
                  <c:v>138.18</c:v>
                </c:pt>
                <c:pt idx="8">
                  <c:v>138.18</c:v>
                </c:pt>
                <c:pt idx="9">
                  <c:v>222.25</c:v>
                </c:pt>
                <c:pt idx="10">
                  <c:v>222.25</c:v>
                </c:pt>
                <c:pt idx="11">
                  <c:v>234.19</c:v>
                </c:pt>
                <c:pt idx="12">
                  <c:v>234.19</c:v>
                </c:pt>
                <c:pt idx="13">
                  <c:v>317.77</c:v>
                </c:pt>
                <c:pt idx="14">
                  <c:v>317.77</c:v>
                </c:pt>
                <c:pt idx="15">
                  <c:v>330.89</c:v>
                </c:pt>
                <c:pt idx="16">
                  <c:v>330.89</c:v>
                </c:pt>
                <c:pt idx="17">
                  <c:v>414.3</c:v>
                </c:pt>
                <c:pt idx="18">
                  <c:v>414.3</c:v>
                </c:pt>
                <c:pt idx="19">
                  <c:v>428.01</c:v>
                </c:pt>
                <c:pt idx="20">
                  <c:v>428.01</c:v>
                </c:pt>
                <c:pt idx="21">
                  <c:v>512.47</c:v>
                </c:pt>
                <c:pt idx="22">
                  <c:v>512.47</c:v>
                </c:pt>
                <c:pt idx="23">
                  <c:v>525.25</c:v>
                </c:pt>
                <c:pt idx="24">
                  <c:v>525.25</c:v>
                </c:pt>
                <c:pt idx="25">
                  <c:v>612.88</c:v>
                </c:pt>
                <c:pt idx="26">
                  <c:v>612.88</c:v>
                </c:pt>
                <c:pt idx="27">
                  <c:v>622.34</c:v>
                </c:pt>
                <c:pt idx="28">
                  <c:v>622.34</c:v>
                </c:pt>
                <c:pt idx="29">
                  <c:v>1017.68</c:v>
                </c:pt>
                <c:pt idx="30">
                  <c:v>1017.68</c:v>
                </c:pt>
                <c:pt idx="31">
                  <c:v>1022.62</c:v>
                </c:pt>
                <c:pt idx="32">
                  <c:v>1022.62</c:v>
                </c:pt>
                <c:pt idx="33">
                  <c:v>1114.08</c:v>
                </c:pt>
                <c:pt idx="34">
                  <c:v>1114.08</c:v>
                </c:pt>
                <c:pt idx="35">
                  <c:v>1125.1099999999999</c:v>
                </c:pt>
                <c:pt idx="36">
                  <c:v>1125.1099999999999</c:v>
                </c:pt>
                <c:pt idx="37">
                  <c:v>1211.28</c:v>
                </c:pt>
                <c:pt idx="38">
                  <c:v>1211.28</c:v>
                </c:pt>
                <c:pt idx="39">
                  <c:v>1224.5999999999999</c:v>
                </c:pt>
                <c:pt idx="40">
                  <c:v>1224.5999999999999</c:v>
                </c:pt>
                <c:pt idx="41">
                  <c:v>1308.52</c:v>
                </c:pt>
                <c:pt idx="42">
                  <c:v>1308.52</c:v>
                </c:pt>
                <c:pt idx="43">
                  <c:v>1322.11</c:v>
                </c:pt>
                <c:pt idx="44">
                  <c:v>1322.11</c:v>
                </c:pt>
                <c:pt idx="45">
                  <c:v>1405.5</c:v>
                </c:pt>
                <c:pt idx="46">
                  <c:v>1405.5</c:v>
                </c:pt>
                <c:pt idx="47">
                  <c:v>1418.17</c:v>
                </c:pt>
                <c:pt idx="48">
                  <c:v>1418.17</c:v>
                </c:pt>
                <c:pt idx="49">
                  <c:v>1501.97</c:v>
                </c:pt>
                <c:pt idx="50">
                  <c:v>1501.97</c:v>
                </c:pt>
                <c:pt idx="51">
                  <c:v>1513.54</c:v>
                </c:pt>
                <c:pt idx="52">
                  <c:v>1513.54</c:v>
                </c:pt>
                <c:pt idx="53">
                  <c:v>1597.7</c:v>
                </c:pt>
                <c:pt idx="54">
                  <c:v>1597.7</c:v>
                </c:pt>
                <c:pt idx="55">
                  <c:v>1609.1100000000001</c:v>
                </c:pt>
                <c:pt idx="56">
                  <c:v>1609.1100000000001</c:v>
                </c:pt>
                <c:pt idx="57">
                  <c:v>1693.02</c:v>
                </c:pt>
                <c:pt idx="58">
                  <c:v>1693.02</c:v>
                </c:pt>
                <c:pt idx="59">
                  <c:v>1705.3899999999999</c:v>
                </c:pt>
                <c:pt idx="60">
                  <c:v>1705.3899999999999</c:v>
                </c:pt>
                <c:pt idx="61">
                  <c:v>1788.82</c:v>
                </c:pt>
                <c:pt idx="62">
                  <c:v>1788.82</c:v>
                </c:pt>
                <c:pt idx="63">
                  <c:v>1802.28</c:v>
                </c:pt>
                <c:pt idx="64">
                  <c:v>1802.28</c:v>
                </c:pt>
                <c:pt idx="65">
                  <c:v>1885.88</c:v>
                </c:pt>
                <c:pt idx="66">
                  <c:v>1885.88</c:v>
                </c:pt>
                <c:pt idx="67">
                  <c:v>1899.46</c:v>
                </c:pt>
                <c:pt idx="68">
                  <c:v>1899.46</c:v>
                </c:pt>
                <c:pt idx="69">
                  <c:v>1984.78</c:v>
                </c:pt>
                <c:pt idx="70">
                  <c:v>1984.78</c:v>
                </c:pt>
                <c:pt idx="71">
                  <c:v>1996.69</c:v>
                </c:pt>
                <c:pt idx="72">
                  <c:v>1996.69</c:v>
                </c:pt>
                <c:pt idx="73">
                  <c:v>2086.27</c:v>
                </c:pt>
                <c:pt idx="74">
                  <c:v>2086.27</c:v>
                </c:pt>
                <c:pt idx="75">
                  <c:v>2093.54</c:v>
                </c:pt>
                <c:pt idx="76">
                  <c:v>2093.54</c:v>
                </c:pt>
                <c:pt idx="77">
                  <c:v>2488.58</c:v>
                </c:pt>
                <c:pt idx="78">
                  <c:v>2488.58</c:v>
                </c:pt>
                <c:pt idx="79">
                  <c:v>2496.5</c:v>
                </c:pt>
                <c:pt idx="80">
                  <c:v>2496.5</c:v>
                </c:pt>
                <c:pt idx="81">
                  <c:v>2585.52</c:v>
                </c:pt>
                <c:pt idx="82">
                  <c:v>2585.52</c:v>
                </c:pt>
                <c:pt idx="83">
                  <c:v>2597.6799999999998</c:v>
                </c:pt>
                <c:pt idx="84">
                  <c:v>2597.6799999999998</c:v>
                </c:pt>
                <c:pt idx="85">
                  <c:v>2682.75</c:v>
                </c:pt>
                <c:pt idx="86">
                  <c:v>2682.75</c:v>
                </c:pt>
                <c:pt idx="87">
                  <c:v>2696.36</c:v>
                </c:pt>
                <c:pt idx="88">
                  <c:v>2696.36</c:v>
                </c:pt>
                <c:pt idx="89">
                  <c:v>2779.92</c:v>
                </c:pt>
                <c:pt idx="90">
                  <c:v>2779.92</c:v>
                </c:pt>
                <c:pt idx="91">
                  <c:v>2793.27</c:v>
                </c:pt>
                <c:pt idx="92">
                  <c:v>2793.27</c:v>
                </c:pt>
                <c:pt idx="93">
                  <c:v>2876.75</c:v>
                </c:pt>
                <c:pt idx="94">
                  <c:v>2876.75</c:v>
                </c:pt>
                <c:pt idx="95">
                  <c:v>2888.98</c:v>
                </c:pt>
                <c:pt idx="96">
                  <c:v>2888.98</c:v>
                </c:pt>
                <c:pt idx="97">
                  <c:v>2972.97</c:v>
                </c:pt>
                <c:pt idx="98">
                  <c:v>2972.97</c:v>
                </c:pt>
                <c:pt idx="99">
                  <c:v>2984.33</c:v>
                </c:pt>
                <c:pt idx="100">
                  <c:v>2984.33</c:v>
                </c:pt>
                <c:pt idx="101">
                  <c:v>3068.47</c:v>
                </c:pt>
                <c:pt idx="102">
                  <c:v>3068.47</c:v>
                </c:pt>
                <c:pt idx="103">
                  <c:v>3080.1299999999997</c:v>
                </c:pt>
                <c:pt idx="104">
                  <c:v>3080.1299999999997</c:v>
                </c:pt>
                <c:pt idx="105">
                  <c:v>3163.85</c:v>
                </c:pt>
                <c:pt idx="106">
                  <c:v>3163.85</c:v>
                </c:pt>
                <c:pt idx="107">
                  <c:v>3176.66</c:v>
                </c:pt>
                <c:pt idx="108">
                  <c:v>3176.66</c:v>
                </c:pt>
                <c:pt idx="109">
                  <c:v>3260.03</c:v>
                </c:pt>
                <c:pt idx="110">
                  <c:v>3260.03</c:v>
                </c:pt>
                <c:pt idx="111">
                  <c:v>3273.69</c:v>
                </c:pt>
                <c:pt idx="112">
                  <c:v>3273.69</c:v>
                </c:pt>
                <c:pt idx="113">
                  <c:v>3357.7</c:v>
                </c:pt>
                <c:pt idx="114">
                  <c:v>3357.7</c:v>
                </c:pt>
                <c:pt idx="115">
                  <c:v>3370.93</c:v>
                </c:pt>
                <c:pt idx="116">
                  <c:v>3370.93</c:v>
                </c:pt>
                <c:pt idx="117">
                  <c:v>3457.43</c:v>
                </c:pt>
                <c:pt idx="118">
                  <c:v>3457.43</c:v>
                </c:pt>
                <c:pt idx="119">
                  <c:v>3468.1099999999997</c:v>
                </c:pt>
                <c:pt idx="120">
                  <c:v>3468.1099999999997</c:v>
                </c:pt>
                <c:pt idx="121">
                  <c:v>3560.47</c:v>
                </c:pt>
                <c:pt idx="122">
                  <c:v>3560.47</c:v>
                </c:pt>
                <c:pt idx="123">
                  <c:v>3564.22</c:v>
                </c:pt>
                <c:pt idx="124">
                  <c:v>3564.22</c:v>
                </c:pt>
              </c:numCache>
            </c:numRef>
          </c:xVal>
          <c:yVal>
            <c:numRef>
              <c:f>Plot!$D$2:$D$126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3-4F2E-8626-982F79508FD4}"/>
            </c:ext>
          </c:extLst>
        </c:ser>
        <c:ser>
          <c:idx val="2"/>
          <c:order val="2"/>
          <c:tx>
            <c:v>Troll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Plot!$E$2:$E$146</c:f>
              <c:numCache>
                <c:formatCode>General</c:formatCode>
                <c:ptCount val="145"/>
                <c:pt idx="0">
                  <c:v>0</c:v>
                </c:pt>
                <c:pt idx="1">
                  <c:v>77.55</c:v>
                </c:pt>
                <c:pt idx="2">
                  <c:v>77.55</c:v>
                </c:pt>
                <c:pt idx="3">
                  <c:v>83.72999999999999</c:v>
                </c:pt>
                <c:pt idx="4">
                  <c:v>83.72999999999999</c:v>
                </c:pt>
                <c:pt idx="5">
                  <c:v>279.83</c:v>
                </c:pt>
                <c:pt idx="6">
                  <c:v>279.83</c:v>
                </c:pt>
                <c:pt idx="7">
                  <c:v>283.14999999999998</c:v>
                </c:pt>
                <c:pt idx="8">
                  <c:v>283.14999999999998</c:v>
                </c:pt>
                <c:pt idx="9">
                  <c:v>377.22</c:v>
                </c:pt>
                <c:pt idx="10">
                  <c:v>377.22</c:v>
                </c:pt>
                <c:pt idx="11">
                  <c:v>385.83000000000004</c:v>
                </c:pt>
                <c:pt idx="12">
                  <c:v>385.83000000000004</c:v>
                </c:pt>
                <c:pt idx="13">
                  <c:v>474.77</c:v>
                </c:pt>
                <c:pt idx="14">
                  <c:v>474.77</c:v>
                </c:pt>
                <c:pt idx="15">
                  <c:v>486.66999999999996</c:v>
                </c:pt>
                <c:pt idx="16">
                  <c:v>486.66999999999996</c:v>
                </c:pt>
                <c:pt idx="17">
                  <c:v>572.25</c:v>
                </c:pt>
                <c:pt idx="18">
                  <c:v>572.25</c:v>
                </c:pt>
                <c:pt idx="19">
                  <c:v>585.78</c:v>
                </c:pt>
                <c:pt idx="20">
                  <c:v>585.78</c:v>
                </c:pt>
                <c:pt idx="21">
                  <c:v>669.55</c:v>
                </c:pt>
                <c:pt idx="22">
                  <c:v>669.55</c:v>
                </c:pt>
                <c:pt idx="23">
                  <c:v>683.4</c:v>
                </c:pt>
                <c:pt idx="24">
                  <c:v>683.4</c:v>
                </c:pt>
                <c:pt idx="25">
                  <c:v>766.57</c:v>
                </c:pt>
                <c:pt idx="26">
                  <c:v>766.57</c:v>
                </c:pt>
                <c:pt idx="27">
                  <c:v>779.95</c:v>
                </c:pt>
                <c:pt idx="28">
                  <c:v>779.95</c:v>
                </c:pt>
                <c:pt idx="29">
                  <c:v>863.13</c:v>
                </c:pt>
                <c:pt idx="30">
                  <c:v>863.13</c:v>
                </c:pt>
                <c:pt idx="31">
                  <c:v>875.93999999999994</c:v>
                </c:pt>
                <c:pt idx="32">
                  <c:v>875.93999999999994</c:v>
                </c:pt>
                <c:pt idx="33">
                  <c:v>959.27</c:v>
                </c:pt>
                <c:pt idx="34">
                  <c:v>959.27</c:v>
                </c:pt>
                <c:pt idx="35">
                  <c:v>972.03</c:v>
                </c:pt>
                <c:pt idx="36">
                  <c:v>972.03</c:v>
                </c:pt>
                <c:pt idx="37">
                  <c:v>1055.25</c:v>
                </c:pt>
                <c:pt idx="38">
                  <c:v>1055.25</c:v>
                </c:pt>
                <c:pt idx="39">
                  <c:v>1068.53</c:v>
                </c:pt>
                <c:pt idx="40">
                  <c:v>1068.53</c:v>
                </c:pt>
                <c:pt idx="41">
                  <c:v>1151.68</c:v>
                </c:pt>
                <c:pt idx="42">
                  <c:v>1151.68</c:v>
                </c:pt>
                <c:pt idx="43">
                  <c:v>1165.48</c:v>
                </c:pt>
                <c:pt idx="44">
                  <c:v>1165.48</c:v>
                </c:pt>
                <c:pt idx="45">
                  <c:v>1249.1500000000001</c:v>
                </c:pt>
                <c:pt idx="46">
                  <c:v>1249.1500000000001</c:v>
                </c:pt>
                <c:pt idx="47">
                  <c:v>1262.76</c:v>
                </c:pt>
                <c:pt idx="48">
                  <c:v>1262.76</c:v>
                </c:pt>
                <c:pt idx="49">
                  <c:v>1348.07</c:v>
                </c:pt>
                <c:pt idx="50">
                  <c:v>1348.07</c:v>
                </c:pt>
                <c:pt idx="51">
                  <c:v>1360.23</c:v>
                </c:pt>
                <c:pt idx="52">
                  <c:v>1360.23</c:v>
                </c:pt>
                <c:pt idx="53">
                  <c:v>1448.68</c:v>
                </c:pt>
                <c:pt idx="54">
                  <c:v>1448.68</c:v>
                </c:pt>
                <c:pt idx="55">
                  <c:v>1457.77</c:v>
                </c:pt>
                <c:pt idx="56">
                  <c:v>1457.77</c:v>
                </c:pt>
                <c:pt idx="57">
                  <c:v>1551.12</c:v>
                </c:pt>
                <c:pt idx="58">
                  <c:v>1551.12</c:v>
                </c:pt>
                <c:pt idx="59">
                  <c:v>1555.2299999999998</c:v>
                </c:pt>
                <c:pt idx="60">
                  <c:v>1555.2299999999998</c:v>
                </c:pt>
                <c:pt idx="61">
                  <c:v>1751.28</c:v>
                </c:pt>
                <c:pt idx="62">
                  <c:v>1751.28</c:v>
                </c:pt>
                <c:pt idx="63">
                  <c:v>1756.82</c:v>
                </c:pt>
                <c:pt idx="64">
                  <c:v>1756.82</c:v>
                </c:pt>
                <c:pt idx="65">
                  <c:v>1848.8</c:v>
                </c:pt>
                <c:pt idx="66">
                  <c:v>1848.8</c:v>
                </c:pt>
                <c:pt idx="67">
                  <c:v>1858.82</c:v>
                </c:pt>
                <c:pt idx="68">
                  <c:v>1858.82</c:v>
                </c:pt>
                <c:pt idx="69">
                  <c:v>1946.33</c:v>
                </c:pt>
                <c:pt idx="70">
                  <c:v>1946.33</c:v>
                </c:pt>
                <c:pt idx="71">
                  <c:v>1959</c:v>
                </c:pt>
                <c:pt idx="72">
                  <c:v>1959</c:v>
                </c:pt>
                <c:pt idx="73">
                  <c:v>2043.77</c:v>
                </c:pt>
                <c:pt idx="74">
                  <c:v>2043.77</c:v>
                </c:pt>
                <c:pt idx="75">
                  <c:v>2057.5500000000002</c:v>
                </c:pt>
                <c:pt idx="76">
                  <c:v>2057.5500000000002</c:v>
                </c:pt>
                <c:pt idx="77">
                  <c:v>2140.98</c:v>
                </c:pt>
                <c:pt idx="78">
                  <c:v>2140.98</c:v>
                </c:pt>
                <c:pt idx="79">
                  <c:v>2154.7199999999998</c:v>
                </c:pt>
                <c:pt idx="80">
                  <c:v>2154.7199999999998</c:v>
                </c:pt>
                <c:pt idx="81">
                  <c:v>2237.85</c:v>
                </c:pt>
                <c:pt idx="82">
                  <c:v>2237.85</c:v>
                </c:pt>
                <c:pt idx="83">
                  <c:v>2250.9899999999998</c:v>
                </c:pt>
                <c:pt idx="84">
                  <c:v>2250.9899999999998</c:v>
                </c:pt>
                <c:pt idx="85">
                  <c:v>2334.23</c:v>
                </c:pt>
                <c:pt idx="86">
                  <c:v>2334.23</c:v>
                </c:pt>
                <c:pt idx="87">
                  <c:v>2346.94</c:v>
                </c:pt>
                <c:pt idx="88">
                  <c:v>2346.94</c:v>
                </c:pt>
                <c:pt idx="89">
                  <c:v>2430.25</c:v>
                </c:pt>
                <c:pt idx="90">
                  <c:v>2430.25</c:v>
                </c:pt>
                <c:pt idx="91">
                  <c:v>2443.15</c:v>
                </c:pt>
                <c:pt idx="92">
                  <c:v>2443.15</c:v>
                </c:pt>
                <c:pt idx="93">
                  <c:v>2526.33</c:v>
                </c:pt>
                <c:pt idx="94">
                  <c:v>2526.33</c:v>
                </c:pt>
                <c:pt idx="95">
                  <c:v>2539.84</c:v>
                </c:pt>
                <c:pt idx="96">
                  <c:v>2539.84</c:v>
                </c:pt>
                <c:pt idx="97">
                  <c:v>2623.08</c:v>
                </c:pt>
                <c:pt idx="98">
                  <c:v>2623.08</c:v>
                </c:pt>
                <c:pt idx="99">
                  <c:v>2636.93</c:v>
                </c:pt>
                <c:pt idx="100">
                  <c:v>2636.93</c:v>
                </c:pt>
                <c:pt idx="101">
                  <c:v>2721.03</c:v>
                </c:pt>
                <c:pt idx="102">
                  <c:v>2721.03</c:v>
                </c:pt>
                <c:pt idx="103">
                  <c:v>2734.28</c:v>
                </c:pt>
                <c:pt idx="104">
                  <c:v>2734.28</c:v>
                </c:pt>
                <c:pt idx="105">
                  <c:v>2820.55</c:v>
                </c:pt>
                <c:pt idx="106">
                  <c:v>2820.55</c:v>
                </c:pt>
                <c:pt idx="107">
                  <c:v>2831.8</c:v>
                </c:pt>
                <c:pt idx="108">
                  <c:v>2831.8</c:v>
                </c:pt>
                <c:pt idx="109">
                  <c:v>2921.82</c:v>
                </c:pt>
                <c:pt idx="110">
                  <c:v>2921.82</c:v>
                </c:pt>
                <c:pt idx="111">
                  <c:v>2929.34</c:v>
                </c:pt>
                <c:pt idx="112">
                  <c:v>2929.34</c:v>
                </c:pt>
                <c:pt idx="113">
                  <c:v>3025.17</c:v>
                </c:pt>
                <c:pt idx="114">
                  <c:v>3025.17</c:v>
                </c:pt>
                <c:pt idx="115">
                  <c:v>3026.37</c:v>
                </c:pt>
                <c:pt idx="116">
                  <c:v>3026.37</c:v>
                </c:pt>
                <c:pt idx="117">
                  <c:v>3125.93</c:v>
                </c:pt>
                <c:pt idx="118">
                  <c:v>3125.93</c:v>
                </c:pt>
                <c:pt idx="119">
                  <c:v>3126.66</c:v>
                </c:pt>
                <c:pt idx="120">
                  <c:v>3126.66</c:v>
                </c:pt>
                <c:pt idx="121">
                  <c:v>3222.83</c:v>
                </c:pt>
                <c:pt idx="122">
                  <c:v>3222.83</c:v>
                </c:pt>
                <c:pt idx="123">
                  <c:v>3230.23</c:v>
                </c:pt>
                <c:pt idx="124">
                  <c:v>3230.23</c:v>
                </c:pt>
                <c:pt idx="125">
                  <c:v>3320.37</c:v>
                </c:pt>
                <c:pt idx="126">
                  <c:v>3320.37</c:v>
                </c:pt>
                <c:pt idx="127">
                  <c:v>3331.5499999999997</c:v>
                </c:pt>
                <c:pt idx="128">
                  <c:v>3331.5499999999997</c:v>
                </c:pt>
                <c:pt idx="129">
                  <c:v>3417.88</c:v>
                </c:pt>
                <c:pt idx="130">
                  <c:v>3417.88</c:v>
                </c:pt>
                <c:pt idx="131">
                  <c:v>3431.12</c:v>
                </c:pt>
                <c:pt idx="132">
                  <c:v>3431.12</c:v>
                </c:pt>
                <c:pt idx="133">
                  <c:v>3515.25</c:v>
                </c:pt>
                <c:pt idx="134">
                  <c:v>3515.25</c:v>
                </c:pt>
                <c:pt idx="135">
                  <c:v>3529.12</c:v>
                </c:pt>
                <c:pt idx="136">
                  <c:v>3529.12</c:v>
                </c:pt>
                <c:pt idx="137">
                  <c:v>3612.35</c:v>
                </c:pt>
                <c:pt idx="138">
                  <c:v>3612.35</c:v>
                </c:pt>
                <c:pt idx="139">
                  <c:v>3625.9</c:v>
                </c:pt>
                <c:pt idx="140">
                  <c:v>3625.9</c:v>
                </c:pt>
                <c:pt idx="141">
                  <c:v>3709.05</c:v>
                </c:pt>
                <c:pt idx="142">
                  <c:v>3709.05</c:v>
                </c:pt>
                <c:pt idx="143">
                  <c:v>3721.98</c:v>
                </c:pt>
                <c:pt idx="144">
                  <c:v>3721.98</c:v>
                </c:pt>
              </c:numCache>
            </c:numRef>
          </c:xVal>
          <c:yVal>
            <c:numRef>
              <c:f>Plot!$F$2:$F$146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C3-4F2E-8626-982F7950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71192"/>
        <c:axId val="625474144"/>
      </c:scatterChart>
      <c:valAx>
        <c:axId val="625471192"/>
        <c:scaling>
          <c:orientation val="minMax"/>
          <c:max val="7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144"/>
        <c:crosses val="autoZero"/>
        <c:crossBetween val="midCat"/>
        <c:majorUnit val="20"/>
      </c:valAx>
      <c:valAx>
        <c:axId val="625474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11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Mission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483905208535424E-2"/>
          <c:y val="0.20743847874720359"/>
          <c:w val="0.93596135020080862"/>
          <c:h val="0.50576943402208951"/>
        </c:manualLayout>
      </c:layout>
      <c:scatterChart>
        <c:scatterStyle val="lineMarker"/>
        <c:varyColors val="0"/>
        <c:ser>
          <c:idx val="0"/>
          <c:order val="0"/>
          <c:tx>
            <c:v>Waiting</c:v>
          </c:tx>
          <c:spPr>
            <a:ln w="381000" cap="flat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413.22</c:v>
                </c:pt>
                <c:pt idx="22">
                  <c:v>413.22</c:v>
                </c:pt>
                <c:pt idx="23">
                  <c:v>414.3</c:v>
                </c:pt>
                <c:pt idx="24">
                  <c:v>414.3</c:v>
                </c:pt>
                <c:pt idx="25">
                  <c:v>416.7</c:v>
                </c:pt>
                <c:pt idx="26">
                  <c:v>416.7</c:v>
                </c:pt>
                <c:pt idx="27">
                  <c:v>536.70000000000005</c:v>
                </c:pt>
                <c:pt idx="28">
                  <c:v>536.70000000000005</c:v>
                </c:pt>
                <c:pt idx="29">
                  <c:v>572.25</c:v>
                </c:pt>
                <c:pt idx="30">
                  <c:v>572.25</c:v>
                </c:pt>
                <c:pt idx="31">
                  <c:v>578.25</c:v>
                </c:pt>
                <c:pt idx="32">
                  <c:v>578.25</c:v>
                </c:pt>
                <c:pt idx="33">
                  <c:v>600.45000000000005</c:v>
                </c:pt>
                <c:pt idx="34">
                  <c:v>600.45000000000005</c:v>
                </c:pt>
                <c:pt idx="35">
                  <c:v>612.88</c:v>
                </c:pt>
                <c:pt idx="36">
                  <c:v>612.88</c:v>
                </c:pt>
                <c:pt idx="37">
                  <c:v>615.28</c:v>
                </c:pt>
                <c:pt idx="38">
                  <c:v>615.28</c:v>
                </c:pt>
                <c:pt idx="39">
                  <c:v>735.28</c:v>
                </c:pt>
                <c:pt idx="40">
                  <c:v>735.28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792.57</c:v>
                </c:pt>
                <c:pt idx="46">
                  <c:v>792.57</c:v>
                </c:pt>
                <c:pt idx="47">
                  <c:v>813.97</c:v>
                </c:pt>
                <c:pt idx="48">
                  <c:v>813.97</c:v>
                </c:pt>
                <c:pt idx="49">
                  <c:v>816.37</c:v>
                </c:pt>
                <c:pt idx="50">
                  <c:v>816.37</c:v>
                </c:pt>
                <c:pt idx="51">
                  <c:v>936.37</c:v>
                </c:pt>
                <c:pt idx="52">
                  <c:v>936.37</c:v>
                </c:pt>
                <c:pt idx="53">
                  <c:v>959.27</c:v>
                </c:pt>
                <c:pt idx="54">
                  <c:v>959.27</c:v>
                </c:pt>
                <c:pt idx="55">
                  <c:v>965.27</c:v>
                </c:pt>
                <c:pt idx="56">
                  <c:v>965.27</c:v>
                </c:pt>
                <c:pt idx="57">
                  <c:v>1085.27</c:v>
                </c:pt>
                <c:pt idx="58">
                  <c:v>1085.27</c:v>
                </c:pt>
                <c:pt idx="59">
                  <c:v>1110.7</c:v>
                </c:pt>
                <c:pt idx="60">
                  <c:v>1110.7</c:v>
                </c:pt>
                <c:pt idx="61">
                  <c:v>1113.1000000000001</c:v>
                </c:pt>
                <c:pt idx="62">
                  <c:v>1113.1000000000001</c:v>
                </c:pt>
                <c:pt idx="63">
                  <c:v>1233.1000000000001</c:v>
                </c:pt>
                <c:pt idx="64">
                  <c:v>1233.1000000000001</c:v>
                </c:pt>
                <c:pt idx="65">
                  <c:v>1249.1500000000001</c:v>
                </c:pt>
                <c:pt idx="66">
                  <c:v>1249.1500000000001</c:v>
                </c:pt>
                <c:pt idx="67">
                  <c:v>1255.1500000000001</c:v>
                </c:pt>
                <c:pt idx="68">
                  <c:v>1255.1500000000001</c:v>
                </c:pt>
                <c:pt idx="69">
                  <c:v>1375.15</c:v>
                </c:pt>
                <c:pt idx="70">
                  <c:v>1375.15</c:v>
                </c:pt>
                <c:pt idx="71">
                  <c:v>1403.48</c:v>
                </c:pt>
                <c:pt idx="72">
                  <c:v>1403.48</c:v>
                </c:pt>
                <c:pt idx="73">
                  <c:v>1405.88</c:v>
                </c:pt>
                <c:pt idx="74">
                  <c:v>1405.88</c:v>
                </c:pt>
                <c:pt idx="75">
                  <c:v>1525.88</c:v>
                </c:pt>
                <c:pt idx="76">
                  <c:v>1525.88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TimeValues!$N$2:$N$200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540-AE01-C76536B31231}"/>
            </c:ext>
          </c:extLst>
        </c:ser>
        <c:ser>
          <c:idx val="1"/>
          <c:order val="1"/>
          <c:tx>
            <c:v>Transmission</c:v>
          </c:tx>
          <c:spPr>
            <a:ln w="381000" cap="flat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413.22</c:v>
                </c:pt>
                <c:pt idx="22">
                  <c:v>413.22</c:v>
                </c:pt>
                <c:pt idx="23">
                  <c:v>414.3</c:v>
                </c:pt>
                <c:pt idx="24">
                  <c:v>414.3</c:v>
                </c:pt>
                <c:pt idx="25">
                  <c:v>416.7</c:v>
                </c:pt>
                <c:pt idx="26">
                  <c:v>416.7</c:v>
                </c:pt>
                <c:pt idx="27">
                  <c:v>536.70000000000005</c:v>
                </c:pt>
                <c:pt idx="28">
                  <c:v>536.70000000000005</c:v>
                </c:pt>
                <c:pt idx="29">
                  <c:v>572.25</c:v>
                </c:pt>
                <c:pt idx="30">
                  <c:v>572.25</c:v>
                </c:pt>
                <c:pt idx="31">
                  <c:v>578.25</c:v>
                </c:pt>
                <c:pt idx="32">
                  <c:v>578.25</c:v>
                </c:pt>
                <c:pt idx="33">
                  <c:v>600.45000000000005</c:v>
                </c:pt>
                <c:pt idx="34">
                  <c:v>600.45000000000005</c:v>
                </c:pt>
                <c:pt idx="35">
                  <c:v>612.88</c:v>
                </c:pt>
                <c:pt idx="36">
                  <c:v>612.88</c:v>
                </c:pt>
                <c:pt idx="37">
                  <c:v>615.28</c:v>
                </c:pt>
                <c:pt idx="38">
                  <c:v>615.28</c:v>
                </c:pt>
                <c:pt idx="39">
                  <c:v>735.28</c:v>
                </c:pt>
                <c:pt idx="40">
                  <c:v>735.28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792.57</c:v>
                </c:pt>
                <c:pt idx="46">
                  <c:v>792.57</c:v>
                </c:pt>
                <c:pt idx="47">
                  <c:v>813.97</c:v>
                </c:pt>
                <c:pt idx="48">
                  <c:v>813.97</c:v>
                </c:pt>
                <c:pt idx="49">
                  <c:v>816.37</c:v>
                </c:pt>
                <c:pt idx="50">
                  <c:v>816.37</c:v>
                </c:pt>
                <c:pt idx="51">
                  <c:v>936.37</c:v>
                </c:pt>
                <c:pt idx="52">
                  <c:v>936.37</c:v>
                </c:pt>
                <c:pt idx="53">
                  <c:v>959.27</c:v>
                </c:pt>
                <c:pt idx="54">
                  <c:v>959.27</c:v>
                </c:pt>
                <c:pt idx="55">
                  <c:v>965.27</c:v>
                </c:pt>
                <c:pt idx="56">
                  <c:v>965.27</c:v>
                </c:pt>
                <c:pt idx="57">
                  <c:v>1085.27</c:v>
                </c:pt>
                <c:pt idx="58">
                  <c:v>1085.27</c:v>
                </c:pt>
                <c:pt idx="59">
                  <c:v>1110.7</c:v>
                </c:pt>
                <c:pt idx="60">
                  <c:v>1110.7</c:v>
                </c:pt>
                <c:pt idx="61">
                  <c:v>1113.1000000000001</c:v>
                </c:pt>
                <c:pt idx="62">
                  <c:v>1113.1000000000001</c:v>
                </c:pt>
                <c:pt idx="63">
                  <c:v>1233.1000000000001</c:v>
                </c:pt>
                <c:pt idx="64">
                  <c:v>1233.1000000000001</c:v>
                </c:pt>
                <c:pt idx="65">
                  <c:v>1249.1500000000001</c:v>
                </c:pt>
                <c:pt idx="66">
                  <c:v>1249.1500000000001</c:v>
                </c:pt>
                <c:pt idx="67">
                  <c:v>1255.1500000000001</c:v>
                </c:pt>
                <c:pt idx="68">
                  <c:v>1255.1500000000001</c:v>
                </c:pt>
                <c:pt idx="69">
                  <c:v>1375.15</c:v>
                </c:pt>
                <c:pt idx="70">
                  <c:v>1375.15</c:v>
                </c:pt>
                <c:pt idx="71">
                  <c:v>1403.48</c:v>
                </c:pt>
                <c:pt idx="72">
                  <c:v>1403.48</c:v>
                </c:pt>
                <c:pt idx="73">
                  <c:v>1405.88</c:v>
                </c:pt>
                <c:pt idx="74">
                  <c:v>1405.88</c:v>
                </c:pt>
                <c:pt idx="75">
                  <c:v>1525.88</c:v>
                </c:pt>
                <c:pt idx="76">
                  <c:v>1525.88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TimeValues!$O$2:$O$200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540-AE01-C76536B31231}"/>
            </c:ext>
          </c:extLst>
        </c:ser>
        <c:ser>
          <c:idx val="2"/>
          <c:order val="2"/>
          <c:tx>
            <c:v>Decision</c:v>
          </c:tx>
          <c:spPr>
            <a:ln w="381000" cap="flat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413.22</c:v>
                </c:pt>
                <c:pt idx="22">
                  <c:v>413.22</c:v>
                </c:pt>
                <c:pt idx="23">
                  <c:v>414.3</c:v>
                </c:pt>
                <c:pt idx="24">
                  <c:v>414.3</c:v>
                </c:pt>
                <c:pt idx="25">
                  <c:v>416.7</c:v>
                </c:pt>
                <c:pt idx="26">
                  <c:v>416.7</c:v>
                </c:pt>
                <c:pt idx="27">
                  <c:v>536.70000000000005</c:v>
                </c:pt>
                <c:pt idx="28">
                  <c:v>536.70000000000005</c:v>
                </c:pt>
                <c:pt idx="29">
                  <c:v>572.25</c:v>
                </c:pt>
                <c:pt idx="30">
                  <c:v>572.25</c:v>
                </c:pt>
                <c:pt idx="31">
                  <c:v>578.25</c:v>
                </c:pt>
                <c:pt idx="32">
                  <c:v>578.25</c:v>
                </c:pt>
                <c:pt idx="33">
                  <c:v>600.45000000000005</c:v>
                </c:pt>
                <c:pt idx="34">
                  <c:v>600.45000000000005</c:v>
                </c:pt>
                <c:pt idx="35">
                  <c:v>612.88</c:v>
                </c:pt>
                <c:pt idx="36">
                  <c:v>612.88</c:v>
                </c:pt>
                <c:pt idx="37">
                  <c:v>615.28</c:v>
                </c:pt>
                <c:pt idx="38">
                  <c:v>615.28</c:v>
                </c:pt>
                <c:pt idx="39">
                  <c:v>735.28</c:v>
                </c:pt>
                <c:pt idx="40">
                  <c:v>735.28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792.57</c:v>
                </c:pt>
                <c:pt idx="46">
                  <c:v>792.57</c:v>
                </c:pt>
                <c:pt idx="47">
                  <c:v>813.97</c:v>
                </c:pt>
                <c:pt idx="48">
                  <c:v>813.97</c:v>
                </c:pt>
                <c:pt idx="49">
                  <c:v>816.37</c:v>
                </c:pt>
                <c:pt idx="50">
                  <c:v>816.37</c:v>
                </c:pt>
                <c:pt idx="51">
                  <c:v>936.37</c:v>
                </c:pt>
                <c:pt idx="52">
                  <c:v>936.37</c:v>
                </c:pt>
                <c:pt idx="53">
                  <c:v>959.27</c:v>
                </c:pt>
                <c:pt idx="54">
                  <c:v>959.27</c:v>
                </c:pt>
                <c:pt idx="55">
                  <c:v>965.27</c:v>
                </c:pt>
                <c:pt idx="56">
                  <c:v>965.27</c:v>
                </c:pt>
                <c:pt idx="57">
                  <c:v>1085.27</c:v>
                </c:pt>
                <c:pt idx="58">
                  <c:v>1085.27</c:v>
                </c:pt>
                <c:pt idx="59">
                  <c:v>1110.7</c:v>
                </c:pt>
                <c:pt idx="60">
                  <c:v>1110.7</c:v>
                </c:pt>
                <c:pt idx="61">
                  <c:v>1113.1000000000001</c:v>
                </c:pt>
                <c:pt idx="62">
                  <c:v>1113.1000000000001</c:v>
                </c:pt>
                <c:pt idx="63">
                  <c:v>1233.1000000000001</c:v>
                </c:pt>
                <c:pt idx="64">
                  <c:v>1233.1000000000001</c:v>
                </c:pt>
                <c:pt idx="65">
                  <c:v>1249.1500000000001</c:v>
                </c:pt>
                <c:pt idx="66">
                  <c:v>1249.1500000000001</c:v>
                </c:pt>
                <c:pt idx="67">
                  <c:v>1255.1500000000001</c:v>
                </c:pt>
                <c:pt idx="68">
                  <c:v>1255.1500000000001</c:v>
                </c:pt>
                <c:pt idx="69">
                  <c:v>1375.15</c:v>
                </c:pt>
                <c:pt idx="70">
                  <c:v>1375.15</c:v>
                </c:pt>
                <c:pt idx="71">
                  <c:v>1403.48</c:v>
                </c:pt>
                <c:pt idx="72">
                  <c:v>1403.48</c:v>
                </c:pt>
                <c:pt idx="73">
                  <c:v>1405.88</c:v>
                </c:pt>
                <c:pt idx="74">
                  <c:v>1405.88</c:v>
                </c:pt>
                <c:pt idx="75">
                  <c:v>1525.88</c:v>
                </c:pt>
                <c:pt idx="76">
                  <c:v>1525.88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TimeValues!$P$2:$P$200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540-AE01-C76536B31231}"/>
            </c:ext>
          </c:extLst>
        </c:ser>
        <c:ser>
          <c:idx val="3"/>
          <c:order val="3"/>
          <c:tx>
            <c:v>Function</c:v>
          </c:tx>
          <c:spPr>
            <a:ln w="381000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29.18</c:v>
                </c:pt>
                <c:pt idx="2">
                  <c:v>29.18</c:v>
                </c:pt>
                <c:pt idx="3">
                  <c:v>31.58</c:v>
                </c:pt>
                <c:pt idx="4">
                  <c:v>31.58</c:v>
                </c:pt>
                <c:pt idx="5">
                  <c:v>151.57999999999998</c:v>
                </c:pt>
                <c:pt idx="6">
                  <c:v>151.57999999999998</c:v>
                </c:pt>
                <c:pt idx="7">
                  <c:v>222.25</c:v>
                </c:pt>
                <c:pt idx="8">
                  <c:v>222.25</c:v>
                </c:pt>
                <c:pt idx="9">
                  <c:v>228.25</c:v>
                </c:pt>
                <c:pt idx="10">
                  <c:v>228.25</c:v>
                </c:pt>
                <c:pt idx="11">
                  <c:v>228.26</c:v>
                </c:pt>
                <c:pt idx="12">
                  <c:v>228.26</c:v>
                </c:pt>
                <c:pt idx="13">
                  <c:v>230.65</c:v>
                </c:pt>
                <c:pt idx="14">
                  <c:v>230.65</c:v>
                </c:pt>
                <c:pt idx="15">
                  <c:v>350.65</c:v>
                </c:pt>
                <c:pt idx="16">
                  <c:v>350.65</c:v>
                </c:pt>
                <c:pt idx="17">
                  <c:v>377.22</c:v>
                </c:pt>
                <c:pt idx="18">
                  <c:v>377.22</c:v>
                </c:pt>
                <c:pt idx="19">
                  <c:v>383.22</c:v>
                </c:pt>
                <c:pt idx="20">
                  <c:v>383.22</c:v>
                </c:pt>
                <c:pt idx="21">
                  <c:v>413.22</c:v>
                </c:pt>
                <c:pt idx="22">
                  <c:v>413.22</c:v>
                </c:pt>
                <c:pt idx="23">
                  <c:v>414.3</c:v>
                </c:pt>
                <c:pt idx="24">
                  <c:v>414.3</c:v>
                </c:pt>
                <c:pt idx="25">
                  <c:v>416.7</c:v>
                </c:pt>
                <c:pt idx="26">
                  <c:v>416.7</c:v>
                </c:pt>
                <c:pt idx="27">
                  <c:v>536.70000000000005</c:v>
                </c:pt>
                <c:pt idx="28">
                  <c:v>536.70000000000005</c:v>
                </c:pt>
                <c:pt idx="29">
                  <c:v>572.25</c:v>
                </c:pt>
                <c:pt idx="30">
                  <c:v>572.25</c:v>
                </c:pt>
                <c:pt idx="31">
                  <c:v>578.25</c:v>
                </c:pt>
                <c:pt idx="32">
                  <c:v>578.25</c:v>
                </c:pt>
                <c:pt idx="33">
                  <c:v>600.45000000000005</c:v>
                </c:pt>
                <c:pt idx="34">
                  <c:v>600.45000000000005</c:v>
                </c:pt>
                <c:pt idx="35">
                  <c:v>612.88</c:v>
                </c:pt>
                <c:pt idx="36">
                  <c:v>612.88</c:v>
                </c:pt>
                <c:pt idx="37">
                  <c:v>615.28</c:v>
                </c:pt>
                <c:pt idx="38">
                  <c:v>615.28</c:v>
                </c:pt>
                <c:pt idx="39">
                  <c:v>735.28</c:v>
                </c:pt>
                <c:pt idx="40">
                  <c:v>735.28</c:v>
                </c:pt>
                <c:pt idx="41">
                  <c:v>766.57</c:v>
                </c:pt>
                <c:pt idx="42">
                  <c:v>766.57</c:v>
                </c:pt>
                <c:pt idx="43">
                  <c:v>772.57</c:v>
                </c:pt>
                <c:pt idx="44">
                  <c:v>772.57</c:v>
                </c:pt>
                <c:pt idx="45">
                  <c:v>792.57</c:v>
                </c:pt>
                <c:pt idx="46">
                  <c:v>792.57</c:v>
                </c:pt>
                <c:pt idx="47">
                  <c:v>813.97</c:v>
                </c:pt>
                <c:pt idx="48">
                  <c:v>813.97</c:v>
                </c:pt>
                <c:pt idx="49">
                  <c:v>816.37</c:v>
                </c:pt>
                <c:pt idx="50">
                  <c:v>816.37</c:v>
                </c:pt>
                <c:pt idx="51">
                  <c:v>936.37</c:v>
                </c:pt>
                <c:pt idx="52">
                  <c:v>936.37</c:v>
                </c:pt>
                <c:pt idx="53">
                  <c:v>959.27</c:v>
                </c:pt>
                <c:pt idx="54">
                  <c:v>959.27</c:v>
                </c:pt>
                <c:pt idx="55">
                  <c:v>965.27</c:v>
                </c:pt>
                <c:pt idx="56">
                  <c:v>965.27</c:v>
                </c:pt>
                <c:pt idx="57">
                  <c:v>1085.27</c:v>
                </c:pt>
                <c:pt idx="58">
                  <c:v>1085.27</c:v>
                </c:pt>
                <c:pt idx="59">
                  <c:v>1110.7</c:v>
                </c:pt>
                <c:pt idx="60">
                  <c:v>1110.7</c:v>
                </c:pt>
                <c:pt idx="61">
                  <c:v>1113.1000000000001</c:v>
                </c:pt>
                <c:pt idx="62">
                  <c:v>1113.1000000000001</c:v>
                </c:pt>
                <c:pt idx="63">
                  <c:v>1233.1000000000001</c:v>
                </c:pt>
                <c:pt idx="64">
                  <c:v>1233.1000000000001</c:v>
                </c:pt>
                <c:pt idx="65">
                  <c:v>1249.1500000000001</c:v>
                </c:pt>
                <c:pt idx="66">
                  <c:v>1249.1500000000001</c:v>
                </c:pt>
                <c:pt idx="67">
                  <c:v>1255.1500000000001</c:v>
                </c:pt>
                <c:pt idx="68">
                  <c:v>1255.1500000000001</c:v>
                </c:pt>
                <c:pt idx="69">
                  <c:v>1375.15</c:v>
                </c:pt>
                <c:pt idx="70">
                  <c:v>1375.15</c:v>
                </c:pt>
                <c:pt idx="71">
                  <c:v>1403.48</c:v>
                </c:pt>
                <c:pt idx="72">
                  <c:v>1403.48</c:v>
                </c:pt>
                <c:pt idx="73">
                  <c:v>1405.88</c:v>
                </c:pt>
                <c:pt idx="74">
                  <c:v>1405.88</c:v>
                </c:pt>
                <c:pt idx="75">
                  <c:v>1525.88</c:v>
                </c:pt>
                <c:pt idx="76">
                  <c:v>1525.88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TimeValues!$Q$2:$Q$200</c:f>
              <c:numCache>
                <c:formatCode>General</c:formatCode>
                <c:ptCount val="199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7-4540-AE01-C76536B3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16040"/>
        <c:axId val="1289212104"/>
      </c:scatterChart>
      <c:valAx>
        <c:axId val="1289216040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Mission Time (min)</a:t>
                </a:r>
              </a:p>
            </c:rich>
          </c:tx>
          <c:layout>
            <c:manualLayout>
              <c:xMode val="edge"/>
              <c:yMode val="edge"/>
              <c:x val="0.42767568242584808"/>
              <c:y val="0.80380225122866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2104"/>
        <c:crosses val="autoZero"/>
        <c:crossBetween val="midCat"/>
      </c:valAx>
      <c:valAx>
        <c:axId val="1289212104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9216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782286029029719"/>
          <c:y val="0.90279465905687961"/>
          <c:w val="0.48960924276988743"/>
          <c:h val="4.6953584057418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_rels/drawing2.xml.rels><?xml version="1.0" encoding="UTF-8" standalone="yes"?>
<Relationships xmlns="http://schemas.openxmlformats.org/package/2006/relationships">
<Relationship Id="rId1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80010</xdr:rowOff>
    </xdr:from>
    <xdr:to>
      <xdr:col>22</xdr:col>
      <xdr:colOff>533400</xdr:colOff>
      <xdr:row>26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C15C-253F-4830-834E-B69FE5FA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106680</xdr:rowOff>
    </xdr:from>
    <xdr:to>
      <xdr:col>14</xdr:col>
      <xdr:colOff>518160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E34C5F-85C1-420E-AEBC-3C0CEB3A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78"/>
  <sheetViews>
    <sheetView tabSelected="1" topLeftCell="C1" workbookViewId="0">
      <selection activeCell="N2" sqref="N2"/>
    </sheetView>
  </sheetViews>
  <sheetFormatPr defaultRowHeight="14.4" x14ac:dyDescent="0.3"/>
  <cols>
    <col min="1" max="1" bestFit="true" customWidth="true" width="6.44140625" collapsed="true"/>
    <col min="2" max="2" bestFit="true" customWidth="true" width="15.6640625" collapsed="true"/>
    <col min="3" max="3" bestFit="true" customWidth="true" width="15.44140625" collapsed="true"/>
    <col min="4" max="4" bestFit="true" customWidth="true" width="12.33203125" collapsed="true"/>
    <col min="7" max="7" bestFit="true" customWidth="true" width="10.5546875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18</v>
      </c>
    </row>
    <row r="2" spans="1:19" x14ac:dyDescent="0.3">
      <c r="A2">
        <v>1</v>
      </c>
      <c r="B2" s="1">
        <v>44378.870135590281</v>
      </c>
      <c r="C2" s="1">
        <v>44378.879592314814</v>
      </c>
      <c r="D2">
        <v>817.06100000000004</v>
      </c>
      <c r="F2" s="1" t="s">
        <v>5</v>
      </c>
      <c r="G2" s="6">
        <v>0.84987268518518511</v>
      </c>
      <c r="I2">
        <f>DAY(B2)</f>
        <v>1</v>
      </c>
      <c r="J2">
        <f>HOUR(B2)</f>
        <v>20</v>
      </c>
      <c r="K2">
        <f>MINUTE(B2)</f>
        <v>53</v>
      </c>
      <c r="L2">
        <f>SECOND(B2)</f>
        <v>0</v>
      </c>
      <c r="N2" s="3">
        <f>ROUND(((I2-$G$4)*60*24)+((J2-$G$5)*60)+((K2-$G$6))+((L2-$G$7)/60),2)</f>
        <v>29.18</v>
      </c>
      <c r="O2" s="3">
        <f>ROUND(D2/60,2)</f>
        <v>13.62</v>
      </c>
      <c r="P2" s="3">
        <f>N2+O2</f>
        <v>42.8</v>
      </c>
      <c r="R2">
        <v>0</v>
      </c>
      <c r="S2">
        <v>0</v>
      </c>
    </row>
    <row r="3" spans="1:19" x14ac:dyDescent="0.3">
      <c r="A3">
        <v>2</v>
      </c>
      <c r="B3" s="1">
        <v>44378.937423784722</v>
      </c>
      <c r="C3" s="1">
        <v>44378.946807233799</v>
      </c>
      <c r="D3">
        <v>810.73099999999999</v>
      </c>
      <c r="F3" s="1"/>
      <c r="I3">
        <f t="shared" ref="I3:I32" si="0">DAY(B3)</f>
        <v>1</v>
      </c>
      <c r="J3">
        <f t="shared" ref="J3:J32" si="1">HOUR(B3)</f>
        <v>22</v>
      </c>
      <c r="K3">
        <f t="shared" ref="K3:K32" si="2">MINUTE(B3)</f>
        <v>29</v>
      </c>
      <c r="L3">
        <f t="shared" ref="L3:L32" si="3">SECOND(B3)</f>
        <v>53</v>
      </c>
      <c r="N3" s="3">
        <f t="shared" ref="N3:N39" si="4">ROUND(((I3-$G$4)*60*24)+((J3-$G$5)*60)+((K3-$G$6))+((L3-$G$7)/60),2)</f>
        <v>126.07</v>
      </c>
      <c r="O3" s="3">
        <f t="shared" ref="O3:O39" si="5">ROUND(D3/60,2)</f>
        <v>13.51</v>
      </c>
      <c r="P3" s="3">
        <f t="shared" ref="P3:P39" si="6">N3+O3</f>
        <v>139.57999999999998</v>
      </c>
      <c r="R3">
        <v>29.18</v>
      </c>
      <c r="S3">
        <v>1</v>
      </c>
    </row>
    <row r="4" spans="1:19" x14ac:dyDescent="0.3">
      <c r="A4">
        <v>3</v>
      </c>
      <c r="B4" s="1">
        <v>44379.004623067129</v>
      </c>
      <c r="C4" s="1">
        <v>44379.014042199073</v>
      </c>
      <c r="D4">
        <v>813.81299999999999</v>
      </c>
      <c r="F4" s="1" t="s">
        <v>6</v>
      </c>
      <c r="G4">
        <f>DAY(G1)</f>
        <v>1</v>
      </c>
      <c r="I4">
        <f t="shared" si="0"/>
        <v>2</v>
      </c>
      <c r="J4">
        <f t="shared" si="1"/>
        <v>0</v>
      </c>
      <c r="K4">
        <f t="shared" si="2"/>
        <v>6</v>
      </c>
      <c r="L4">
        <f t="shared" si="3"/>
        <v>39</v>
      </c>
      <c r="N4" s="3">
        <f t="shared" si="4"/>
        <v>222.83</v>
      </c>
      <c r="O4" s="3">
        <f t="shared" si="5"/>
        <v>13.56</v>
      </c>
      <c r="P4" s="3">
        <f t="shared" si="6"/>
        <v>236.39000000000001</v>
      </c>
      <c r="R4">
        <v>42.8</v>
      </c>
      <c r="S4">
        <v>0</v>
      </c>
    </row>
    <row r="5" spans="1:19" x14ac:dyDescent="0.3">
      <c r="A5">
        <v>4</v>
      </c>
      <c r="B5" s="1">
        <v>44379.071912453706</v>
      </c>
      <c r="C5" s="1">
        <v>44379.081425069446</v>
      </c>
      <c r="D5">
        <v>821.89</v>
      </c>
      <c r="F5" s="1" t="s">
        <v>7</v>
      </c>
      <c r="G5">
        <f>HOUR(G2)</f>
        <v>20</v>
      </c>
      <c r="I5">
        <f t="shared" si="0"/>
        <v>2</v>
      </c>
      <c r="J5">
        <f t="shared" si="1"/>
        <v>1</v>
      </c>
      <c r="K5">
        <f t="shared" si="2"/>
        <v>43</v>
      </c>
      <c r="L5">
        <f t="shared" si="3"/>
        <v>33</v>
      </c>
      <c r="N5" s="3">
        <f t="shared" si="4"/>
        <v>319.73</v>
      </c>
      <c r="O5" s="3">
        <f t="shared" si="5"/>
        <v>13.7</v>
      </c>
      <c r="P5" s="3">
        <f t="shared" si="6"/>
        <v>333.43</v>
      </c>
      <c r="R5">
        <v>126.07</v>
      </c>
      <c r="S5">
        <v>1</v>
      </c>
    </row>
    <row r="6" spans="1:19" x14ac:dyDescent="0.3">
      <c r="A6">
        <v>5</v>
      </c>
      <c r="B6" s="1">
        <v>44379.139518009259</v>
      </c>
      <c r="C6" s="1">
        <v>44379.148995844909</v>
      </c>
      <c r="D6">
        <v>818.88599999999997</v>
      </c>
      <c r="F6" s="1" t="s">
        <v>8</v>
      </c>
      <c r="G6">
        <f>MINUTE(G2)</f>
        <v>23</v>
      </c>
      <c r="I6">
        <f t="shared" si="0"/>
        <v>2</v>
      </c>
      <c r="J6">
        <f t="shared" si="1"/>
        <v>3</v>
      </c>
      <c r="K6">
        <f t="shared" si="2"/>
        <v>20</v>
      </c>
      <c r="L6">
        <f t="shared" si="3"/>
        <v>54</v>
      </c>
      <c r="N6" s="3">
        <f t="shared" si="4"/>
        <v>417.08</v>
      </c>
      <c r="O6" s="3">
        <f t="shared" si="5"/>
        <v>13.65</v>
      </c>
      <c r="P6" s="3">
        <f t="shared" si="6"/>
        <v>430.72999999999996</v>
      </c>
      <c r="R6">
        <v>139.57999999999998</v>
      </c>
      <c r="S6">
        <v>0</v>
      </c>
    </row>
    <row r="7" spans="1:19" x14ac:dyDescent="0.3">
      <c r="A7">
        <v>6</v>
      </c>
      <c r="B7" s="1">
        <v>44379.207633877311</v>
      </c>
      <c r="C7" s="1">
        <v>44379.21675284722</v>
      </c>
      <c r="D7">
        <v>787.87900000000002</v>
      </c>
      <c r="F7" s="1" t="s">
        <v>9</v>
      </c>
      <c r="G7">
        <f>SECOND(G2)</f>
        <v>49</v>
      </c>
      <c r="I7">
        <f t="shared" si="0"/>
        <v>2</v>
      </c>
      <c r="J7">
        <f t="shared" si="1"/>
        <v>4</v>
      </c>
      <c r="K7">
        <f t="shared" si="2"/>
        <v>59</v>
      </c>
      <c r="L7">
        <f t="shared" si="3"/>
        <v>0</v>
      </c>
      <c r="N7" s="3">
        <f t="shared" si="4"/>
        <v>515.17999999999995</v>
      </c>
      <c r="O7" s="3">
        <f t="shared" si="5"/>
        <v>13.13</v>
      </c>
      <c r="P7" s="3">
        <f t="shared" si="6"/>
        <v>528.30999999999995</v>
      </c>
      <c r="R7">
        <v>222.83</v>
      </c>
      <c r="S7">
        <v>1</v>
      </c>
    </row>
    <row r="8" spans="1:19" x14ac:dyDescent="0.3">
      <c r="A8">
        <v>7</v>
      </c>
      <c r="B8" s="1">
        <v>44379.276359432872</v>
      </c>
      <c r="C8" s="1">
        <v>44379.284703263889</v>
      </c>
      <c r="D8">
        <v>720.90700000000004</v>
      </c>
      <c r="F8" s="1"/>
      <c r="I8">
        <f t="shared" si="0"/>
        <v>2</v>
      </c>
      <c r="J8">
        <f t="shared" si="1"/>
        <v>6</v>
      </c>
      <c r="K8">
        <f t="shared" si="2"/>
        <v>37</v>
      </c>
      <c r="L8">
        <f t="shared" si="3"/>
        <v>57</v>
      </c>
      <c r="N8" s="3">
        <f t="shared" si="4"/>
        <v>614.13</v>
      </c>
      <c r="O8" s="3">
        <f t="shared" si="5"/>
        <v>12.02</v>
      </c>
      <c r="P8" s="3">
        <f t="shared" si="6"/>
        <v>626.15</v>
      </c>
      <c r="R8">
        <v>236.39000000000001</v>
      </c>
      <c r="S8">
        <v>0</v>
      </c>
    </row>
    <row r="9" spans="1:19" x14ac:dyDescent="0.3">
      <c r="A9">
        <v>8</v>
      </c>
      <c r="B9" s="1">
        <v>44379.345630046293</v>
      </c>
      <c r="C9" s="1">
        <v>44379.35290607639</v>
      </c>
      <c r="D9">
        <v>628.649</v>
      </c>
      <c r="I9">
        <f t="shared" si="0"/>
        <v>2</v>
      </c>
      <c r="J9">
        <f t="shared" si="1"/>
        <v>8</v>
      </c>
      <c r="K9">
        <f t="shared" si="2"/>
        <v>17</v>
      </c>
      <c r="L9">
        <f t="shared" si="3"/>
        <v>42</v>
      </c>
      <c r="N9" s="3">
        <f t="shared" si="4"/>
        <v>713.88</v>
      </c>
      <c r="O9" s="3">
        <f t="shared" si="5"/>
        <v>10.48</v>
      </c>
      <c r="P9" s="3">
        <f t="shared" si="6"/>
        <v>724.36</v>
      </c>
      <c r="R9">
        <v>319.73</v>
      </c>
      <c r="S9">
        <v>1</v>
      </c>
    </row>
    <row r="10" spans="1:19" x14ac:dyDescent="0.3">
      <c r="A10">
        <v>9</v>
      </c>
      <c r="B10" s="1">
        <v>44379.415122951388</v>
      </c>
      <c r="C10" s="1">
        <v>44379.421511064815</v>
      </c>
      <c r="D10">
        <v>551.93299999999999</v>
      </c>
      <c r="I10">
        <f t="shared" si="0"/>
        <v>2</v>
      </c>
      <c r="J10">
        <f t="shared" si="1"/>
        <v>9</v>
      </c>
      <c r="K10">
        <f t="shared" si="2"/>
        <v>57</v>
      </c>
      <c r="L10">
        <f t="shared" si="3"/>
        <v>47</v>
      </c>
      <c r="N10" s="3">
        <f t="shared" si="4"/>
        <v>813.97</v>
      </c>
      <c r="O10" s="3">
        <f t="shared" si="5"/>
        <v>9.1999999999999993</v>
      </c>
      <c r="P10" s="3">
        <f t="shared" si="6"/>
        <v>823.17000000000007</v>
      </c>
      <c r="R10">
        <v>333.43</v>
      </c>
      <c r="S10">
        <v>0</v>
      </c>
    </row>
    <row r="11" spans="1:19" x14ac:dyDescent="0.3">
      <c r="A11">
        <v>10</v>
      </c>
      <c r="B11" s="1">
        <v>44379.484320821757</v>
      </c>
      <c r="C11" s="1">
        <v>44379.490664837962</v>
      </c>
      <c r="D11">
        <v>548.12300000000005</v>
      </c>
      <c r="I11">
        <f t="shared" si="0"/>
        <v>2</v>
      </c>
      <c r="J11">
        <f t="shared" si="1"/>
        <v>11</v>
      </c>
      <c r="K11">
        <f t="shared" si="2"/>
        <v>37</v>
      </c>
      <c r="L11">
        <f t="shared" si="3"/>
        <v>25</v>
      </c>
      <c r="N11" s="3">
        <f t="shared" si="4"/>
        <v>913.6</v>
      </c>
      <c r="O11" s="3">
        <f t="shared" si="5"/>
        <v>9.14</v>
      </c>
      <c r="P11" s="3">
        <f t="shared" si="6"/>
        <v>922.74</v>
      </c>
      <c r="R11">
        <v>417.08</v>
      </c>
      <c r="S11">
        <v>1</v>
      </c>
    </row>
    <row r="12" spans="1:19" x14ac:dyDescent="0.3">
      <c r="A12">
        <v>11</v>
      </c>
      <c r="B12" s="1">
        <v>44379.552968229167</v>
      </c>
      <c r="C12" s="1">
        <v>44379.560150486112</v>
      </c>
      <c r="D12">
        <v>620.54600000000005</v>
      </c>
      <c r="I12">
        <f t="shared" si="0"/>
        <v>2</v>
      </c>
      <c r="J12">
        <f t="shared" si="1"/>
        <v>13</v>
      </c>
      <c r="K12">
        <f t="shared" si="2"/>
        <v>16</v>
      </c>
      <c r="L12">
        <f t="shared" si="3"/>
        <v>16</v>
      </c>
      <c r="N12" s="3">
        <f t="shared" si="4"/>
        <v>1012.45</v>
      </c>
      <c r="O12" s="3">
        <f t="shared" si="5"/>
        <v>10.34</v>
      </c>
      <c r="P12" s="3">
        <f t="shared" si="6"/>
        <v>1022.7900000000001</v>
      </c>
      <c r="R12">
        <v>430.72999999999996</v>
      </c>
      <c r="S12">
        <v>0</v>
      </c>
    </row>
    <row r="13" spans="1:19" x14ac:dyDescent="0.3">
      <c r="A13">
        <v>12</v>
      </c>
      <c r="B13" s="1">
        <v>44379.621196898152</v>
      </c>
      <c r="C13" s="1">
        <v>44379.629452280089</v>
      </c>
      <c r="D13">
        <v>713.26499999999999</v>
      </c>
      <c r="I13">
        <f t="shared" si="0"/>
        <v>2</v>
      </c>
      <c r="J13">
        <f t="shared" si="1"/>
        <v>14</v>
      </c>
      <c r="K13">
        <f t="shared" si="2"/>
        <v>54</v>
      </c>
      <c r="L13">
        <f t="shared" si="3"/>
        <v>31</v>
      </c>
      <c r="N13" s="3">
        <f t="shared" si="4"/>
        <v>1110.7</v>
      </c>
      <c r="O13" s="3">
        <f t="shared" si="5"/>
        <v>11.89</v>
      </c>
      <c r="P13" s="3">
        <f t="shared" si="6"/>
        <v>1122.5900000000001</v>
      </c>
      <c r="R13">
        <v>515.17999999999995</v>
      </c>
      <c r="S13">
        <v>1</v>
      </c>
    </row>
    <row r="14" spans="1:19" x14ac:dyDescent="0.3">
      <c r="A14">
        <v>13</v>
      </c>
      <c r="B14" s="1">
        <v>44379.689163958334</v>
      </c>
      <c r="C14" s="1">
        <v>44379.698225081018</v>
      </c>
      <c r="D14">
        <v>782.88199999999995</v>
      </c>
      <c r="I14">
        <f t="shared" si="0"/>
        <v>2</v>
      </c>
      <c r="J14">
        <f t="shared" si="1"/>
        <v>16</v>
      </c>
      <c r="K14">
        <f t="shared" si="2"/>
        <v>32</v>
      </c>
      <c r="L14">
        <f t="shared" si="3"/>
        <v>24</v>
      </c>
      <c r="N14" s="3">
        <f t="shared" si="4"/>
        <v>1208.58</v>
      </c>
      <c r="O14" s="3">
        <f t="shared" si="5"/>
        <v>13.05</v>
      </c>
      <c r="P14" s="3">
        <f t="shared" si="6"/>
        <v>1221.6299999999999</v>
      </c>
      <c r="R14">
        <v>528.30999999999995</v>
      </c>
      <c r="S14">
        <v>0</v>
      </c>
    </row>
    <row r="15" spans="1:19" x14ac:dyDescent="0.3">
      <c r="A15">
        <v>14</v>
      </c>
      <c r="B15" s="1">
        <v>44379.756934756944</v>
      </c>
      <c r="C15" s="1">
        <v>44379.766387199074</v>
      </c>
      <c r="D15">
        <v>816.69100000000003</v>
      </c>
      <c r="I15">
        <f t="shared" si="0"/>
        <v>2</v>
      </c>
      <c r="J15">
        <f t="shared" si="1"/>
        <v>18</v>
      </c>
      <c r="K15">
        <f t="shared" si="2"/>
        <v>9</v>
      </c>
      <c r="L15">
        <f t="shared" si="3"/>
        <v>59</v>
      </c>
      <c r="N15" s="3">
        <f t="shared" si="4"/>
        <v>1306.17</v>
      </c>
      <c r="O15" s="3">
        <f t="shared" si="5"/>
        <v>13.61</v>
      </c>
      <c r="P15" s="3">
        <f t="shared" si="6"/>
        <v>1319.78</v>
      </c>
      <c r="R15">
        <v>614.13</v>
      </c>
      <c r="S15">
        <v>1</v>
      </c>
    </row>
    <row r="16" spans="1:19" x14ac:dyDescent="0.3">
      <c r="A16">
        <v>15</v>
      </c>
      <c r="B16" s="1">
        <v>44379.824519050926</v>
      </c>
      <c r="C16" s="1">
        <v>44379.834027951387</v>
      </c>
      <c r="D16">
        <v>821.56899999999996</v>
      </c>
      <c r="I16">
        <f t="shared" si="0"/>
        <v>2</v>
      </c>
      <c r="J16">
        <f t="shared" si="1"/>
        <v>19</v>
      </c>
      <c r="K16">
        <f t="shared" si="2"/>
        <v>47</v>
      </c>
      <c r="L16">
        <f t="shared" si="3"/>
        <v>18</v>
      </c>
      <c r="N16" s="3">
        <f t="shared" si="4"/>
        <v>1403.48</v>
      </c>
      <c r="O16" s="3">
        <f t="shared" si="5"/>
        <v>13.69</v>
      </c>
      <c r="P16" s="3">
        <f t="shared" si="6"/>
        <v>1417.17</v>
      </c>
      <c r="R16">
        <v>626.15</v>
      </c>
      <c r="S16">
        <v>0</v>
      </c>
    </row>
    <row r="17" spans="1:19" x14ac:dyDescent="0.3">
      <c r="A17">
        <v>16</v>
      </c>
      <c r="B17" s="1">
        <v>44379.891914016203</v>
      </c>
      <c r="C17" s="1">
        <v>44379.901336030096</v>
      </c>
      <c r="D17">
        <v>814.06299999999999</v>
      </c>
      <c r="I17">
        <f t="shared" si="0"/>
        <v>2</v>
      </c>
      <c r="J17">
        <f t="shared" si="1"/>
        <v>21</v>
      </c>
      <c r="K17">
        <f t="shared" si="2"/>
        <v>24</v>
      </c>
      <c r="L17">
        <f t="shared" si="3"/>
        <v>21</v>
      </c>
      <c r="N17" s="3">
        <f t="shared" si="4"/>
        <v>1500.53</v>
      </c>
      <c r="O17" s="3">
        <f t="shared" si="5"/>
        <v>13.57</v>
      </c>
      <c r="P17" s="3">
        <f t="shared" si="6"/>
        <v>1514.1</v>
      </c>
      <c r="R17">
        <v>713.88</v>
      </c>
      <c r="S17">
        <v>1</v>
      </c>
    </row>
    <row r="18" spans="1:19" x14ac:dyDescent="0.3">
      <c r="A18">
        <v>17</v>
      </c>
      <c r="B18" s="1">
        <v>44379.95915480324</v>
      </c>
      <c r="C18" s="1">
        <v>44379.968537337962</v>
      </c>
      <c r="D18">
        <v>810.65</v>
      </c>
      <c r="I18">
        <f t="shared" si="0"/>
        <v>2</v>
      </c>
      <c r="J18">
        <f t="shared" si="1"/>
        <v>23</v>
      </c>
      <c r="K18">
        <f t="shared" si="2"/>
        <v>1</v>
      </c>
      <c r="L18">
        <f t="shared" si="3"/>
        <v>11</v>
      </c>
      <c r="N18" s="3">
        <f t="shared" si="4"/>
        <v>1597.37</v>
      </c>
      <c r="O18" s="3">
        <f t="shared" si="5"/>
        <v>13.51</v>
      </c>
      <c r="P18" s="3">
        <f t="shared" si="6"/>
        <v>1610.8799999999999</v>
      </c>
      <c r="R18">
        <v>724.36</v>
      </c>
      <c r="S18">
        <v>0</v>
      </c>
    </row>
    <row r="19" spans="1:19" x14ac:dyDescent="0.3">
      <c r="A19">
        <v>18</v>
      </c>
      <c r="B19" s="1">
        <v>44380.02636207176</v>
      </c>
      <c r="C19" s="1">
        <v>44380.035816597221</v>
      </c>
      <c r="D19">
        <v>816.87099999999998</v>
      </c>
      <c r="I19">
        <f t="shared" si="0"/>
        <v>3</v>
      </c>
      <c r="J19">
        <f t="shared" si="1"/>
        <v>0</v>
      </c>
      <c r="K19">
        <f t="shared" si="2"/>
        <v>37</v>
      </c>
      <c r="L19">
        <f t="shared" si="3"/>
        <v>58</v>
      </c>
      <c r="N19" s="3">
        <f t="shared" si="4"/>
        <v>1694.15</v>
      </c>
      <c r="O19" s="3">
        <f t="shared" si="5"/>
        <v>13.61</v>
      </c>
      <c r="P19" s="3">
        <f t="shared" si="6"/>
        <v>1707.76</v>
      </c>
      <c r="R19">
        <v>813.97</v>
      </c>
      <c r="S19">
        <v>1</v>
      </c>
    </row>
    <row r="20" spans="1:19" x14ac:dyDescent="0.3">
      <c r="A20">
        <v>19</v>
      </c>
      <c r="B20" s="1">
        <v>44380.093740497687</v>
      </c>
      <c r="C20" s="1">
        <v>44380.103266608799</v>
      </c>
      <c r="D20">
        <v>823.05600000000004</v>
      </c>
      <c r="I20">
        <f t="shared" si="0"/>
        <v>3</v>
      </c>
      <c r="J20">
        <f t="shared" si="1"/>
        <v>2</v>
      </c>
      <c r="K20">
        <f t="shared" si="2"/>
        <v>14</v>
      </c>
      <c r="L20">
        <f t="shared" si="3"/>
        <v>59</v>
      </c>
      <c r="N20" s="3">
        <f t="shared" si="4"/>
        <v>1791.17</v>
      </c>
      <c r="O20" s="3">
        <f t="shared" si="5"/>
        <v>13.72</v>
      </c>
      <c r="P20" s="3">
        <f t="shared" si="6"/>
        <v>1804.89</v>
      </c>
      <c r="R20">
        <v>823.17000000000007</v>
      </c>
      <c r="S20">
        <v>0</v>
      </c>
    </row>
    <row r="21" spans="1:19" x14ac:dyDescent="0.3">
      <c r="A21">
        <v>20</v>
      </c>
      <c r="B21" s="1">
        <v>44380.161513043982</v>
      </c>
      <c r="C21" s="1">
        <v>44380.170905868057</v>
      </c>
      <c r="D21">
        <v>811.54100000000005</v>
      </c>
      <c r="I21">
        <f t="shared" si="0"/>
        <v>3</v>
      </c>
      <c r="J21">
        <f t="shared" si="1"/>
        <v>3</v>
      </c>
      <c r="K21">
        <f t="shared" si="2"/>
        <v>52</v>
      </c>
      <c r="L21">
        <f t="shared" si="3"/>
        <v>35</v>
      </c>
      <c r="N21" s="3">
        <f t="shared" si="4"/>
        <v>1888.77</v>
      </c>
      <c r="O21" s="3">
        <f t="shared" si="5"/>
        <v>13.53</v>
      </c>
      <c r="P21" s="3">
        <f t="shared" si="6"/>
        <v>1902.3</v>
      </c>
      <c r="R21">
        <v>913.6</v>
      </c>
      <c r="S21">
        <v>1</v>
      </c>
    </row>
    <row r="22" spans="1:19" x14ac:dyDescent="0.3">
      <c r="A22">
        <v>21</v>
      </c>
      <c r="B22" s="1">
        <v>44380.229846192131</v>
      </c>
      <c r="C22" s="1">
        <v>44380.238730682868</v>
      </c>
      <c r="D22">
        <v>767.61900000000003</v>
      </c>
      <c r="I22">
        <f t="shared" si="0"/>
        <v>3</v>
      </c>
      <c r="J22">
        <f t="shared" si="1"/>
        <v>5</v>
      </c>
      <c r="K22">
        <f t="shared" si="2"/>
        <v>30</v>
      </c>
      <c r="L22">
        <f t="shared" si="3"/>
        <v>59</v>
      </c>
      <c r="N22" s="3">
        <f t="shared" si="4"/>
        <v>1987.17</v>
      </c>
      <c r="O22" s="3">
        <f t="shared" si="5"/>
        <v>12.79</v>
      </c>
      <c r="P22" s="3">
        <f t="shared" si="6"/>
        <v>1999.96</v>
      </c>
      <c r="R22">
        <v>922.74</v>
      </c>
      <c r="S22">
        <v>0</v>
      </c>
    </row>
    <row r="23" spans="1:19" x14ac:dyDescent="0.3">
      <c r="A23">
        <v>22</v>
      </c>
      <c r="B23" s="1">
        <v>44380.298789189816</v>
      </c>
      <c r="C23" s="1">
        <v>44380.306761921296</v>
      </c>
      <c r="D23">
        <v>688.84500000000003</v>
      </c>
      <c r="I23">
        <f t="shared" si="0"/>
        <v>3</v>
      </c>
      <c r="J23">
        <f t="shared" si="1"/>
        <v>7</v>
      </c>
      <c r="K23">
        <f t="shared" si="2"/>
        <v>10</v>
      </c>
      <c r="L23">
        <f t="shared" si="3"/>
        <v>15</v>
      </c>
      <c r="N23" s="3">
        <f t="shared" si="4"/>
        <v>2086.4299999999998</v>
      </c>
      <c r="O23" s="3">
        <f t="shared" si="5"/>
        <v>11.48</v>
      </c>
      <c r="P23" s="3">
        <f t="shared" si="6"/>
        <v>2097.91</v>
      </c>
      <c r="R23">
        <v>1012.45</v>
      </c>
      <c r="S23">
        <v>1</v>
      </c>
    </row>
    <row r="24" spans="1:19" x14ac:dyDescent="0.3">
      <c r="A24">
        <v>23</v>
      </c>
      <c r="B24" s="1">
        <v>44380.368193622686</v>
      </c>
      <c r="C24" s="1">
        <v>44380.375088912035</v>
      </c>
      <c r="D24">
        <v>595.75300000000004</v>
      </c>
      <c r="I24">
        <f t="shared" si="0"/>
        <v>3</v>
      </c>
      <c r="J24">
        <f t="shared" si="1"/>
        <v>8</v>
      </c>
      <c r="K24">
        <f t="shared" si="2"/>
        <v>50</v>
      </c>
      <c r="L24">
        <f t="shared" si="3"/>
        <v>12</v>
      </c>
      <c r="N24" s="3">
        <f t="shared" si="4"/>
        <v>2186.38</v>
      </c>
      <c r="O24" s="3">
        <f t="shared" si="5"/>
        <v>9.93</v>
      </c>
      <c r="P24" s="3">
        <f t="shared" si="6"/>
        <v>2196.31</v>
      </c>
      <c r="R24">
        <v>1022.7900000000001</v>
      </c>
      <c r="S24">
        <v>0</v>
      </c>
    </row>
    <row r="25" spans="1:19" x14ac:dyDescent="0.3">
      <c r="A25">
        <v>24</v>
      </c>
      <c r="B25" s="1">
        <v>44380.437637465278</v>
      </c>
      <c r="C25" s="1">
        <v>44380.443887291665</v>
      </c>
      <c r="D25">
        <v>539.98500000000001</v>
      </c>
      <c r="I25">
        <f t="shared" si="0"/>
        <v>3</v>
      </c>
      <c r="J25">
        <f t="shared" si="1"/>
        <v>10</v>
      </c>
      <c r="K25">
        <f t="shared" si="2"/>
        <v>30</v>
      </c>
      <c r="L25">
        <f t="shared" si="3"/>
        <v>12</v>
      </c>
      <c r="N25" s="3">
        <f t="shared" si="4"/>
        <v>2286.38</v>
      </c>
      <c r="O25" s="3">
        <f t="shared" si="5"/>
        <v>9</v>
      </c>
      <c r="P25" s="3">
        <f t="shared" si="6"/>
        <v>2295.38</v>
      </c>
      <c r="R25">
        <v>1110.7</v>
      </c>
      <c r="S25">
        <v>1</v>
      </c>
    </row>
    <row r="26" spans="1:19" x14ac:dyDescent="0.3">
      <c r="A26">
        <v>25</v>
      </c>
      <c r="B26" s="1">
        <v>44380.506637488426</v>
      </c>
      <c r="C26" s="1">
        <v>44380.513213391205</v>
      </c>
      <c r="D26">
        <v>568.15899999999999</v>
      </c>
      <c r="I26">
        <f t="shared" si="0"/>
        <v>3</v>
      </c>
      <c r="J26">
        <f t="shared" si="1"/>
        <v>12</v>
      </c>
      <c r="K26">
        <f t="shared" si="2"/>
        <v>9</v>
      </c>
      <c r="L26">
        <f t="shared" si="3"/>
        <v>33</v>
      </c>
      <c r="N26" s="3">
        <f t="shared" si="4"/>
        <v>2385.73</v>
      </c>
      <c r="O26" s="3">
        <f t="shared" si="5"/>
        <v>9.4700000000000006</v>
      </c>
      <c r="P26" s="3">
        <f t="shared" si="6"/>
        <v>2395.1999999999998</v>
      </c>
      <c r="R26">
        <v>1122.5900000000001</v>
      </c>
      <c r="S26">
        <v>0</v>
      </c>
    </row>
    <row r="27" spans="1:19" x14ac:dyDescent="0.3">
      <c r="A27">
        <v>26</v>
      </c>
      <c r="B27" s="1">
        <v>44380.575109398145</v>
      </c>
      <c r="C27" s="1">
        <v>44380.582690034724</v>
      </c>
      <c r="D27">
        <v>654.96799999999996</v>
      </c>
      <c r="I27">
        <f t="shared" si="0"/>
        <v>3</v>
      </c>
      <c r="J27">
        <f t="shared" si="1"/>
        <v>13</v>
      </c>
      <c r="K27">
        <f t="shared" si="2"/>
        <v>48</v>
      </c>
      <c r="L27">
        <f t="shared" si="3"/>
        <v>9</v>
      </c>
      <c r="N27" s="3">
        <f t="shared" si="4"/>
        <v>2484.33</v>
      </c>
      <c r="O27" s="3">
        <f t="shared" si="5"/>
        <v>10.92</v>
      </c>
      <c r="P27" s="3">
        <f t="shared" si="6"/>
        <v>2495.25</v>
      </c>
      <c r="R27">
        <v>1208.58</v>
      </c>
      <c r="S27">
        <v>1</v>
      </c>
    </row>
    <row r="28" spans="1:19" x14ac:dyDescent="0.3">
      <c r="A28">
        <v>27</v>
      </c>
      <c r="B28" s="1">
        <v>44380.643229872687</v>
      </c>
      <c r="C28" s="1">
        <v>44380.651823668981</v>
      </c>
      <c r="D28">
        <v>742.50400000000002</v>
      </c>
      <c r="I28">
        <f t="shared" si="0"/>
        <v>3</v>
      </c>
      <c r="J28">
        <f t="shared" si="1"/>
        <v>15</v>
      </c>
      <c r="K28">
        <f t="shared" si="2"/>
        <v>26</v>
      </c>
      <c r="L28">
        <f t="shared" si="3"/>
        <v>15</v>
      </c>
      <c r="N28" s="3">
        <f t="shared" si="4"/>
        <v>2582.4299999999998</v>
      </c>
      <c r="O28" s="3">
        <f t="shared" si="5"/>
        <v>12.38</v>
      </c>
      <c r="P28" s="3">
        <f t="shared" si="6"/>
        <v>2594.81</v>
      </c>
      <c r="R28">
        <v>1221.6299999999999</v>
      </c>
      <c r="S28">
        <v>0</v>
      </c>
    </row>
    <row r="29" spans="1:19" x14ac:dyDescent="0.3">
      <c r="A29">
        <v>28</v>
      </c>
      <c r="B29" s="1">
        <v>44380.711121840279</v>
      </c>
      <c r="C29" s="1">
        <v>44380.720372685188</v>
      </c>
      <c r="D29">
        <v>799.27300000000002</v>
      </c>
      <c r="I29">
        <f t="shared" si="0"/>
        <v>3</v>
      </c>
      <c r="J29">
        <f t="shared" si="1"/>
        <v>17</v>
      </c>
      <c r="K29">
        <f t="shared" si="2"/>
        <v>4</v>
      </c>
      <c r="L29">
        <f t="shared" si="3"/>
        <v>1</v>
      </c>
      <c r="N29" s="3">
        <f t="shared" si="4"/>
        <v>2680.2</v>
      </c>
      <c r="O29" s="3">
        <f t="shared" si="5"/>
        <v>13.32</v>
      </c>
      <c r="P29" s="3">
        <f t="shared" si="6"/>
        <v>2693.52</v>
      </c>
      <c r="R29">
        <v>1306.17</v>
      </c>
      <c r="S29">
        <v>1</v>
      </c>
    </row>
    <row r="30" spans="1:19" x14ac:dyDescent="0.3">
      <c r="A30">
        <v>29</v>
      </c>
      <c r="B30" s="1">
        <v>44380.778825150461</v>
      </c>
      <c r="C30" s="1">
        <v>44380.788328298608</v>
      </c>
      <c r="D30">
        <v>821.07100000000003</v>
      </c>
      <c r="I30">
        <f t="shared" si="0"/>
        <v>3</v>
      </c>
      <c r="J30">
        <f t="shared" si="1"/>
        <v>18</v>
      </c>
      <c r="K30">
        <f t="shared" si="2"/>
        <v>41</v>
      </c>
      <c r="L30">
        <f t="shared" si="3"/>
        <v>30</v>
      </c>
      <c r="N30" s="3">
        <f t="shared" si="4"/>
        <v>2777.68</v>
      </c>
      <c r="O30" s="3">
        <f t="shared" si="5"/>
        <v>13.68</v>
      </c>
      <c r="P30" s="3">
        <f t="shared" si="6"/>
        <v>2791.3599999999997</v>
      </c>
      <c r="R30">
        <v>1319.78</v>
      </c>
      <c r="S30">
        <v>0</v>
      </c>
    </row>
    <row r="31" spans="1:19" x14ac:dyDescent="0.3">
      <c r="A31">
        <v>30</v>
      </c>
      <c r="B31" s="1">
        <v>44380.84634009259</v>
      </c>
      <c r="C31" s="1">
        <v>44380.855822581019</v>
      </c>
      <c r="D31">
        <v>819.28700000000003</v>
      </c>
      <c r="I31">
        <f t="shared" si="0"/>
        <v>3</v>
      </c>
      <c r="J31">
        <f t="shared" si="1"/>
        <v>20</v>
      </c>
      <c r="K31">
        <f t="shared" si="2"/>
        <v>18</v>
      </c>
      <c r="L31">
        <f t="shared" si="3"/>
        <v>44</v>
      </c>
      <c r="N31" s="3">
        <f t="shared" si="4"/>
        <v>2874.92</v>
      </c>
      <c r="O31" s="3">
        <f t="shared" si="5"/>
        <v>13.65</v>
      </c>
      <c r="P31" s="3">
        <f t="shared" si="6"/>
        <v>2888.57</v>
      </c>
      <c r="R31">
        <v>1403.48</v>
      </c>
      <c r="S31">
        <v>1</v>
      </c>
    </row>
    <row r="32" spans="1:19" x14ac:dyDescent="0.3">
      <c r="A32">
        <v>31</v>
      </c>
      <c r="B32" s="1">
        <v>44380.913671145834</v>
      </c>
      <c r="C32" s="1">
        <v>44380.923066087962</v>
      </c>
      <c r="D32">
        <v>811.72299999999996</v>
      </c>
      <c r="I32">
        <f t="shared" si="0"/>
        <v>3</v>
      </c>
      <c r="J32">
        <f t="shared" si="1"/>
        <v>21</v>
      </c>
      <c r="K32">
        <f t="shared" si="2"/>
        <v>55</v>
      </c>
      <c r="L32">
        <f t="shared" si="3"/>
        <v>41</v>
      </c>
      <c r="N32" s="3">
        <f t="shared" si="4"/>
        <v>2971.87</v>
      </c>
      <c r="O32" s="3">
        <f t="shared" si="5"/>
        <v>13.53</v>
      </c>
      <c r="P32" s="3">
        <f t="shared" si="6"/>
        <v>2985.4</v>
      </c>
      <c r="R32">
        <v>1417.17</v>
      </c>
      <c r="S32">
        <v>0</v>
      </c>
    </row>
    <row r="33" spans="1:19" x14ac:dyDescent="0.3">
      <c r="A33">
        <v>32</v>
      </c>
      <c r="B33" s="1">
        <v>44380.980880532406</v>
      </c>
      <c r="C33" s="1">
        <v>44380.990278796293</v>
      </c>
      <c r="D33">
        <v>812.01</v>
      </c>
      <c r="I33">
        <f t="shared" ref="I33:I39" si="7">DAY(B33)</f>
        <v>3</v>
      </c>
      <c r="J33">
        <f t="shared" ref="J33:J39" si="8">HOUR(B33)</f>
        <v>23</v>
      </c>
      <c r="K33">
        <f t="shared" ref="K33:K39" si="9">MINUTE(B33)</f>
        <v>32</v>
      </c>
      <c r="L33">
        <f t="shared" ref="L33:L39" si="10">SECOND(B33)</f>
        <v>28</v>
      </c>
      <c r="N33" s="3">
        <f t="shared" si="4"/>
        <v>3068.65</v>
      </c>
      <c r="O33" s="3">
        <f t="shared" si="5"/>
        <v>13.53</v>
      </c>
      <c r="P33" s="3">
        <f t="shared" si="6"/>
        <v>3082.1800000000003</v>
      </c>
      <c r="R33">
        <v>1500.53</v>
      </c>
      <c r="S33">
        <v>1</v>
      </c>
    </row>
    <row r="34" spans="1:19" x14ac:dyDescent="0.3">
      <c r="A34">
        <v>33</v>
      </c>
      <c r="B34" s="1">
        <v>44381.048123611108</v>
      </c>
      <c r="C34" s="1">
        <v>44381.057614421297</v>
      </c>
      <c r="D34">
        <v>820.00599999999997</v>
      </c>
      <c r="I34">
        <f t="shared" si="7"/>
        <v>4</v>
      </c>
      <c r="J34">
        <f t="shared" si="8"/>
        <v>1</v>
      </c>
      <c r="K34">
        <f t="shared" si="9"/>
        <v>9</v>
      </c>
      <c r="L34">
        <f t="shared" si="10"/>
        <v>18</v>
      </c>
      <c r="N34" s="3">
        <f t="shared" si="4"/>
        <v>3165.48</v>
      </c>
      <c r="O34" s="3">
        <f t="shared" si="5"/>
        <v>13.67</v>
      </c>
      <c r="P34" s="3">
        <f t="shared" si="6"/>
        <v>3179.15</v>
      </c>
      <c r="R34">
        <v>1514.1</v>
      </c>
      <c r="S34">
        <v>0</v>
      </c>
    </row>
    <row r="35" spans="1:19" x14ac:dyDescent="0.3">
      <c r="A35">
        <v>34</v>
      </c>
      <c r="B35" s="1">
        <v>44381.11562128472</v>
      </c>
      <c r="C35" s="1">
        <v>44381.12513346065</v>
      </c>
      <c r="D35">
        <v>821.85199999999998</v>
      </c>
      <c r="I35">
        <f t="shared" si="7"/>
        <v>4</v>
      </c>
      <c r="J35">
        <f t="shared" si="8"/>
        <v>2</v>
      </c>
      <c r="K35">
        <f t="shared" si="9"/>
        <v>46</v>
      </c>
      <c r="L35">
        <f t="shared" si="10"/>
        <v>30</v>
      </c>
      <c r="N35" s="3">
        <f t="shared" si="4"/>
        <v>3262.68</v>
      </c>
      <c r="O35" s="3">
        <f t="shared" si="5"/>
        <v>13.7</v>
      </c>
      <c r="P35" s="3">
        <f t="shared" si="6"/>
        <v>3276.3799999999997</v>
      </c>
      <c r="R35">
        <v>1597.37</v>
      </c>
      <c r="S35">
        <v>1</v>
      </c>
    </row>
    <row r="36" spans="1:19" x14ac:dyDescent="0.3">
      <c r="A36">
        <v>35</v>
      </c>
      <c r="B36" s="1">
        <v>44381.183583483798</v>
      </c>
      <c r="C36" s="1">
        <v>44381.192840324074</v>
      </c>
      <c r="D36">
        <v>799.79100000000005</v>
      </c>
      <c r="I36">
        <f t="shared" si="7"/>
        <v>4</v>
      </c>
      <c r="J36">
        <f t="shared" si="8"/>
        <v>4</v>
      </c>
      <c r="K36">
        <f t="shared" si="9"/>
        <v>24</v>
      </c>
      <c r="L36">
        <f t="shared" si="10"/>
        <v>22</v>
      </c>
      <c r="N36" s="3">
        <f t="shared" si="4"/>
        <v>3360.55</v>
      </c>
      <c r="O36" s="3">
        <f t="shared" si="5"/>
        <v>13.33</v>
      </c>
      <c r="P36" s="3">
        <f t="shared" si="6"/>
        <v>3373.88</v>
      </c>
      <c r="R36">
        <v>1610.8799999999999</v>
      </c>
      <c r="S36">
        <v>0</v>
      </c>
    </row>
    <row r="37" spans="1:19" x14ac:dyDescent="0.3">
      <c r="A37">
        <v>36</v>
      </c>
      <c r="B37" s="1">
        <v>44381.252141122684</v>
      </c>
      <c r="C37" s="1">
        <v>44381.260735243057</v>
      </c>
      <c r="D37">
        <v>742.53200000000004</v>
      </c>
      <c r="I37">
        <f t="shared" si="7"/>
        <v>4</v>
      </c>
      <c r="J37">
        <f t="shared" si="8"/>
        <v>6</v>
      </c>
      <c r="K37">
        <f t="shared" si="9"/>
        <v>3</v>
      </c>
      <c r="L37">
        <f t="shared" si="10"/>
        <v>5</v>
      </c>
      <c r="N37" s="3">
        <f t="shared" si="4"/>
        <v>3459.27</v>
      </c>
      <c r="O37" s="3">
        <f t="shared" si="5"/>
        <v>12.38</v>
      </c>
      <c r="P37" s="3">
        <f t="shared" si="6"/>
        <v>3471.65</v>
      </c>
      <c r="R37">
        <v>1694.15</v>
      </c>
      <c r="S37">
        <v>1</v>
      </c>
    </row>
    <row r="38" spans="1:19" x14ac:dyDescent="0.3">
      <c r="A38">
        <v>37</v>
      </c>
      <c r="B38" s="1">
        <v>44381.321282939818</v>
      </c>
      <c r="C38" s="1">
        <v>44381.328858738423</v>
      </c>
      <c r="D38">
        <v>654.54899999999998</v>
      </c>
      <c r="I38">
        <f t="shared" si="7"/>
        <v>4</v>
      </c>
      <c r="J38">
        <f t="shared" si="8"/>
        <v>7</v>
      </c>
      <c r="K38">
        <f t="shared" si="9"/>
        <v>42</v>
      </c>
      <c r="L38">
        <f t="shared" si="10"/>
        <v>39</v>
      </c>
      <c r="N38" s="3">
        <f t="shared" si="4"/>
        <v>3558.83</v>
      </c>
      <c r="O38" s="3">
        <f t="shared" si="5"/>
        <v>10.91</v>
      </c>
      <c r="P38" s="3">
        <f t="shared" si="6"/>
        <v>3569.74</v>
      </c>
      <c r="R38">
        <v>1707.76</v>
      </c>
      <c r="S38">
        <v>0</v>
      </c>
    </row>
    <row r="39" spans="1:19" x14ac:dyDescent="0.3">
      <c r="A39">
        <v>38</v>
      </c>
      <c r="B39" s="1">
        <v>44381.390763784722</v>
      </c>
      <c r="C39" s="1">
        <v>44381.397334745372</v>
      </c>
      <c r="D39">
        <v>567.73</v>
      </c>
      <c r="I39">
        <f t="shared" si="7"/>
        <v>4</v>
      </c>
      <c r="J39">
        <f t="shared" si="8"/>
        <v>9</v>
      </c>
      <c r="K39">
        <f t="shared" si="9"/>
        <v>22</v>
      </c>
      <c r="L39">
        <f t="shared" si="10"/>
        <v>42</v>
      </c>
      <c r="N39" s="3">
        <f t="shared" si="4"/>
        <v>3658.88</v>
      </c>
      <c r="O39" s="3">
        <f t="shared" si="5"/>
        <v>9.4600000000000009</v>
      </c>
      <c r="P39" s="3">
        <f t="shared" si="6"/>
        <v>3668.34</v>
      </c>
      <c r="R39">
        <v>1791.17</v>
      </c>
      <c r="S39">
        <v>1</v>
      </c>
    </row>
    <row r="40" spans="1:19" x14ac:dyDescent="0.3">
      <c r="R40">
        <v>1804.89</v>
      </c>
      <c r="S40">
        <v>0</v>
      </c>
    </row>
    <row r="41" spans="1:19" x14ac:dyDescent="0.3">
      <c r="R41">
        <v>1888.77</v>
      </c>
      <c r="S41">
        <v>1</v>
      </c>
    </row>
    <row r="42" spans="1:19" x14ac:dyDescent="0.3">
      <c r="R42">
        <v>1902.3</v>
      </c>
      <c r="S42">
        <v>0</v>
      </c>
    </row>
    <row r="43" spans="1:19" x14ac:dyDescent="0.3">
      <c r="R43">
        <v>1987.17</v>
      </c>
      <c r="S43">
        <v>1</v>
      </c>
    </row>
    <row r="44" spans="1:19" x14ac:dyDescent="0.3">
      <c r="R44">
        <v>1999.96</v>
      </c>
      <c r="S44">
        <v>0</v>
      </c>
    </row>
    <row r="45" spans="1:19" x14ac:dyDescent="0.3">
      <c r="R45">
        <v>2086.4299999999998</v>
      </c>
      <c r="S45">
        <v>1</v>
      </c>
    </row>
    <row r="46" spans="1:19" x14ac:dyDescent="0.3">
      <c r="R46">
        <v>2097.91</v>
      </c>
      <c r="S46">
        <v>0</v>
      </c>
    </row>
    <row r="47" spans="1:19" x14ac:dyDescent="0.3">
      <c r="R47">
        <v>2186.38</v>
      </c>
      <c r="S47">
        <v>1</v>
      </c>
    </row>
    <row r="48" spans="1:19" x14ac:dyDescent="0.3">
      <c r="R48">
        <v>2196.31</v>
      </c>
      <c r="S48">
        <v>0</v>
      </c>
    </row>
    <row r="49" spans="18:19" x14ac:dyDescent="0.3">
      <c r="R49">
        <v>2286.38</v>
      </c>
      <c r="S49">
        <v>1</v>
      </c>
    </row>
    <row r="50" spans="18:19" x14ac:dyDescent="0.3">
      <c r="R50">
        <v>2295.38</v>
      </c>
      <c r="S50">
        <v>0</v>
      </c>
    </row>
    <row r="51" spans="18:19" x14ac:dyDescent="0.3">
      <c r="R51">
        <v>2385.73</v>
      </c>
      <c r="S51">
        <v>1</v>
      </c>
    </row>
    <row r="52" spans="18:19" x14ac:dyDescent="0.3">
      <c r="R52">
        <v>2395.1999999999998</v>
      </c>
      <c r="S52">
        <v>0</v>
      </c>
    </row>
    <row r="53" spans="18:19" x14ac:dyDescent="0.3">
      <c r="R53">
        <v>2484.33</v>
      </c>
      <c r="S53">
        <v>1</v>
      </c>
    </row>
    <row r="54" spans="18:19" x14ac:dyDescent="0.3">
      <c r="R54">
        <v>2495.25</v>
      </c>
      <c r="S54">
        <v>0</v>
      </c>
    </row>
    <row r="55" spans="18:19" x14ac:dyDescent="0.3">
      <c r="R55">
        <v>2582.4299999999998</v>
      </c>
      <c r="S55">
        <v>1</v>
      </c>
    </row>
    <row r="56" spans="18:19" x14ac:dyDescent="0.3">
      <c r="R56">
        <v>2594.81</v>
      </c>
      <c r="S56">
        <v>0</v>
      </c>
    </row>
    <row r="57" spans="18:19" x14ac:dyDescent="0.3">
      <c r="R57">
        <v>2680.2</v>
      </c>
      <c r="S57">
        <v>1</v>
      </c>
    </row>
    <row r="58" spans="18:19" x14ac:dyDescent="0.3">
      <c r="R58">
        <v>2693.52</v>
      </c>
      <c r="S58">
        <v>0</v>
      </c>
    </row>
    <row r="59" spans="18:19" x14ac:dyDescent="0.3">
      <c r="R59">
        <v>2777.68</v>
      </c>
      <c r="S59">
        <v>1</v>
      </c>
    </row>
    <row r="60" spans="18:19" x14ac:dyDescent="0.3">
      <c r="R60">
        <v>2791.3599999999997</v>
      </c>
      <c r="S60">
        <v>0</v>
      </c>
    </row>
    <row r="61" spans="18:19" x14ac:dyDescent="0.3">
      <c r="R61">
        <v>2874.92</v>
      </c>
      <c r="S61">
        <v>1</v>
      </c>
    </row>
    <row r="62" spans="18:19" x14ac:dyDescent="0.3">
      <c r="R62">
        <v>2888.57</v>
      </c>
      <c r="S62">
        <v>0</v>
      </c>
    </row>
    <row r="63" spans="18:19" x14ac:dyDescent="0.3">
      <c r="R63">
        <v>2971.87</v>
      </c>
      <c r="S63">
        <v>1</v>
      </c>
    </row>
    <row r="64" spans="18:19" x14ac:dyDescent="0.3">
      <c r="R64">
        <v>2985.4</v>
      </c>
      <c r="S64">
        <v>0</v>
      </c>
    </row>
    <row r="65" spans="18:19" x14ac:dyDescent="0.3">
      <c r="R65">
        <v>3068.65</v>
      </c>
      <c r="S65">
        <v>1</v>
      </c>
    </row>
    <row r="66" spans="18:19" x14ac:dyDescent="0.3">
      <c r="R66">
        <v>3082.1800000000003</v>
      </c>
      <c r="S66">
        <v>0</v>
      </c>
    </row>
    <row r="67" spans="18:19" x14ac:dyDescent="0.3">
      <c r="R67">
        <v>3165.48</v>
      </c>
      <c r="S67">
        <v>1</v>
      </c>
    </row>
    <row r="68" spans="18:19" x14ac:dyDescent="0.3">
      <c r="R68">
        <v>3179.15</v>
      </c>
      <c r="S68">
        <v>0</v>
      </c>
    </row>
    <row r="69" spans="18:19" x14ac:dyDescent="0.3">
      <c r="R69">
        <v>3262.68</v>
      </c>
      <c r="S69">
        <v>1</v>
      </c>
    </row>
    <row r="70" spans="18:19" x14ac:dyDescent="0.3">
      <c r="R70">
        <v>3276.3799999999997</v>
      </c>
      <c r="S70">
        <v>0</v>
      </c>
    </row>
    <row r="71" spans="18:19" x14ac:dyDescent="0.3">
      <c r="R71">
        <v>3360.55</v>
      </c>
      <c r="S71">
        <v>1</v>
      </c>
    </row>
    <row r="72" spans="18:19" x14ac:dyDescent="0.3">
      <c r="R72">
        <v>3373.88</v>
      </c>
      <c r="S72">
        <v>0</v>
      </c>
    </row>
    <row r="73" spans="18:19" x14ac:dyDescent="0.3">
      <c r="R73">
        <v>3459.27</v>
      </c>
      <c r="S73">
        <v>1</v>
      </c>
    </row>
    <row r="74" spans="18:19" x14ac:dyDescent="0.3">
      <c r="R74">
        <v>3471.65</v>
      </c>
      <c r="S74">
        <v>0</v>
      </c>
    </row>
    <row r="75" spans="18:19" x14ac:dyDescent="0.3">
      <c r="R75">
        <v>3558.83</v>
      </c>
      <c r="S75">
        <v>1</v>
      </c>
    </row>
    <row r="76" spans="18:19" x14ac:dyDescent="0.3">
      <c r="R76">
        <v>3569.74</v>
      </c>
      <c r="S76">
        <v>0</v>
      </c>
    </row>
    <row r="77" spans="18:19" x14ac:dyDescent="0.3">
      <c r="R77">
        <v>3658.88</v>
      </c>
      <c r="S77">
        <v>1</v>
      </c>
    </row>
    <row r="78" spans="18:19" x14ac:dyDescent="0.3">
      <c r="R78">
        <v>3668.34</v>
      </c>
      <c r="S78">
        <v>0</v>
      </c>
    </row>
  </sheetData>
  <sortState xmlns:xlrd2="http://schemas.microsoft.com/office/spreadsheetml/2017/richdata2" ref="R3:R78">
    <sortCondition ref="R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S64"/>
  <sheetViews>
    <sheetView workbookViewId="0">
      <selection activeCell="B27" sqref="B27"/>
    </sheetView>
  </sheetViews>
  <sheetFormatPr defaultRowHeight="14.4" x14ac:dyDescent="0.3"/>
  <cols>
    <col min="1" max="1" bestFit="true" customWidth="true" width="6.44140625" collapsed="true"/>
    <col min="2" max="2" bestFit="true" customWidth="true" width="15.6640625" collapsed="true"/>
    <col min="3" max="3" bestFit="true" customWidth="true" width="15.44140625" collapsed="true"/>
    <col min="4" max="4" bestFit="true" customWidth="true" width="12.33203125" collapsed="true"/>
    <col min="7" max="7" bestFit="true" customWidth="true" width="10.5546875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v>1</v>
      </c>
      <c r="B2" s="1">
        <v>44378.871308912036</v>
      </c>
      <c r="C2" s="1">
        <v>44378.8795822338</v>
      </c>
      <c r="D2">
        <v>714.81399999999996</v>
      </c>
      <c r="F2" s="1" t="s">
        <v>5</v>
      </c>
      <c r="G2" s="1">
        <v>0.84987640046296298</v>
      </c>
      <c r="I2">
        <f>DAY(B2)</f>
        <v>1</v>
      </c>
      <c r="J2">
        <f>HOUR(B2)</f>
        <v>20</v>
      </c>
      <c r="K2">
        <f>MINUTE(B2)</f>
        <v>54</v>
      </c>
      <c r="L2">
        <f>SECOND(B2)</f>
        <v>41</v>
      </c>
      <c r="N2" s="3">
        <f>ROUND(((I2-$G$4)*60*24)+((J2-$G$5)*60)+((K2-$G$6))+((L2-$G$7)/60),2)</f>
        <v>30.87</v>
      </c>
      <c r="O2" s="3">
        <f>ROUND(D2/60,2)</f>
        <v>11.91</v>
      </c>
      <c r="P2" s="3">
        <f>N2+O2</f>
        <v>42.78</v>
      </c>
      <c r="R2">
        <v>0</v>
      </c>
      <c r="S2">
        <v>0</v>
      </c>
    </row>
    <row r="3" spans="1:19" x14ac:dyDescent="0.3">
      <c r="A3">
        <v>2</v>
      </c>
      <c r="B3" s="1">
        <v>44378.937973125001</v>
      </c>
      <c r="C3" s="1">
        <v>44378.945828807868</v>
      </c>
      <c r="D3">
        <v>678.73099999999999</v>
      </c>
      <c r="F3" s="1"/>
      <c r="I3">
        <f t="shared" ref="I3:I32" si="0">DAY(B3)</f>
        <v>1</v>
      </c>
      <c r="J3">
        <f t="shared" ref="J3:J32" si="1">HOUR(B3)</f>
        <v>22</v>
      </c>
      <c r="K3">
        <f t="shared" ref="K3:K32" si="2">MINUTE(B3)</f>
        <v>30</v>
      </c>
      <c r="L3">
        <f t="shared" ref="L3:L32" si="3">SECOND(B3)</f>
        <v>41</v>
      </c>
      <c r="N3" s="3">
        <f t="shared" ref="N3:N32" si="4">ROUND(((I3-$G$4)*60*24)+((J3-$G$5)*60)+((K3-$G$6))+((L3-$G$7)/60),2)</f>
        <v>126.87</v>
      </c>
      <c r="O3" s="3">
        <f t="shared" ref="O3:O32" si="5">ROUND(D3/60,2)</f>
        <v>11.31</v>
      </c>
      <c r="P3" s="3">
        <f t="shared" ref="P3:P32" si="6">N3+O3</f>
        <v>138.18</v>
      </c>
      <c r="R3">
        <v>30.87</v>
      </c>
      <c r="S3">
        <v>1</v>
      </c>
    </row>
    <row r="4" spans="1:19" x14ac:dyDescent="0.3">
      <c r="A4">
        <v>3</v>
      </c>
      <c r="B4" s="1">
        <v>44379.004212418979</v>
      </c>
      <c r="C4" s="1">
        <v>44379.012503032405</v>
      </c>
      <c r="D4">
        <v>716.30899999999997</v>
      </c>
      <c r="F4" s="1" t="s">
        <v>6</v>
      </c>
      <c r="G4">
        <f>DAY(G1)</f>
        <v>1</v>
      </c>
      <c r="I4">
        <f t="shared" si="0"/>
        <v>2</v>
      </c>
      <c r="J4">
        <f t="shared" si="1"/>
        <v>0</v>
      </c>
      <c r="K4">
        <f t="shared" si="2"/>
        <v>6</v>
      </c>
      <c r="L4">
        <f t="shared" si="3"/>
        <v>4</v>
      </c>
      <c r="N4" s="3">
        <f t="shared" si="4"/>
        <v>222.25</v>
      </c>
      <c r="O4" s="3">
        <f t="shared" si="5"/>
        <v>11.94</v>
      </c>
      <c r="P4" s="3">
        <f t="shared" si="6"/>
        <v>234.19</v>
      </c>
      <c r="R4">
        <v>42.78</v>
      </c>
      <c r="S4">
        <v>0</v>
      </c>
    </row>
    <row r="5" spans="1:19" x14ac:dyDescent="0.3">
      <c r="A5">
        <v>4</v>
      </c>
      <c r="B5" s="1">
        <v>44379.070544282411</v>
      </c>
      <c r="C5" s="1">
        <v>44379.079657546295</v>
      </c>
      <c r="D5">
        <v>787.38699999999994</v>
      </c>
      <c r="F5" s="1" t="s">
        <v>7</v>
      </c>
      <c r="G5">
        <f>HOUR(G2)</f>
        <v>20</v>
      </c>
      <c r="I5">
        <f t="shared" si="0"/>
        <v>2</v>
      </c>
      <c r="J5">
        <f t="shared" si="1"/>
        <v>1</v>
      </c>
      <c r="K5">
        <f t="shared" si="2"/>
        <v>41</v>
      </c>
      <c r="L5">
        <f t="shared" si="3"/>
        <v>35</v>
      </c>
      <c r="N5" s="3">
        <f t="shared" si="4"/>
        <v>317.77</v>
      </c>
      <c r="O5" s="3">
        <f t="shared" si="5"/>
        <v>13.12</v>
      </c>
      <c r="P5" s="3">
        <f t="shared" si="6"/>
        <v>330.89</v>
      </c>
      <c r="R5">
        <v>126.87</v>
      </c>
      <c r="S5">
        <v>1</v>
      </c>
    </row>
    <row r="6" spans="1:19" x14ac:dyDescent="0.3">
      <c r="A6">
        <v>5</v>
      </c>
      <c r="B6" s="1">
        <v>44379.137577974536</v>
      </c>
      <c r="C6" s="1">
        <v>44379.147095497683</v>
      </c>
      <c r="D6">
        <v>822.31399999999996</v>
      </c>
      <c r="F6" s="1" t="s">
        <v>8</v>
      </c>
      <c r="G6">
        <f>MINUTE(G2)</f>
        <v>23</v>
      </c>
      <c r="I6">
        <f t="shared" si="0"/>
        <v>2</v>
      </c>
      <c r="J6">
        <f t="shared" si="1"/>
        <v>3</v>
      </c>
      <c r="K6">
        <f t="shared" si="2"/>
        <v>18</v>
      </c>
      <c r="L6">
        <f t="shared" si="3"/>
        <v>7</v>
      </c>
      <c r="N6" s="3">
        <f t="shared" si="4"/>
        <v>414.3</v>
      </c>
      <c r="O6" s="3">
        <f t="shared" si="5"/>
        <v>13.71</v>
      </c>
      <c r="P6" s="3">
        <f t="shared" si="6"/>
        <v>428.01</v>
      </c>
      <c r="R6">
        <v>138.18</v>
      </c>
      <c r="S6">
        <v>0</v>
      </c>
    </row>
    <row r="7" spans="1:19" x14ac:dyDescent="0.3">
      <c r="A7">
        <v>6</v>
      </c>
      <c r="B7" s="1">
        <v>44379.20575429398</v>
      </c>
      <c r="C7" s="1">
        <v>44379.214631342591</v>
      </c>
      <c r="D7">
        <v>766.97699999999998</v>
      </c>
      <c r="F7" s="1" t="s">
        <v>9</v>
      </c>
      <c r="G7">
        <f>SECOND(G2)</f>
        <v>49</v>
      </c>
      <c r="I7">
        <f t="shared" si="0"/>
        <v>2</v>
      </c>
      <c r="J7">
        <f t="shared" si="1"/>
        <v>4</v>
      </c>
      <c r="K7">
        <f t="shared" si="2"/>
        <v>56</v>
      </c>
      <c r="L7">
        <f t="shared" si="3"/>
        <v>17</v>
      </c>
      <c r="N7" s="3">
        <f t="shared" si="4"/>
        <v>512.47</v>
      </c>
      <c r="O7" s="3">
        <f t="shared" si="5"/>
        <v>12.78</v>
      </c>
      <c r="P7" s="3">
        <f t="shared" si="6"/>
        <v>525.25</v>
      </c>
      <c r="R7">
        <v>222.25</v>
      </c>
      <c r="S7">
        <v>1</v>
      </c>
    </row>
    <row r="8" spans="1:19" x14ac:dyDescent="0.3">
      <c r="A8">
        <v>7</v>
      </c>
      <c r="B8" s="1">
        <v>44379.275484618054</v>
      </c>
      <c r="C8" s="1">
        <v>44379.282050983798</v>
      </c>
      <c r="D8">
        <v>567.33399999999995</v>
      </c>
      <c r="F8" s="1"/>
      <c r="I8">
        <f t="shared" si="0"/>
        <v>2</v>
      </c>
      <c r="J8">
        <f t="shared" si="1"/>
        <v>6</v>
      </c>
      <c r="K8">
        <f t="shared" si="2"/>
        <v>36</v>
      </c>
      <c r="L8">
        <f t="shared" si="3"/>
        <v>42</v>
      </c>
      <c r="N8" s="3">
        <f t="shared" si="4"/>
        <v>612.88</v>
      </c>
      <c r="O8" s="3">
        <f t="shared" si="5"/>
        <v>9.4600000000000009</v>
      </c>
      <c r="P8" s="3">
        <f t="shared" si="6"/>
        <v>622.34</v>
      </c>
      <c r="R8">
        <v>234.19</v>
      </c>
      <c r="S8">
        <v>0</v>
      </c>
    </row>
    <row r="9" spans="1:19" x14ac:dyDescent="0.3">
      <c r="A9">
        <v>8</v>
      </c>
      <c r="B9" s="1">
        <v>44379.556592094908</v>
      </c>
      <c r="C9" s="1">
        <v>44379.560022048609</v>
      </c>
      <c r="D9">
        <v>296.34800000000001</v>
      </c>
      <c r="I9">
        <f t="shared" si="0"/>
        <v>2</v>
      </c>
      <c r="J9">
        <f t="shared" si="1"/>
        <v>13</v>
      </c>
      <c r="K9">
        <f t="shared" si="2"/>
        <v>21</v>
      </c>
      <c r="L9">
        <f t="shared" si="3"/>
        <v>30</v>
      </c>
      <c r="N9" s="3">
        <f t="shared" si="4"/>
        <v>1017.68</v>
      </c>
      <c r="O9" s="3">
        <f t="shared" si="5"/>
        <v>4.9400000000000004</v>
      </c>
      <c r="P9" s="3">
        <f t="shared" si="6"/>
        <v>1022.62</v>
      </c>
      <c r="R9">
        <v>317.77</v>
      </c>
      <c r="S9">
        <v>1</v>
      </c>
    </row>
    <row r="10" spans="1:19" x14ac:dyDescent="0.3">
      <c r="A10">
        <v>9</v>
      </c>
      <c r="B10" s="1">
        <v>44379.623544236114</v>
      </c>
      <c r="C10" s="1">
        <v>44379.631204039353</v>
      </c>
      <c r="D10">
        <v>661.80700000000002</v>
      </c>
      <c r="I10">
        <f t="shared" si="0"/>
        <v>2</v>
      </c>
      <c r="J10">
        <f t="shared" si="1"/>
        <v>14</v>
      </c>
      <c r="K10">
        <f t="shared" si="2"/>
        <v>57</v>
      </c>
      <c r="L10">
        <f t="shared" si="3"/>
        <v>54</v>
      </c>
      <c r="N10" s="3">
        <f t="shared" si="4"/>
        <v>1114.08</v>
      </c>
      <c r="O10" s="3">
        <f t="shared" si="5"/>
        <v>11.03</v>
      </c>
      <c r="P10" s="3">
        <f t="shared" si="6"/>
        <v>1125.1099999999999</v>
      </c>
      <c r="R10">
        <v>330.89</v>
      </c>
      <c r="S10">
        <v>0</v>
      </c>
    </row>
    <row r="11" spans="1:19" x14ac:dyDescent="0.3">
      <c r="A11">
        <v>10</v>
      </c>
      <c r="B11" s="1">
        <v>44379.691043541665</v>
      </c>
      <c r="C11" s="1">
        <v>44379.700294178241</v>
      </c>
      <c r="D11">
        <v>799.255</v>
      </c>
      <c r="I11">
        <f t="shared" si="0"/>
        <v>2</v>
      </c>
      <c r="J11">
        <f t="shared" si="1"/>
        <v>16</v>
      </c>
      <c r="K11">
        <f t="shared" si="2"/>
        <v>35</v>
      </c>
      <c r="L11">
        <f t="shared" si="3"/>
        <v>6</v>
      </c>
      <c r="N11" s="3">
        <f t="shared" si="4"/>
        <v>1211.28</v>
      </c>
      <c r="O11" s="3">
        <f t="shared" si="5"/>
        <v>13.32</v>
      </c>
      <c r="P11" s="3">
        <f t="shared" si="6"/>
        <v>1224.5999999999999</v>
      </c>
      <c r="R11">
        <v>414.3</v>
      </c>
      <c r="S11">
        <v>1</v>
      </c>
    </row>
    <row r="12" spans="1:19" x14ac:dyDescent="0.3">
      <c r="A12">
        <v>11</v>
      </c>
      <c r="B12" s="1">
        <v>44379.758561273149</v>
      </c>
      <c r="C12" s="1">
        <v>44379.768001041666</v>
      </c>
      <c r="D12">
        <v>815.596</v>
      </c>
      <c r="I12">
        <f t="shared" si="0"/>
        <v>2</v>
      </c>
      <c r="J12">
        <f t="shared" si="1"/>
        <v>18</v>
      </c>
      <c r="K12">
        <f t="shared" si="2"/>
        <v>12</v>
      </c>
      <c r="L12">
        <f t="shared" si="3"/>
        <v>20</v>
      </c>
      <c r="N12" s="3">
        <f t="shared" si="4"/>
        <v>1308.52</v>
      </c>
      <c r="O12" s="3">
        <f t="shared" si="5"/>
        <v>13.59</v>
      </c>
      <c r="P12" s="3">
        <f t="shared" si="6"/>
        <v>1322.11</v>
      </c>
      <c r="R12">
        <v>428.01</v>
      </c>
      <c r="S12">
        <v>0</v>
      </c>
    </row>
    <row r="13" spans="1:19" x14ac:dyDescent="0.3">
      <c r="A13">
        <v>12</v>
      </c>
      <c r="B13" s="1">
        <v>44379.825915324072</v>
      </c>
      <c r="C13" s="1">
        <v>44379.834714745368</v>
      </c>
      <c r="D13">
        <v>760.27</v>
      </c>
      <c r="I13">
        <f t="shared" si="0"/>
        <v>2</v>
      </c>
      <c r="J13">
        <f t="shared" si="1"/>
        <v>19</v>
      </c>
      <c r="K13">
        <f t="shared" si="2"/>
        <v>49</v>
      </c>
      <c r="L13">
        <f t="shared" si="3"/>
        <v>19</v>
      </c>
      <c r="N13" s="3">
        <f t="shared" si="4"/>
        <v>1405.5</v>
      </c>
      <c r="O13" s="3">
        <f t="shared" si="5"/>
        <v>12.67</v>
      </c>
      <c r="P13" s="3">
        <f t="shared" si="6"/>
        <v>1418.17</v>
      </c>
      <c r="R13">
        <v>512.47</v>
      </c>
      <c r="S13">
        <v>1</v>
      </c>
    </row>
    <row r="14" spans="1:19" x14ac:dyDescent="0.3">
      <c r="A14">
        <v>13</v>
      </c>
      <c r="B14" s="1">
        <v>44379.89290525463</v>
      </c>
      <c r="C14" s="1">
        <v>44379.900939120373</v>
      </c>
      <c r="D14">
        <v>694.12599999999998</v>
      </c>
      <c r="I14">
        <f t="shared" si="0"/>
        <v>2</v>
      </c>
      <c r="J14">
        <f t="shared" si="1"/>
        <v>21</v>
      </c>
      <c r="K14">
        <f t="shared" si="2"/>
        <v>25</v>
      </c>
      <c r="L14">
        <f t="shared" si="3"/>
        <v>47</v>
      </c>
      <c r="N14" s="3">
        <f t="shared" si="4"/>
        <v>1501.97</v>
      </c>
      <c r="O14" s="3">
        <f t="shared" si="5"/>
        <v>11.57</v>
      </c>
      <c r="P14" s="3">
        <f t="shared" si="6"/>
        <v>1513.54</v>
      </c>
      <c r="R14">
        <v>525.25</v>
      </c>
      <c r="S14">
        <v>0</v>
      </c>
    </row>
    <row r="15" spans="1:19" x14ac:dyDescent="0.3">
      <c r="A15">
        <v>14</v>
      </c>
      <c r="B15" s="1">
        <v>44379.959382106485</v>
      </c>
      <c r="C15" s="1">
        <v>44379.967303518519</v>
      </c>
      <c r="D15">
        <v>684.41</v>
      </c>
      <c r="I15">
        <f t="shared" si="0"/>
        <v>2</v>
      </c>
      <c r="J15">
        <f t="shared" si="1"/>
        <v>23</v>
      </c>
      <c r="K15">
        <f t="shared" si="2"/>
        <v>1</v>
      </c>
      <c r="L15">
        <f t="shared" si="3"/>
        <v>31</v>
      </c>
      <c r="N15" s="3">
        <f t="shared" si="4"/>
        <v>1597.7</v>
      </c>
      <c r="O15" s="3">
        <f t="shared" si="5"/>
        <v>11.41</v>
      </c>
      <c r="P15" s="3">
        <f t="shared" si="6"/>
        <v>1609.1100000000001</v>
      </c>
      <c r="R15">
        <v>612.88</v>
      </c>
      <c r="S15">
        <v>1</v>
      </c>
    </row>
    <row r="16" spans="1:19" x14ac:dyDescent="0.3">
      <c r="A16">
        <v>15</v>
      </c>
      <c r="B16" s="1">
        <v>44380.025579247682</v>
      </c>
      <c r="C16" s="1">
        <v>44380.034168680555</v>
      </c>
      <c r="D16">
        <v>742.12699999999995</v>
      </c>
      <c r="I16">
        <f t="shared" si="0"/>
        <v>3</v>
      </c>
      <c r="J16">
        <f t="shared" si="1"/>
        <v>0</v>
      </c>
      <c r="K16">
        <f t="shared" si="2"/>
        <v>36</v>
      </c>
      <c r="L16">
        <f t="shared" si="3"/>
        <v>50</v>
      </c>
      <c r="N16" s="3">
        <f t="shared" si="4"/>
        <v>1693.02</v>
      </c>
      <c r="O16" s="3">
        <f t="shared" si="5"/>
        <v>12.37</v>
      </c>
      <c r="P16" s="3">
        <f t="shared" si="6"/>
        <v>1705.3899999999999</v>
      </c>
      <c r="R16">
        <v>622.34</v>
      </c>
      <c r="S16">
        <v>0</v>
      </c>
    </row>
    <row r="17" spans="1:19" x14ac:dyDescent="0.3">
      <c r="A17">
        <v>16</v>
      </c>
      <c r="B17" s="1">
        <v>44380.092104560186</v>
      </c>
      <c r="C17" s="1">
        <v>44380.101450682872</v>
      </c>
      <c r="D17">
        <v>807.50599999999997</v>
      </c>
      <c r="I17">
        <f t="shared" si="0"/>
        <v>3</v>
      </c>
      <c r="J17">
        <f t="shared" si="1"/>
        <v>2</v>
      </c>
      <c r="K17">
        <f t="shared" si="2"/>
        <v>12</v>
      </c>
      <c r="L17">
        <f t="shared" si="3"/>
        <v>38</v>
      </c>
      <c r="N17" s="3">
        <f t="shared" si="4"/>
        <v>1788.82</v>
      </c>
      <c r="O17" s="3">
        <f t="shared" si="5"/>
        <v>13.46</v>
      </c>
      <c r="P17" s="3">
        <f t="shared" si="6"/>
        <v>1802.28</v>
      </c>
      <c r="R17">
        <v>1017.68</v>
      </c>
      <c r="S17">
        <v>1</v>
      </c>
    </row>
    <row r="18" spans="1:19" x14ac:dyDescent="0.3">
      <c r="A18">
        <v>17</v>
      </c>
      <c r="B18" s="1">
        <v>44380.159510173609</v>
      </c>
      <c r="C18" s="1">
        <v>44380.168943865741</v>
      </c>
      <c r="D18">
        <v>815.07100000000003</v>
      </c>
      <c r="I18">
        <f t="shared" si="0"/>
        <v>3</v>
      </c>
      <c r="J18">
        <f t="shared" si="1"/>
        <v>3</v>
      </c>
      <c r="K18">
        <f t="shared" si="2"/>
        <v>49</v>
      </c>
      <c r="L18">
        <f t="shared" si="3"/>
        <v>42</v>
      </c>
      <c r="N18" s="3">
        <f t="shared" si="4"/>
        <v>1885.88</v>
      </c>
      <c r="O18" s="3">
        <f t="shared" si="5"/>
        <v>13.58</v>
      </c>
      <c r="P18" s="3">
        <f t="shared" si="6"/>
        <v>1899.46</v>
      </c>
      <c r="R18">
        <v>1022.62</v>
      </c>
      <c r="S18">
        <v>0</v>
      </c>
    </row>
    <row r="19" spans="1:19" x14ac:dyDescent="0.3">
      <c r="A19">
        <v>18</v>
      </c>
      <c r="B19" s="1">
        <v>44380.228196597222</v>
      </c>
      <c r="C19" s="1">
        <v>44380.236470844909</v>
      </c>
      <c r="D19">
        <v>714.89499999999998</v>
      </c>
      <c r="I19">
        <f t="shared" si="0"/>
        <v>3</v>
      </c>
      <c r="J19">
        <f t="shared" si="1"/>
        <v>5</v>
      </c>
      <c r="K19">
        <f t="shared" si="2"/>
        <v>28</v>
      </c>
      <c r="L19">
        <f t="shared" si="3"/>
        <v>36</v>
      </c>
      <c r="N19" s="3">
        <f t="shared" si="4"/>
        <v>1984.78</v>
      </c>
      <c r="O19" s="3">
        <f t="shared" si="5"/>
        <v>11.91</v>
      </c>
      <c r="P19" s="3">
        <f t="shared" si="6"/>
        <v>1996.69</v>
      </c>
      <c r="R19">
        <v>1114.08</v>
      </c>
      <c r="S19">
        <v>1</v>
      </c>
    </row>
    <row r="20" spans="1:19" x14ac:dyDescent="0.3">
      <c r="A20">
        <v>19</v>
      </c>
      <c r="B20" s="1">
        <v>44380.298669768519</v>
      </c>
      <c r="C20" s="1">
        <v>44380.303714907408</v>
      </c>
      <c r="D20">
        <v>435.90100000000001</v>
      </c>
      <c r="I20">
        <f t="shared" si="0"/>
        <v>3</v>
      </c>
      <c r="J20">
        <f t="shared" si="1"/>
        <v>7</v>
      </c>
      <c r="K20">
        <f t="shared" si="2"/>
        <v>10</v>
      </c>
      <c r="L20">
        <f t="shared" si="3"/>
        <v>5</v>
      </c>
      <c r="N20" s="3">
        <f t="shared" si="4"/>
        <v>2086.27</v>
      </c>
      <c r="O20" s="3">
        <f t="shared" si="5"/>
        <v>7.27</v>
      </c>
      <c r="P20" s="3">
        <f t="shared" si="6"/>
        <v>2093.54</v>
      </c>
      <c r="R20">
        <v>1125.1099999999999</v>
      </c>
      <c r="S20">
        <v>0</v>
      </c>
    </row>
    <row r="21" spans="1:19" x14ac:dyDescent="0.3">
      <c r="A21">
        <v>20</v>
      </c>
      <c r="B21" s="1">
        <v>44380.578059108797</v>
      </c>
      <c r="C21" s="1">
        <v>44380.583558078702</v>
      </c>
      <c r="D21">
        <v>475.11200000000002</v>
      </c>
      <c r="I21">
        <f t="shared" si="0"/>
        <v>3</v>
      </c>
      <c r="J21">
        <f t="shared" si="1"/>
        <v>13</v>
      </c>
      <c r="K21">
        <f t="shared" si="2"/>
        <v>52</v>
      </c>
      <c r="L21">
        <f t="shared" si="3"/>
        <v>24</v>
      </c>
      <c r="N21" s="3">
        <f t="shared" si="4"/>
        <v>2488.58</v>
      </c>
      <c r="O21" s="3">
        <f t="shared" si="5"/>
        <v>7.92</v>
      </c>
      <c r="P21" s="3">
        <f t="shared" si="6"/>
        <v>2496.5</v>
      </c>
      <c r="R21">
        <v>1211.28</v>
      </c>
      <c r="S21">
        <v>1</v>
      </c>
    </row>
    <row r="22" spans="1:19" x14ac:dyDescent="0.3">
      <c r="A22">
        <v>21</v>
      </c>
      <c r="B22" s="1">
        <v>44380.645364872682</v>
      </c>
      <c r="C22" s="1">
        <v>44380.653807731484</v>
      </c>
      <c r="D22">
        <v>729.46299999999997</v>
      </c>
      <c r="I22">
        <f t="shared" si="0"/>
        <v>3</v>
      </c>
      <c r="J22">
        <f t="shared" si="1"/>
        <v>15</v>
      </c>
      <c r="K22">
        <f t="shared" si="2"/>
        <v>29</v>
      </c>
      <c r="L22">
        <f t="shared" si="3"/>
        <v>20</v>
      </c>
      <c r="N22" s="3">
        <f t="shared" si="4"/>
        <v>2585.52</v>
      </c>
      <c r="O22" s="3">
        <f t="shared" si="5"/>
        <v>12.16</v>
      </c>
      <c r="P22" s="3">
        <f t="shared" si="6"/>
        <v>2597.6799999999998</v>
      </c>
      <c r="R22">
        <v>1224.5999999999999</v>
      </c>
      <c r="S22">
        <v>0</v>
      </c>
    </row>
    <row r="23" spans="1:19" x14ac:dyDescent="0.3">
      <c r="A23">
        <v>22</v>
      </c>
      <c r="B23" s="1">
        <v>44380.712895914352</v>
      </c>
      <c r="C23" s="1">
        <v>44380.722346967596</v>
      </c>
      <c r="D23">
        <v>816.57100000000003</v>
      </c>
      <c r="I23">
        <f t="shared" si="0"/>
        <v>3</v>
      </c>
      <c r="J23">
        <f t="shared" si="1"/>
        <v>17</v>
      </c>
      <c r="K23">
        <f t="shared" si="2"/>
        <v>6</v>
      </c>
      <c r="L23">
        <f t="shared" si="3"/>
        <v>34</v>
      </c>
      <c r="N23" s="3">
        <f t="shared" si="4"/>
        <v>2682.75</v>
      </c>
      <c r="O23" s="3">
        <f t="shared" si="5"/>
        <v>13.61</v>
      </c>
      <c r="P23" s="3">
        <f t="shared" si="6"/>
        <v>2696.36</v>
      </c>
      <c r="R23">
        <v>1308.52</v>
      </c>
      <c r="S23">
        <v>1</v>
      </c>
    </row>
    <row r="24" spans="1:19" x14ac:dyDescent="0.3">
      <c r="A24">
        <v>23</v>
      </c>
      <c r="B24" s="1">
        <v>44380.780374490743</v>
      </c>
      <c r="C24" s="1">
        <v>44380.789645289355</v>
      </c>
      <c r="D24">
        <v>800.99699999999996</v>
      </c>
      <c r="I24">
        <f t="shared" si="0"/>
        <v>3</v>
      </c>
      <c r="J24">
        <f t="shared" si="1"/>
        <v>18</v>
      </c>
      <c r="K24">
        <f t="shared" si="2"/>
        <v>43</v>
      </c>
      <c r="L24">
        <f t="shared" si="3"/>
        <v>44</v>
      </c>
      <c r="N24" s="3">
        <f t="shared" si="4"/>
        <v>2779.92</v>
      </c>
      <c r="O24" s="3">
        <f t="shared" si="5"/>
        <v>13.35</v>
      </c>
      <c r="P24" s="3">
        <f t="shared" si="6"/>
        <v>2793.27</v>
      </c>
      <c r="R24">
        <v>1322.11</v>
      </c>
      <c r="S24">
        <v>0</v>
      </c>
    </row>
    <row r="25" spans="1:19" x14ac:dyDescent="0.3">
      <c r="A25">
        <v>24</v>
      </c>
      <c r="B25" s="1">
        <v>44380.847621145833</v>
      </c>
      <c r="C25" s="1">
        <v>44380.856112106485</v>
      </c>
      <c r="D25">
        <v>733.61900000000003</v>
      </c>
      <c r="I25">
        <f t="shared" si="0"/>
        <v>3</v>
      </c>
      <c r="J25">
        <f t="shared" si="1"/>
        <v>20</v>
      </c>
      <c r="K25">
        <f t="shared" si="2"/>
        <v>20</v>
      </c>
      <c r="L25">
        <f t="shared" si="3"/>
        <v>34</v>
      </c>
      <c r="N25" s="3">
        <f t="shared" si="4"/>
        <v>2876.75</v>
      </c>
      <c r="O25" s="3">
        <f t="shared" si="5"/>
        <v>12.23</v>
      </c>
      <c r="P25" s="3">
        <f t="shared" si="6"/>
        <v>2888.98</v>
      </c>
      <c r="R25">
        <v>1405.5</v>
      </c>
      <c r="S25">
        <v>1</v>
      </c>
    </row>
    <row r="26" spans="1:19" x14ac:dyDescent="0.3">
      <c r="A26">
        <v>25</v>
      </c>
      <c r="B26" s="1">
        <v>44380.914429502314</v>
      </c>
      <c r="C26" s="1">
        <v>44380.922317488425</v>
      </c>
      <c r="D26">
        <v>681.52200000000005</v>
      </c>
      <c r="I26">
        <f t="shared" si="0"/>
        <v>3</v>
      </c>
      <c r="J26">
        <f t="shared" si="1"/>
        <v>21</v>
      </c>
      <c r="K26">
        <f t="shared" si="2"/>
        <v>56</v>
      </c>
      <c r="L26">
        <f t="shared" si="3"/>
        <v>47</v>
      </c>
      <c r="N26" s="3">
        <f t="shared" si="4"/>
        <v>2972.97</v>
      </c>
      <c r="O26" s="3">
        <f t="shared" si="5"/>
        <v>11.36</v>
      </c>
      <c r="P26" s="3">
        <f t="shared" si="6"/>
        <v>2984.33</v>
      </c>
      <c r="R26">
        <v>1418.17</v>
      </c>
      <c r="S26">
        <v>0</v>
      </c>
    </row>
    <row r="27" spans="1:19" x14ac:dyDescent="0.3">
      <c r="A27">
        <v>26</v>
      </c>
      <c r="B27" s="1">
        <v>44380.980749606482</v>
      </c>
      <c r="C27" s="1">
        <v>44380.988849884263</v>
      </c>
      <c r="D27">
        <v>699.86300000000006</v>
      </c>
      <c r="I27">
        <f t="shared" si="0"/>
        <v>3</v>
      </c>
      <c r="J27">
        <f t="shared" si="1"/>
        <v>23</v>
      </c>
      <c r="K27">
        <f t="shared" si="2"/>
        <v>32</v>
      </c>
      <c r="L27">
        <f t="shared" si="3"/>
        <v>17</v>
      </c>
      <c r="N27" s="3">
        <f t="shared" si="4"/>
        <v>3068.47</v>
      </c>
      <c r="O27" s="3">
        <f t="shared" si="5"/>
        <v>11.66</v>
      </c>
      <c r="P27" s="3">
        <f t="shared" si="6"/>
        <v>3080.1299999999997</v>
      </c>
      <c r="R27">
        <v>1501.97</v>
      </c>
      <c r="S27">
        <v>1</v>
      </c>
    </row>
    <row r="28" spans="1:19" x14ac:dyDescent="0.3">
      <c r="A28">
        <v>27</v>
      </c>
      <c r="B28" s="1">
        <v>44381.046990925926</v>
      </c>
      <c r="C28" s="1">
        <v>44381.055890162039</v>
      </c>
      <c r="D28">
        <v>768.89400000000001</v>
      </c>
      <c r="I28">
        <f t="shared" si="0"/>
        <v>4</v>
      </c>
      <c r="J28">
        <f t="shared" si="1"/>
        <v>1</v>
      </c>
      <c r="K28">
        <f t="shared" si="2"/>
        <v>7</v>
      </c>
      <c r="L28">
        <f t="shared" si="3"/>
        <v>40</v>
      </c>
      <c r="N28" s="3">
        <f t="shared" si="4"/>
        <v>3163.85</v>
      </c>
      <c r="O28" s="3">
        <f t="shared" si="5"/>
        <v>12.81</v>
      </c>
      <c r="P28" s="3">
        <f t="shared" si="6"/>
        <v>3176.66</v>
      </c>
      <c r="R28">
        <v>1513.54</v>
      </c>
      <c r="S28">
        <v>0</v>
      </c>
    </row>
    <row r="29" spans="1:19" x14ac:dyDescent="0.3">
      <c r="A29">
        <v>28</v>
      </c>
      <c r="B29" s="1">
        <v>44381.113783252316</v>
      </c>
      <c r="C29" s="1">
        <v>44381.123271203702</v>
      </c>
      <c r="D29">
        <v>819.75900000000001</v>
      </c>
      <c r="I29">
        <f t="shared" si="0"/>
        <v>4</v>
      </c>
      <c r="J29">
        <f t="shared" si="1"/>
        <v>2</v>
      </c>
      <c r="K29">
        <f t="shared" si="2"/>
        <v>43</v>
      </c>
      <c r="L29">
        <f t="shared" si="3"/>
        <v>51</v>
      </c>
      <c r="N29" s="3">
        <f t="shared" si="4"/>
        <v>3260.03</v>
      </c>
      <c r="O29" s="3">
        <f t="shared" si="5"/>
        <v>13.66</v>
      </c>
      <c r="P29" s="3">
        <f t="shared" si="6"/>
        <v>3273.69</v>
      </c>
      <c r="R29">
        <v>1597.7</v>
      </c>
      <c r="S29">
        <v>1</v>
      </c>
    </row>
    <row r="30" spans="1:19" x14ac:dyDescent="0.3">
      <c r="A30">
        <v>29</v>
      </c>
      <c r="B30" s="1">
        <v>44381.181611608794</v>
      </c>
      <c r="C30" s="1">
        <v>44381.19079724537</v>
      </c>
      <c r="D30">
        <v>793.63900000000001</v>
      </c>
      <c r="I30">
        <f t="shared" si="0"/>
        <v>4</v>
      </c>
      <c r="J30">
        <f t="shared" si="1"/>
        <v>4</v>
      </c>
      <c r="K30">
        <f t="shared" si="2"/>
        <v>21</v>
      </c>
      <c r="L30">
        <f t="shared" si="3"/>
        <v>31</v>
      </c>
      <c r="N30" s="3">
        <f t="shared" si="4"/>
        <v>3357.7</v>
      </c>
      <c r="O30" s="3">
        <f t="shared" si="5"/>
        <v>13.23</v>
      </c>
      <c r="P30" s="3">
        <f t="shared" si="6"/>
        <v>3370.93</v>
      </c>
      <c r="R30">
        <v>1609.1100000000001</v>
      </c>
      <c r="S30">
        <v>0</v>
      </c>
    </row>
    <row r="31" spans="1:19" x14ac:dyDescent="0.3">
      <c r="A31">
        <v>30</v>
      </c>
      <c r="B31" s="1">
        <v>44381.250866909722</v>
      </c>
      <c r="C31" s="1">
        <v>44381.258282060182</v>
      </c>
      <c r="D31">
        <v>640.66800000000001</v>
      </c>
      <c r="I31">
        <f t="shared" si="0"/>
        <v>4</v>
      </c>
      <c r="J31">
        <f t="shared" si="1"/>
        <v>6</v>
      </c>
      <c r="K31">
        <f t="shared" si="2"/>
        <v>1</v>
      </c>
      <c r="L31">
        <f t="shared" si="3"/>
        <v>15</v>
      </c>
      <c r="N31" s="3">
        <f t="shared" si="4"/>
        <v>3457.43</v>
      </c>
      <c r="O31" s="3">
        <f t="shared" si="5"/>
        <v>10.68</v>
      </c>
      <c r="P31" s="3">
        <f t="shared" si="6"/>
        <v>3468.1099999999997</v>
      </c>
      <c r="R31">
        <v>1693.02</v>
      </c>
      <c r="S31">
        <v>1</v>
      </c>
    </row>
    <row r="32" spans="1:19" x14ac:dyDescent="0.3">
      <c r="A32">
        <v>31</v>
      </c>
      <c r="B32" s="1">
        <v>44381.322421423611</v>
      </c>
      <c r="C32" s="1">
        <v>44381.3250266088</v>
      </c>
      <c r="D32">
        <v>225.08799999999999</v>
      </c>
      <c r="I32">
        <f t="shared" si="0"/>
        <v>4</v>
      </c>
      <c r="J32">
        <f t="shared" si="1"/>
        <v>7</v>
      </c>
      <c r="K32">
        <f t="shared" si="2"/>
        <v>44</v>
      </c>
      <c r="L32">
        <f t="shared" si="3"/>
        <v>17</v>
      </c>
      <c r="N32" s="3">
        <f t="shared" si="4"/>
        <v>3560.47</v>
      </c>
      <c r="O32" s="3">
        <f t="shared" si="5"/>
        <v>3.75</v>
      </c>
      <c r="P32" s="3">
        <f t="shared" si="6"/>
        <v>3564.22</v>
      </c>
      <c r="R32">
        <v>1705.3899999999999</v>
      </c>
      <c r="S32">
        <v>0</v>
      </c>
    </row>
    <row r="33" spans="18:19" x14ac:dyDescent="0.3">
      <c r="R33">
        <v>1788.82</v>
      </c>
      <c r="S33">
        <v>1</v>
      </c>
    </row>
    <row r="34" spans="18:19" x14ac:dyDescent="0.3">
      <c r="R34">
        <v>1802.28</v>
      </c>
      <c r="S34">
        <v>0</v>
      </c>
    </row>
    <row r="35" spans="18:19" x14ac:dyDescent="0.3">
      <c r="R35">
        <v>1885.88</v>
      </c>
      <c r="S35">
        <v>1</v>
      </c>
    </row>
    <row r="36" spans="18:19" x14ac:dyDescent="0.3">
      <c r="R36">
        <v>1899.46</v>
      </c>
      <c r="S36">
        <v>0</v>
      </c>
    </row>
    <row r="37" spans="18:19" x14ac:dyDescent="0.3">
      <c r="R37">
        <v>1984.78</v>
      </c>
      <c r="S37">
        <v>1</v>
      </c>
    </row>
    <row r="38" spans="18:19" x14ac:dyDescent="0.3">
      <c r="R38">
        <v>1996.69</v>
      </c>
      <c r="S38">
        <v>0</v>
      </c>
    </row>
    <row r="39" spans="18:19" x14ac:dyDescent="0.3">
      <c r="R39">
        <v>2086.27</v>
      </c>
      <c r="S39">
        <v>1</v>
      </c>
    </row>
    <row r="40" spans="18:19" x14ac:dyDescent="0.3">
      <c r="R40">
        <v>2093.54</v>
      </c>
      <c r="S40">
        <v>0</v>
      </c>
    </row>
    <row r="41" spans="18:19" x14ac:dyDescent="0.3">
      <c r="R41">
        <v>2488.58</v>
      </c>
      <c r="S41">
        <v>1</v>
      </c>
    </row>
    <row r="42" spans="18:19" x14ac:dyDescent="0.3">
      <c r="R42">
        <v>2496.5</v>
      </c>
      <c r="S42">
        <v>0</v>
      </c>
    </row>
    <row r="43" spans="18:19" x14ac:dyDescent="0.3">
      <c r="R43">
        <v>2585.52</v>
      </c>
      <c r="S43">
        <v>1</v>
      </c>
    </row>
    <row r="44" spans="18:19" x14ac:dyDescent="0.3">
      <c r="R44">
        <v>2597.6799999999998</v>
      </c>
      <c r="S44">
        <v>0</v>
      </c>
    </row>
    <row r="45" spans="18:19" x14ac:dyDescent="0.3">
      <c r="R45">
        <v>2682.75</v>
      </c>
      <c r="S45">
        <v>1</v>
      </c>
    </row>
    <row r="46" spans="18:19" x14ac:dyDescent="0.3">
      <c r="R46">
        <v>2696.36</v>
      </c>
      <c r="S46">
        <v>0</v>
      </c>
    </row>
    <row r="47" spans="18:19" x14ac:dyDescent="0.3">
      <c r="R47">
        <v>2779.92</v>
      </c>
      <c r="S47">
        <v>1</v>
      </c>
    </row>
    <row r="48" spans="18:19" x14ac:dyDescent="0.3">
      <c r="R48">
        <v>2793.27</v>
      </c>
      <c r="S48">
        <v>0</v>
      </c>
    </row>
    <row r="49" spans="18:19" x14ac:dyDescent="0.3">
      <c r="R49">
        <v>2876.75</v>
      </c>
      <c r="S49">
        <v>1</v>
      </c>
    </row>
    <row r="50" spans="18:19" x14ac:dyDescent="0.3">
      <c r="R50">
        <v>2888.98</v>
      </c>
      <c r="S50">
        <v>0</v>
      </c>
    </row>
    <row r="51" spans="18:19" x14ac:dyDescent="0.3">
      <c r="R51">
        <v>2972.97</v>
      </c>
      <c r="S51">
        <v>1</v>
      </c>
    </row>
    <row r="52" spans="18:19" x14ac:dyDescent="0.3">
      <c r="R52">
        <v>2984.33</v>
      </c>
      <c r="S52">
        <v>0</v>
      </c>
    </row>
    <row r="53" spans="18:19" x14ac:dyDescent="0.3">
      <c r="R53">
        <v>3068.47</v>
      </c>
      <c r="S53">
        <v>1</v>
      </c>
    </row>
    <row r="54" spans="18:19" x14ac:dyDescent="0.3">
      <c r="R54">
        <v>3080.1299999999997</v>
      </c>
      <c r="S54">
        <v>0</v>
      </c>
    </row>
    <row r="55" spans="18:19" x14ac:dyDescent="0.3">
      <c r="R55">
        <v>3163.85</v>
      </c>
      <c r="S55">
        <v>1</v>
      </c>
    </row>
    <row r="56" spans="18:19" x14ac:dyDescent="0.3">
      <c r="R56">
        <v>3176.66</v>
      </c>
      <c r="S56">
        <v>0</v>
      </c>
    </row>
    <row r="57" spans="18:19" x14ac:dyDescent="0.3">
      <c r="R57">
        <v>3260.03</v>
      </c>
      <c r="S57">
        <v>1</v>
      </c>
    </row>
    <row r="58" spans="18:19" x14ac:dyDescent="0.3">
      <c r="R58">
        <v>3273.69</v>
      </c>
      <c r="S58">
        <v>0</v>
      </c>
    </row>
    <row r="59" spans="18:19" x14ac:dyDescent="0.3">
      <c r="R59">
        <v>3357.7</v>
      </c>
      <c r="S59">
        <v>1</v>
      </c>
    </row>
    <row r="60" spans="18:19" x14ac:dyDescent="0.3">
      <c r="R60">
        <v>3370.93</v>
      </c>
      <c r="S60">
        <v>0</v>
      </c>
    </row>
    <row r="61" spans="18:19" x14ac:dyDescent="0.3">
      <c r="R61">
        <v>3457.43</v>
      </c>
      <c r="S61">
        <v>1</v>
      </c>
    </row>
    <row r="62" spans="18:19" x14ac:dyDescent="0.3">
      <c r="R62">
        <v>3468.1099999999997</v>
      </c>
      <c r="S62">
        <v>0</v>
      </c>
    </row>
    <row r="63" spans="18:19" x14ac:dyDescent="0.3">
      <c r="R63">
        <v>3560.47</v>
      </c>
      <c r="S63">
        <v>1</v>
      </c>
    </row>
    <row r="64" spans="18:19" x14ac:dyDescent="0.3">
      <c r="R64">
        <v>3564.22</v>
      </c>
      <c r="S64">
        <v>0</v>
      </c>
    </row>
  </sheetData>
  <sortState xmlns:xlrd2="http://schemas.microsoft.com/office/spreadsheetml/2017/richdata2" ref="R2:R64">
    <sortCondition ref="R64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S74"/>
  <sheetViews>
    <sheetView workbookViewId="0">
      <selection activeCell="D2" sqref="D2"/>
    </sheetView>
  </sheetViews>
  <sheetFormatPr defaultRowHeight="14.4" x14ac:dyDescent="0.3"/>
  <cols>
    <col min="1" max="1" bestFit="true" customWidth="true" width="6.44140625" collapsed="true"/>
    <col min="2" max="2" bestFit="true" customWidth="true" width="15.6640625" collapsed="true"/>
    <col min="3" max="3" bestFit="true" customWidth="true" width="15.44140625" collapsed="true"/>
    <col min="4" max="4" bestFit="true" customWidth="true" width="12.33203125" collapsed="true"/>
    <col min="7" max="7" bestFit="true" customWidth="true" width="10.5546875" collapsed="true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v>1</v>
      </c>
      <c r="B2" s="1">
        <v>44378.903724039352</v>
      </c>
      <c r="C2" s="1">
        <v>44378.90801550926</v>
      </c>
      <c r="D2">
        <v>370.78300000000002</v>
      </c>
      <c r="F2" s="1" t="s">
        <v>5</v>
      </c>
      <c r="G2" s="1">
        <v>0.84987640046296298</v>
      </c>
      <c r="I2">
        <f>DAY(B2)</f>
        <v>1</v>
      </c>
      <c r="J2">
        <f>HOUR(B2)</f>
        <v>21</v>
      </c>
      <c r="K2">
        <f>MINUTE(B2)</f>
        <v>41</v>
      </c>
      <c r="L2">
        <f>SECOND(B2)</f>
        <v>22</v>
      </c>
      <c r="N2" s="3">
        <f>ROUND(((I2-$G$4)*60*24)+((J2-$G$5)*60)+((K2-$G$6))+((L2-$G$7)/60),2)</f>
        <v>77.55</v>
      </c>
      <c r="O2" s="3">
        <f>ROUND(D2/60,2)</f>
        <v>6.18</v>
      </c>
      <c r="P2" s="3">
        <f>N2+O2</f>
        <v>83.72999999999999</v>
      </c>
      <c r="R2">
        <v>0</v>
      </c>
      <c r="S2">
        <v>0</v>
      </c>
    </row>
    <row r="3" spans="1:19" x14ac:dyDescent="0.3">
      <c r="A3">
        <v>2</v>
      </c>
      <c r="B3" s="1">
        <v>44379.044199293981</v>
      </c>
      <c r="C3" s="1">
        <v>44379.046507534724</v>
      </c>
      <c r="D3">
        <v>199.43299999999999</v>
      </c>
      <c r="F3" s="1"/>
      <c r="I3">
        <f t="shared" ref="I3:I32" si="0">DAY(B3)</f>
        <v>2</v>
      </c>
      <c r="J3">
        <f t="shared" ref="J3:J32" si="1">HOUR(B3)</f>
        <v>1</v>
      </c>
      <c r="K3">
        <f t="shared" ref="K3:K32" si="2">MINUTE(B3)</f>
        <v>3</v>
      </c>
      <c r="L3">
        <f t="shared" ref="L3:L32" si="3">SECOND(B3)</f>
        <v>39</v>
      </c>
      <c r="N3" s="3">
        <f t="shared" ref="N3:N37" si="4">ROUND(((I3-$G$4)*60*24)+((J3-$G$5)*60)+((K3-$G$6))+((L3-$G$7)/60),2)</f>
        <v>279.83</v>
      </c>
      <c r="O3" s="3">
        <f t="shared" ref="O3:O37" si="5">ROUND(D3/60,2)</f>
        <v>3.32</v>
      </c>
      <c r="P3" s="3">
        <f t="shared" ref="P3:P37" si="6">N3+O3</f>
        <v>283.14999999999998</v>
      </c>
      <c r="R3">
        <v>77.55</v>
      </c>
      <c r="S3">
        <v>1</v>
      </c>
    </row>
    <row r="4" spans="1:19" x14ac:dyDescent="0.3">
      <c r="A4">
        <v>3</v>
      </c>
      <c r="B4" s="1">
        <v>44379.111833368057</v>
      </c>
      <c r="C4" s="1">
        <v>44379.117811990742</v>
      </c>
      <c r="D4">
        <v>516.553</v>
      </c>
      <c r="F4" s="1" t="s">
        <v>6</v>
      </c>
      <c r="G4">
        <f>DAY(G1)</f>
        <v>1</v>
      </c>
      <c r="I4">
        <f t="shared" si="0"/>
        <v>2</v>
      </c>
      <c r="J4">
        <f t="shared" si="1"/>
        <v>2</v>
      </c>
      <c r="K4">
        <f t="shared" si="2"/>
        <v>41</v>
      </c>
      <c r="L4">
        <f t="shared" si="3"/>
        <v>2</v>
      </c>
      <c r="N4" s="3">
        <f t="shared" si="4"/>
        <v>377.22</v>
      </c>
      <c r="O4" s="3">
        <f t="shared" si="5"/>
        <v>8.61</v>
      </c>
      <c r="P4" s="3">
        <f t="shared" si="6"/>
        <v>385.83000000000004</v>
      </c>
      <c r="R4">
        <v>83.72999999999999</v>
      </c>
      <c r="S4">
        <v>0</v>
      </c>
    </row>
    <row r="5" spans="1:19" x14ac:dyDescent="0.3">
      <c r="A5">
        <v>4</v>
      </c>
      <c r="B5" s="1">
        <v>44379.179575497685</v>
      </c>
      <c r="C5" s="1">
        <v>44379.187841493054</v>
      </c>
      <c r="D5">
        <v>714.18100000000004</v>
      </c>
      <c r="F5" s="1" t="s">
        <v>7</v>
      </c>
      <c r="G5">
        <f>HOUR(G2)</f>
        <v>20</v>
      </c>
      <c r="I5">
        <f t="shared" si="0"/>
        <v>2</v>
      </c>
      <c r="J5">
        <f t="shared" si="1"/>
        <v>4</v>
      </c>
      <c r="K5">
        <f t="shared" si="2"/>
        <v>18</v>
      </c>
      <c r="L5">
        <f t="shared" si="3"/>
        <v>35</v>
      </c>
      <c r="N5" s="3">
        <f t="shared" si="4"/>
        <v>474.77</v>
      </c>
      <c r="O5" s="3">
        <f t="shared" si="5"/>
        <v>11.9</v>
      </c>
      <c r="P5" s="3">
        <f t="shared" si="6"/>
        <v>486.66999999999996</v>
      </c>
      <c r="R5">
        <v>279.83</v>
      </c>
      <c r="S5">
        <v>1</v>
      </c>
    </row>
    <row r="6" spans="1:19" x14ac:dyDescent="0.3">
      <c r="A6">
        <v>5</v>
      </c>
      <c r="B6" s="1">
        <v>44379.247268333333</v>
      </c>
      <c r="C6" s="1">
        <v>44379.25666579861</v>
      </c>
      <c r="D6">
        <v>811.94100000000003</v>
      </c>
      <c r="F6" s="1" t="s">
        <v>8</v>
      </c>
      <c r="G6">
        <f>MINUTE(G2)</f>
        <v>23</v>
      </c>
      <c r="I6">
        <f t="shared" si="0"/>
        <v>2</v>
      </c>
      <c r="J6">
        <f t="shared" si="1"/>
        <v>5</v>
      </c>
      <c r="K6">
        <f t="shared" si="2"/>
        <v>56</v>
      </c>
      <c r="L6">
        <f t="shared" si="3"/>
        <v>4</v>
      </c>
      <c r="N6" s="3">
        <f t="shared" si="4"/>
        <v>572.25</v>
      </c>
      <c r="O6" s="3">
        <f t="shared" si="5"/>
        <v>13.53</v>
      </c>
      <c r="P6" s="3">
        <f t="shared" si="6"/>
        <v>585.78</v>
      </c>
      <c r="R6">
        <v>283.14999999999998</v>
      </c>
      <c r="S6">
        <v>0</v>
      </c>
    </row>
    <row r="7" spans="1:19" x14ac:dyDescent="0.3">
      <c r="A7">
        <v>6</v>
      </c>
      <c r="B7" s="1">
        <v>44379.31484215278</v>
      </c>
      <c r="C7" s="1">
        <v>44379.324460625001</v>
      </c>
      <c r="D7">
        <v>831.03599999999994</v>
      </c>
      <c r="F7" s="1" t="s">
        <v>9</v>
      </c>
      <c r="G7">
        <f>SECOND(G2)</f>
        <v>49</v>
      </c>
      <c r="I7">
        <f t="shared" si="0"/>
        <v>2</v>
      </c>
      <c r="J7">
        <f t="shared" si="1"/>
        <v>7</v>
      </c>
      <c r="K7">
        <f t="shared" si="2"/>
        <v>33</v>
      </c>
      <c r="L7">
        <f t="shared" si="3"/>
        <v>22</v>
      </c>
      <c r="N7" s="3">
        <f t="shared" si="4"/>
        <v>669.55</v>
      </c>
      <c r="O7" s="3">
        <f t="shared" si="5"/>
        <v>13.85</v>
      </c>
      <c r="P7" s="3">
        <f t="shared" si="6"/>
        <v>683.4</v>
      </c>
      <c r="R7">
        <v>377.22</v>
      </c>
      <c r="S7">
        <v>1</v>
      </c>
    </row>
    <row r="8" spans="1:19" x14ac:dyDescent="0.3">
      <c r="A8">
        <v>7</v>
      </c>
      <c r="B8" s="1">
        <v>44379.382210625001</v>
      </c>
      <c r="C8" s="1">
        <v>44379.391500717589</v>
      </c>
      <c r="D8">
        <v>802.66300000000001</v>
      </c>
      <c r="F8" s="1"/>
      <c r="I8">
        <f t="shared" si="0"/>
        <v>2</v>
      </c>
      <c r="J8">
        <f t="shared" si="1"/>
        <v>9</v>
      </c>
      <c r="K8">
        <f t="shared" si="2"/>
        <v>10</v>
      </c>
      <c r="L8">
        <f t="shared" si="3"/>
        <v>23</v>
      </c>
      <c r="N8" s="3">
        <f t="shared" si="4"/>
        <v>766.57</v>
      </c>
      <c r="O8" s="3">
        <f t="shared" si="5"/>
        <v>13.38</v>
      </c>
      <c r="P8" s="3">
        <f t="shared" si="6"/>
        <v>779.95</v>
      </c>
      <c r="R8">
        <v>385.83000000000004</v>
      </c>
      <c r="S8">
        <v>0</v>
      </c>
    </row>
    <row r="9" spans="1:19" x14ac:dyDescent="0.3">
      <c r="A9">
        <v>8</v>
      </c>
      <c r="B9" s="1">
        <v>44379.449276504631</v>
      </c>
      <c r="C9" s="1">
        <v>44379.45816934028</v>
      </c>
      <c r="D9">
        <v>768.34100000000001</v>
      </c>
      <c r="I9">
        <f t="shared" si="0"/>
        <v>2</v>
      </c>
      <c r="J9">
        <f t="shared" si="1"/>
        <v>10</v>
      </c>
      <c r="K9">
        <f t="shared" si="2"/>
        <v>46</v>
      </c>
      <c r="L9">
        <f t="shared" si="3"/>
        <v>57</v>
      </c>
      <c r="N9" s="3">
        <f t="shared" si="4"/>
        <v>863.13</v>
      </c>
      <c r="O9" s="3">
        <f t="shared" si="5"/>
        <v>12.81</v>
      </c>
      <c r="P9" s="3">
        <f t="shared" si="6"/>
        <v>875.93999999999994</v>
      </c>
      <c r="R9">
        <v>474.77</v>
      </c>
      <c r="S9">
        <v>1</v>
      </c>
    </row>
    <row r="10" spans="1:19" x14ac:dyDescent="0.3">
      <c r="A10">
        <v>9</v>
      </c>
      <c r="B10" s="1">
        <v>44379.516027754631</v>
      </c>
      <c r="C10" s="1">
        <v>44379.524887233798</v>
      </c>
      <c r="D10">
        <v>765.45899999999995</v>
      </c>
      <c r="I10">
        <f t="shared" si="0"/>
        <v>2</v>
      </c>
      <c r="J10">
        <f t="shared" si="1"/>
        <v>12</v>
      </c>
      <c r="K10">
        <f t="shared" si="2"/>
        <v>23</v>
      </c>
      <c r="L10">
        <f t="shared" si="3"/>
        <v>5</v>
      </c>
      <c r="N10" s="3">
        <f t="shared" si="4"/>
        <v>959.27</v>
      </c>
      <c r="O10" s="3">
        <f t="shared" si="5"/>
        <v>12.76</v>
      </c>
      <c r="P10" s="3">
        <f t="shared" si="6"/>
        <v>972.03</v>
      </c>
      <c r="R10">
        <v>486.66999999999996</v>
      </c>
      <c r="S10">
        <v>0</v>
      </c>
    </row>
    <row r="11" spans="1:19" x14ac:dyDescent="0.3">
      <c r="A11">
        <v>10</v>
      </c>
      <c r="B11" s="1">
        <v>44379.582684513887</v>
      </c>
      <c r="C11" s="1">
        <v>44379.591907731483</v>
      </c>
      <c r="D11">
        <v>796.88599999999997</v>
      </c>
      <c r="I11">
        <f t="shared" si="0"/>
        <v>2</v>
      </c>
      <c r="J11">
        <f t="shared" si="1"/>
        <v>13</v>
      </c>
      <c r="K11">
        <f t="shared" si="2"/>
        <v>59</v>
      </c>
      <c r="L11">
        <f t="shared" si="3"/>
        <v>4</v>
      </c>
      <c r="N11" s="3">
        <f t="shared" si="4"/>
        <v>1055.25</v>
      </c>
      <c r="O11" s="3">
        <f t="shared" si="5"/>
        <v>13.28</v>
      </c>
      <c r="P11" s="3">
        <f t="shared" si="6"/>
        <v>1068.53</v>
      </c>
      <c r="R11">
        <v>572.25</v>
      </c>
      <c r="S11">
        <v>1</v>
      </c>
    </row>
    <row r="12" spans="1:19" x14ac:dyDescent="0.3">
      <c r="A12">
        <v>11</v>
      </c>
      <c r="B12" s="1">
        <v>44379.649657743059</v>
      </c>
      <c r="C12" s="1">
        <v>44379.659241122688</v>
      </c>
      <c r="D12">
        <v>828.00400000000002</v>
      </c>
      <c r="I12">
        <f t="shared" si="0"/>
        <v>2</v>
      </c>
      <c r="J12">
        <f t="shared" si="1"/>
        <v>15</v>
      </c>
      <c r="K12">
        <f t="shared" si="2"/>
        <v>35</v>
      </c>
      <c r="L12">
        <f t="shared" si="3"/>
        <v>30</v>
      </c>
      <c r="N12" s="3">
        <f t="shared" si="4"/>
        <v>1151.68</v>
      </c>
      <c r="O12" s="3">
        <f t="shared" si="5"/>
        <v>13.8</v>
      </c>
      <c r="P12" s="3">
        <f t="shared" si="6"/>
        <v>1165.48</v>
      </c>
      <c r="R12">
        <v>585.78</v>
      </c>
      <c r="S12">
        <v>0</v>
      </c>
    </row>
    <row r="13" spans="1:19" x14ac:dyDescent="0.3">
      <c r="A13">
        <v>12</v>
      </c>
      <c r="B13" s="1">
        <v>44379.71734265046</v>
      </c>
      <c r="C13" s="1">
        <v>44379.726793310183</v>
      </c>
      <c r="D13">
        <v>816.53800000000001</v>
      </c>
      <c r="I13">
        <f t="shared" si="0"/>
        <v>2</v>
      </c>
      <c r="J13">
        <f t="shared" si="1"/>
        <v>17</v>
      </c>
      <c r="K13">
        <f t="shared" si="2"/>
        <v>12</v>
      </c>
      <c r="L13">
        <f t="shared" si="3"/>
        <v>58</v>
      </c>
      <c r="N13" s="3">
        <f t="shared" si="4"/>
        <v>1249.1500000000001</v>
      </c>
      <c r="O13" s="3">
        <f t="shared" si="5"/>
        <v>13.61</v>
      </c>
      <c r="P13" s="3">
        <f t="shared" si="6"/>
        <v>1262.76</v>
      </c>
      <c r="R13">
        <v>669.55</v>
      </c>
      <c r="S13">
        <v>1</v>
      </c>
    </row>
    <row r="14" spans="1:19" x14ac:dyDescent="0.3">
      <c r="A14">
        <v>13</v>
      </c>
      <c r="B14" s="1">
        <v>44379.78602699074</v>
      </c>
      <c r="C14" s="1">
        <v>44379.794474409726</v>
      </c>
      <c r="D14">
        <v>729.85599999999999</v>
      </c>
      <c r="I14">
        <f t="shared" si="0"/>
        <v>2</v>
      </c>
      <c r="J14">
        <f t="shared" si="1"/>
        <v>18</v>
      </c>
      <c r="K14">
        <f t="shared" si="2"/>
        <v>51</v>
      </c>
      <c r="L14">
        <f t="shared" si="3"/>
        <v>53</v>
      </c>
      <c r="N14" s="3">
        <f t="shared" si="4"/>
        <v>1348.07</v>
      </c>
      <c r="O14" s="3">
        <f t="shared" si="5"/>
        <v>12.16</v>
      </c>
      <c r="P14" s="3">
        <f t="shared" si="6"/>
        <v>1360.23</v>
      </c>
      <c r="R14">
        <v>683.4</v>
      </c>
      <c r="S14">
        <v>0</v>
      </c>
    </row>
    <row r="15" spans="1:19" x14ac:dyDescent="0.3">
      <c r="A15">
        <v>14</v>
      </c>
      <c r="B15" s="1">
        <v>44379.855900057868</v>
      </c>
      <c r="C15" s="1">
        <v>44379.862213912034</v>
      </c>
      <c r="D15">
        <v>545.51700000000005</v>
      </c>
      <c r="I15">
        <f t="shared" si="0"/>
        <v>2</v>
      </c>
      <c r="J15">
        <f t="shared" si="1"/>
        <v>20</v>
      </c>
      <c r="K15">
        <f t="shared" si="2"/>
        <v>32</v>
      </c>
      <c r="L15">
        <f t="shared" si="3"/>
        <v>30</v>
      </c>
      <c r="N15" s="3">
        <f t="shared" si="4"/>
        <v>1448.68</v>
      </c>
      <c r="O15" s="3">
        <f t="shared" si="5"/>
        <v>9.09</v>
      </c>
      <c r="P15" s="3">
        <f t="shared" si="6"/>
        <v>1457.77</v>
      </c>
      <c r="R15">
        <v>766.57</v>
      </c>
      <c r="S15">
        <v>1</v>
      </c>
    </row>
    <row r="16" spans="1:19" x14ac:dyDescent="0.3">
      <c r="A16">
        <v>15</v>
      </c>
      <c r="B16" s="1">
        <v>44379.927034085646</v>
      </c>
      <c r="C16" s="1">
        <v>44379.929888749997</v>
      </c>
      <c r="D16">
        <v>246.643</v>
      </c>
      <c r="I16">
        <f t="shared" si="0"/>
        <v>2</v>
      </c>
      <c r="J16">
        <f t="shared" si="1"/>
        <v>22</v>
      </c>
      <c r="K16">
        <f t="shared" si="2"/>
        <v>14</v>
      </c>
      <c r="L16">
        <f t="shared" si="3"/>
        <v>56</v>
      </c>
      <c r="N16" s="3">
        <f t="shared" si="4"/>
        <v>1551.12</v>
      </c>
      <c r="O16" s="3">
        <f t="shared" si="5"/>
        <v>4.1100000000000003</v>
      </c>
      <c r="P16" s="3">
        <f t="shared" si="6"/>
        <v>1555.2299999999998</v>
      </c>
      <c r="R16">
        <v>779.95</v>
      </c>
      <c r="S16">
        <v>0</v>
      </c>
    </row>
    <row r="17" spans="1:19" x14ac:dyDescent="0.3">
      <c r="A17">
        <v>16</v>
      </c>
      <c r="B17" s="1">
        <v>44380.066041990744</v>
      </c>
      <c r="C17" s="1">
        <v>44380.069888124999</v>
      </c>
      <c r="D17">
        <v>332.30599999999998</v>
      </c>
      <c r="I17">
        <f t="shared" si="0"/>
        <v>3</v>
      </c>
      <c r="J17">
        <f t="shared" si="1"/>
        <v>1</v>
      </c>
      <c r="K17">
        <f t="shared" si="2"/>
        <v>35</v>
      </c>
      <c r="L17">
        <f t="shared" si="3"/>
        <v>6</v>
      </c>
      <c r="N17" s="3">
        <f t="shared" si="4"/>
        <v>1751.28</v>
      </c>
      <c r="O17" s="3">
        <f t="shared" si="5"/>
        <v>5.54</v>
      </c>
      <c r="P17" s="3">
        <f t="shared" si="6"/>
        <v>1756.82</v>
      </c>
      <c r="R17">
        <v>863.13</v>
      </c>
      <c r="S17">
        <v>1</v>
      </c>
    </row>
    <row r="18" spans="1:19" x14ac:dyDescent="0.3">
      <c r="A18">
        <v>17</v>
      </c>
      <c r="B18" s="1">
        <v>44380.133760208337</v>
      </c>
      <c r="C18" s="1">
        <v>44380.140715995367</v>
      </c>
      <c r="D18">
        <v>600.97900000000004</v>
      </c>
      <c r="I18">
        <f t="shared" si="0"/>
        <v>3</v>
      </c>
      <c r="J18">
        <f t="shared" si="1"/>
        <v>3</v>
      </c>
      <c r="K18">
        <f t="shared" si="2"/>
        <v>12</v>
      </c>
      <c r="L18">
        <f t="shared" si="3"/>
        <v>37</v>
      </c>
      <c r="N18" s="3">
        <f t="shared" si="4"/>
        <v>1848.8</v>
      </c>
      <c r="O18" s="3">
        <f t="shared" si="5"/>
        <v>10.02</v>
      </c>
      <c r="P18" s="3">
        <f t="shared" si="6"/>
        <v>1858.82</v>
      </c>
      <c r="R18">
        <v>875.93999999999994</v>
      </c>
      <c r="S18">
        <v>0</v>
      </c>
    </row>
    <row r="19" spans="1:19" x14ac:dyDescent="0.3">
      <c r="A19">
        <v>18</v>
      </c>
      <c r="B19" s="1">
        <v>44380.201492766202</v>
      </c>
      <c r="C19" s="1">
        <v>44380.210293900462</v>
      </c>
      <c r="D19">
        <v>760.41800000000001</v>
      </c>
      <c r="I19">
        <f t="shared" si="0"/>
        <v>3</v>
      </c>
      <c r="J19">
        <f t="shared" si="1"/>
        <v>4</v>
      </c>
      <c r="K19">
        <f t="shared" si="2"/>
        <v>50</v>
      </c>
      <c r="L19">
        <f t="shared" si="3"/>
        <v>9</v>
      </c>
      <c r="N19" s="3">
        <f t="shared" si="4"/>
        <v>1946.33</v>
      </c>
      <c r="O19" s="3">
        <f t="shared" si="5"/>
        <v>12.67</v>
      </c>
      <c r="P19" s="3">
        <f t="shared" si="6"/>
        <v>1959</v>
      </c>
      <c r="R19">
        <v>959.27</v>
      </c>
      <c r="S19">
        <v>1</v>
      </c>
    </row>
    <row r="20" spans="1:19" x14ac:dyDescent="0.3">
      <c r="A20">
        <v>19</v>
      </c>
      <c r="B20" s="1">
        <v>44380.269150775464</v>
      </c>
      <c r="C20" s="1">
        <v>44380.278717754627</v>
      </c>
      <c r="D20">
        <v>826.58699999999999</v>
      </c>
      <c r="I20">
        <f t="shared" si="0"/>
        <v>3</v>
      </c>
      <c r="J20">
        <f t="shared" si="1"/>
        <v>6</v>
      </c>
      <c r="K20">
        <f t="shared" si="2"/>
        <v>27</v>
      </c>
      <c r="L20">
        <f t="shared" si="3"/>
        <v>35</v>
      </c>
      <c r="N20" s="3">
        <f t="shared" si="4"/>
        <v>2043.77</v>
      </c>
      <c r="O20" s="3">
        <f t="shared" si="5"/>
        <v>13.78</v>
      </c>
      <c r="P20" s="3">
        <f t="shared" si="6"/>
        <v>2057.5500000000002</v>
      </c>
      <c r="R20">
        <v>972.03</v>
      </c>
      <c r="S20">
        <v>0</v>
      </c>
    </row>
    <row r="21" spans="1:19" x14ac:dyDescent="0.3">
      <c r="A21">
        <v>20</v>
      </c>
      <c r="B21" s="1">
        <v>44380.336661226851</v>
      </c>
      <c r="C21" s="1">
        <v>44380.346200624997</v>
      </c>
      <c r="D21">
        <v>824.20299999999997</v>
      </c>
      <c r="I21">
        <f t="shared" si="0"/>
        <v>3</v>
      </c>
      <c r="J21">
        <f t="shared" si="1"/>
        <v>8</v>
      </c>
      <c r="K21">
        <f t="shared" si="2"/>
        <v>4</v>
      </c>
      <c r="L21">
        <f t="shared" si="3"/>
        <v>48</v>
      </c>
      <c r="N21" s="3">
        <f t="shared" si="4"/>
        <v>2140.98</v>
      </c>
      <c r="O21" s="3">
        <f t="shared" si="5"/>
        <v>13.74</v>
      </c>
      <c r="P21" s="3">
        <f t="shared" si="6"/>
        <v>2154.7199999999998</v>
      </c>
      <c r="R21">
        <v>1055.25</v>
      </c>
      <c r="S21">
        <v>1</v>
      </c>
    </row>
    <row r="22" spans="1:19" x14ac:dyDescent="0.3">
      <c r="A22">
        <v>21</v>
      </c>
      <c r="B22" s="1">
        <v>44380.403929537038</v>
      </c>
      <c r="C22" s="1">
        <v>44380.413055798614</v>
      </c>
      <c r="D22">
        <v>788.50900000000001</v>
      </c>
      <c r="I22">
        <f t="shared" si="0"/>
        <v>3</v>
      </c>
      <c r="J22">
        <f t="shared" si="1"/>
        <v>9</v>
      </c>
      <c r="K22">
        <f t="shared" si="2"/>
        <v>41</v>
      </c>
      <c r="L22">
        <f t="shared" si="3"/>
        <v>40</v>
      </c>
      <c r="N22" s="3">
        <f t="shared" si="4"/>
        <v>2237.85</v>
      </c>
      <c r="O22" s="3">
        <f t="shared" si="5"/>
        <v>13.14</v>
      </c>
      <c r="P22" s="3">
        <f t="shared" si="6"/>
        <v>2250.9899999999998</v>
      </c>
      <c r="R22">
        <v>1068.53</v>
      </c>
      <c r="S22">
        <v>0</v>
      </c>
    </row>
    <row r="23" spans="1:19" x14ac:dyDescent="0.3">
      <c r="A23">
        <v>22</v>
      </c>
      <c r="B23" s="1">
        <v>44380.470872650461</v>
      </c>
      <c r="C23" s="1">
        <v>44380.479697754628</v>
      </c>
      <c r="D23">
        <v>762.49</v>
      </c>
      <c r="I23">
        <f t="shared" si="0"/>
        <v>3</v>
      </c>
      <c r="J23">
        <f t="shared" si="1"/>
        <v>11</v>
      </c>
      <c r="K23">
        <f t="shared" si="2"/>
        <v>18</v>
      </c>
      <c r="L23">
        <f t="shared" si="3"/>
        <v>3</v>
      </c>
      <c r="N23" s="3">
        <f t="shared" si="4"/>
        <v>2334.23</v>
      </c>
      <c r="O23" s="3">
        <f t="shared" si="5"/>
        <v>12.71</v>
      </c>
      <c r="P23" s="3">
        <f t="shared" si="6"/>
        <v>2346.94</v>
      </c>
      <c r="R23">
        <v>1151.68</v>
      </c>
      <c r="S23">
        <v>1</v>
      </c>
    </row>
    <row r="24" spans="1:19" x14ac:dyDescent="0.3">
      <c r="A24">
        <v>23</v>
      </c>
      <c r="B24" s="1">
        <v>44380.53754996528</v>
      </c>
      <c r="C24" s="1">
        <v>44380.546510694447</v>
      </c>
      <c r="D24">
        <v>774.20699999999999</v>
      </c>
      <c r="I24">
        <f t="shared" si="0"/>
        <v>3</v>
      </c>
      <c r="J24">
        <f t="shared" si="1"/>
        <v>12</v>
      </c>
      <c r="K24">
        <f t="shared" si="2"/>
        <v>54</v>
      </c>
      <c r="L24">
        <f t="shared" si="3"/>
        <v>4</v>
      </c>
      <c r="N24" s="3">
        <f t="shared" si="4"/>
        <v>2430.25</v>
      </c>
      <c r="O24" s="3">
        <f t="shared" si="5"/>
        <v>12.9</v>
      </c>
      <c r="P24" s="3">
        <f t="shared" si="6"/>
        <v>2443.15</v>
      </c>
      <c r="R24">
        <v>1165.48</v>
      </c>
      <c r="S24">
        <v>0</v>
      </c>
    </row>
    <row r="25" spans="1:19" x14ac:dyDescent="0.3">
      <c r="A25">
        <v>24</v>
      </c>
      <c r="B25" s="1">
        <v>44380.604271053242</v>
      </c>
      <c r="C25" s="1">
        <v>44380.613653043984</v>
      </c>
      <c r="D25">
        <v>810.60299999999995</v>
      </c>
      <c r="I25">
        <f t="shared" si="0"/>
        <v>3</v>
      </c>
      <c r="J25">
        <f t="shared" si="1"/>
        <v>14</v>
      </c>
      <c r="K25">
        <f t="shared" si="2"/>
        <v>30</v>
      </c>
      <c r="L25">
        <f t="shared" si="3"/>
        <v>9</v>
      </c>
      <c r="N25" s="3">
        <f t="shared" si="4"/>
        <v>2526.33</v>
      </c>
      <c r="O25" s="3">
        <f t="shared" si="5"/>
        <v>13.51</v>
      </c>
      <c r="P25" s="3">
        <f t="shared" si="6"/>
        <v>2539.84</v>
      </c>
      <c r="R25">
        <v>1249.1500000000001</v>
      </c>
      <c r="S25">
        <v>1</v>
      </c>
    </row>
    <row r="26" spans="1:19" x14ac:dyDescent="0.3">
      <c r="A26">
        <v>25</v>
      </c>
      <c r="B26" s="1">
        <v>44380.671463032406</v>
      </c>
      <c r="C26" s="1">
        <v>44380.68107791667</v>
      </c>
      <c r="D26">
        <v>830.72699999999998</v>
      </c>
      <c r="I26">
        <f t="shared" si="0"/>
        <v>3</v>
      </c>
      <c r="J26">
        <f t="shared" si="1"/>
        <v>16</v>
      </c>
      <c r="K26">
        <f t="shared" si="2"/>
        <v>6</v>
      </c>
      <c r="L26">
        <f t="shared" si="3"/>
        <v>54</v>
      </c>
      <c r="N26" s="3">
        <f t="shared" si="4"/>
        <v>2623.08</v>
      </c>
      <c r="O26" s="3">
        <f t="shared" si="5"/>
        <v>13.85</v>
      </c>
      <c r="P26" s="3">
        <f t="shared" si="6"/>
        <v>2636.93</v>
      </c>
      <c r="R26">
        <v>1262.76</v>
      </c>
      <c r="S26">
        <v>0</v>
      </c>
    </row>
    <row r="27" spans="1:19" x14ac:dyDescent="0.3">
      <c r="A27">
        <v>26</v>
      </c>
      <c r="B27" s="1">
        <v>44380.739483784724</v>
      </c>
      <c r="C27" s="1">
        <v>44380.748686053237</v>
      </c>
      <c r="D27">
        <v>795.07600000000002</v>
      </c>
      <c r="I27">
        <f t="shared" si="0"/>
        <v>3</v>
      </c>
      <c r="J27">
        <f t="shared" si="1"/>
        <v>17</v>
      </c>
      <c r="K27">
        <f t="shared" si="2"/>
        <v>44</v>
      </c>
      <c r="L27">
        <f t="shared" si="3"/>
        <v>51</v>
      </c>
      <c r="N27" s="3">
        <f t="shared" si="4"/>
        <v>2721.03</v>
      </c>
      <c r="O27" s="3">
        <f t="shared" si="5"/>
        <v>13.25</v>
      </c>
      <c r="P27" s="3">
        <f t="shared" si="6"/>
        <v>2734.28</v>
      </c>
      <c r="R27">
        <v>1348.07</v>
      </c>
      <c r="S27">
        <v>1</v>
      </c>
    </row>
    <row r="28" spans="1:19" x14ac:dyDescent="0.3">
      <c r="A28">
        <v>27</v>
      </c>
      <c r="B28" s="1">
        <v>44380.808584340281</v>
      </c>
      <c r="C28" s="1">
        <v>44380.81639630787</v>
      </c>
      <c r="D28">
        <v>674.95399999999995</v>
      </c>
      <c r="I28">
        <f t="shared" si="0"/>
        <v>3</v>
      </c>
      <c r="J28">
        <f t="shared" si="1"/>
        <v>19</v>
      </c>
      <c r="K28">
        <f t="shared" si="2"/>
        <v>24</v>
      </c>
      <c r="L28">
        <f t="shared" si="3"/>
        <v>22</v>
      </c>
      <c r="N28" s="3">
        <f t="shared" si="4"/>
        <v>2820.55</v>
      </c>
      <c r="O28" s="3">
        <f t="shared" si="5"/>
        <v>11.25</v>
      </c>
      <c r="P28" s="3">
        <f t="shared" si="6"/>
        <v>2831.8</v>
      </c>
      <c r="R28">
        <v>1360.23</v>
      </c>
      <c r="S28">
        <v>0</v>
      </c>
    </row>
    <row r="29" spans="1:19" x14ac:dyDescent="0.3">
      <c r="A29">
        <v>28</v>
      </c>
      <c r="B29" s="1">
        <v>44380.878913125001</v>
      </c>
      <c r="C29" s="1">
        <v>44380.884136944442</v>
      </c>
      <c r="D29">
        <v>451.33800000000002</v>
      </c>
      <c r="I29">
        <f t="shared" si="0"/>
        <v>3</v>
      </c>
      <c r="J29">
        <f t="shared" si="1"/>
        <v>21</v>
      </c>
      <c r="K29">
        <f t="shared" si="2"/>
        <v>5</v>
      </c>
      <c r="L29">
        <f t="shared" si="3"/>
        <v>38</v>
      </c>
      <c r="N29" s="3">
        <f t="shared" si="4"/>
        <v>2921.82</v>
      </c>
      <c r="O29" s="3">
        <f t="shared" si="5"/>
        <v>7.52</v>
      </c>
      <c r="P29" s="3">
        <f t="shared" si="6"/>
        <v>2929.34</v>
      </c>
      <c r="R29">
        <v>1448.68</v>
      </c>
      <c r="S29">
        <v>1</v>
      </c>
    </row>
    <row r="30" spans="1:19" x14ac:dyDescent="0.3">
      <c r="A30">
        <v>29</v>
      </c>
      <c r="B30" s="1">
        <v>44380.950687777775</v>
      </c>
      <c r="C30" s="1">
        <v>44380.951522708332</v>
      </c>
      <c r="D30">
        <v>72.138000000000005</v>
      </c>
      <c r="I30">
        <f t="shared" si="0"/>
        <v>3</v>
      </c>
      <c r="J30">
        <f t="shared" si="1"/>
        <v>22</v>
      </c>
      <c r="K30">
        <f t="shared" si="2"/>
        <v>48</v>
      </c>
      <c r="L30">
        <f t="shared" si="3"/>
        <v>59</v>
      </c>
      <c r="N30" s="3">
        <f t="shared" si="4"/>
        <v>3025.17</v>
      </c>
      <c r="O30" s="3">
        <f t="shared" si="5"/>
        <v>1.2</v>
      </c>
      <c r="P30" s="3">
        <f t="shared" si="6"/>
        <v>3026.37</v>
      </c>
      <c r="R30">
        <v>1457.77</v>
      </c>
      <c r="S30">
        <v>0</v>
      </c>
    </row>
    <row r="31" spans="1:19" x14ac:dyDescent="0.3">
      <c r="A31">
        <v>30</v>
      </c>
      <c r="B31" s="1">
        <v>44381.02066465278</v>
      </c>
      <c r="C31" s="1">
        <v>44381.021174398149</v>
      </c>
      <c r="D31">
        <v>44.042000000000002</v>
      </c>
      <c r="I31">
        <f t="shared" si="0"/>
        <v>4</v>
      </c>
      <c r="J31">
        <f t="shared" si="1"/>
        <v>0</v>
      </c>
      <c r="K31">
        <f t="shared" si="2"/>
        <v>29</v>
      </c>
      <c r="L31">
        <f t="shared" si="3"/>
        <v>45</v>
      </c>
      <c r="N31" s="3">
        <f t="shared" si="4"/>
        <v>3125.93</v>
      </c>
      <c r="O31" s="3">
        <f t="shared" si="5"/>
        <v>0.73</v>
      </c>
      <c r="P31" s="3">
        <f t="shared" si="6"/>
        <v>3126.66</v>
      </c>
      <c r="R31">
        <v>1551.12</v>
      </c>
      <c r="S31">
        <v>1</v>
      </c>
    </row>
    <row r="32" spans="1:19" x14ac:dyDescent="0.3">
      <c r="A32">
        <v>31</v>
      </c>
      <c r="B32" s="1">
        <v>44381.087946550928</v>
      </c>
      <c r="C32" s="1">
        <v>44381.09308215278</v>
      </c>
      <c r="D32">
        <v>443.71600000000001</v>
      </c>
      <c r="I32">
        <f t="shared" si="0"/>
        <v>4</v>
      </c>
      <c r="J32">
        <f t="shared" si="1"/>
        <v>2</v>
      </c>
      <c r="K32">
        <f t="shared" si="2"/>
        <v>6</v>
      </c>
      <c r="L32">
        <f t="shared" si="3"/>
        <v>39</v>
      </c>
      <c r="N32" s="3">
        <f t="shared" si="4"/>
        <v>3222.83</v>
      </c>
      <c r="O32" s="3">
        <f t="shared" si="5"/>
        <v>7.4</v>
      </c>
      <c r="P32" s="3">
        <f t="shared" si="6"/>
        <v>3230.23</v>
      </c>
      <c r="R32">
        <v>1555.2299999999998</v>
      </c>
      <c r="S32">
        <v>0</v>
      </c>
    </row>
    <row r="33" spans="1:19" x14ac:dyDescent="0.3">
      <c r="A33">
        <v>32</v>
      </c>
      <c r="B33" s="1">
        <v>44381.155687071761</v>
      </c>
      <c r="C33" s="1">
        <v>44381.16345295139</v>
      </c>
      <c r="D33">
        <v>670.97199999999998</v>
      </c>
      <c r="I33">
        <f t="shared" ref="I33:I37" si="7">DAY(B33)</f>
        <v>4</v>
      </c>
      <c r="J33">
        <f t="shared" ref="J33:J37" si="8">HOUR(B33)</f>
        <v>3</v>
      </c>
      <c r="K33">
        <f t="shared" ref="K33:K37" si="9">MINUTE(B33)</f>
        <v>44</v>
      </c>
      <c r="L33">
        <f t="shared" ref="L33:L37" si="10">SECOND(B33)</f>
        <v>11</v>
      </c>
      <c r="N33" s="3">
        <f t="shared" si="4"/>
        <v>3320.37</v>
      </c>
      <c r="O33" s="3">
        <f t="shared" si="5"/>
        <v>11.18</v>
      </c>
      <c r="P33" s="3">
        <f t="shared" si="6"/>
        <v>3331.5499999999997</v>
      </c>
      <c r="R33">
        <v>1751.28</v>
      </c>
      <c r="S33">
        <v>1</v>
      </c>
    </row>
    <row r="34" spans="1:19" x14ac:dyDescent="0.3">
      <c r="A34">
        <v>33</v>
      </c>
      <c r="B34" s="1">
        <v>44381.223400254632</v>
      </c>
      <c r="C34" s="1">
        <v>44381.23259230324</v>
      </c>
      <c r="D34">
        <v>794.19299999999998</v>
      </c>
      <c r="I34">
        <f t="shared" si="7"/>
        <v>4</v>
      </c>
      <c r="J34">
        <f t="shared" si="8"/>
        <v>5</v>
      </c>
      <c r="K34">
        <f t="shared" si="9"/>
        <v>21</v>
      </c>
      <c r="L34">
        <f t="shared" si="10"/>
        <v>42</v>
      </c>
      <c r="N34" s="3">
        <f t="shared" si="4"/>
        <v>3417.88</v>
      </c>
      <c r="O34" s="3">
        <f t="shared" si="5"/>
        <v>13.24</v>
      </c>
      <c r="P34" s="3">
        <f t="shared" si="6"/>
        <v>3431.12</v>
      </c>
      <c r="R34">
        <v>1756.82</v>
      </c>
      <c r="S34">
        <v>0</v>
      </c>
    </row>
    <row r="35" spans="1:19" x14ac:dyDescent="0.3">
      <c r="A35">
        <v>34</v>
      </c>
      <c r="B35" s="1">
        <v>44381.291013969909</v>
      </c>
      <c r="C35" s="1">
        <v>44381.30064415509</v>
      </c>
      <c r="D35">
        <v>832.048</v>
      </c>
      <c r="I35">
        <f t="shared" si="7"/>
        <v>4</v>
      </c>
      <c r="J35">
        <f t="shared" si="8"/>
        <v>6</v>
      </c>
      <c r="K35">
        <f t="shared" si="9"/>
        <v>59</v>
      </c>
      <c r="L35">
        <f t="shared" si="10"/>
        <v>4</v>
      </c>
      <c r="N35" s="3">
        <f t="shared" si="4"/>
        <v>3515.25</v>
      </c>
      <c r="O35" s="3">
        <f t="shared" si="5"/>
        <v>13.87</v>
      </c>
      <c r="P35" s="3">
        <f t="shared" si="6"/>
        <v>3529.12</v>
      </c>
      <c r="R35">
        <v>1848.8</v>
      </c>
      <c r="S35">
        <v>1</v>
      </c>
    </row>
    <row r="36" spans="1:19" x14ac:dyDescent="0.3">
      <c r="A36">
        <v>35</v>
      </c>
      <c r="B36" s="1">
        <v>44381.358448194442</v>
      </c>
      <c r="C36" s="1">
        <v>44381.367856273151</v>
      </c>
      <c r="D36">
        <v>812.85799999999995</v>
      </c>
      <c r="I36">
        <f t="shared" si="7"/>
        <v>4</v>
      </c>
      <c r="J36">
        <f t="shared" si="8"/>
        <v>8</v>
      </c>
      <c r="K36">
        <f t="shared" si="9"/>
        <v>36</v>
      </c>
      <c r="L36">
        <f t="shared" si="10"/>
        <v>10</v>
      </c>
      <c r="N36" s="3">
        <f t="shared" si="4"/>
        <v>3612.35</v>
      </c>
      <c r="O36" s="3">
        <f t="shared" si="5"/>
        <v>13.55</v>
      </c>
      <c r="P36" s="3">
        <f t="shared" si="6"/>
        <v>3625.9</v>
      </c>
      <c r="R36">
        <v>1858.82</v>
      </c>
      <c r="S36">
        <v>0</v>
      </c>
    </row>
    <row r="37" spans="1:19" x14ac:dyDescent="0.3">
      <c r="A37">
        <v>36</v>
      </c>
      <c r="B37" s="1">
        <v>44381.425604074073</v>
      </c>
      <c r="C37" s="1">
        <v>44381.434582696762</v>
      </c>
      <c r="D37">
        <v>775.75300000000004</v>
      </c>
      <c r="I37">
        <f t="shared" si="7"/>
        <v>4</v>
      </c>
      <c r="J37">
        <f t="shared" si="8"/>
        <v>10</v>
      </c>
      <c r="K37">
        <f t="shared" si="9"/>
        <v>12</v>
      </c>
      <c r="L37">
        <f t="shared" si="10"/>
        <v>52</v>
      </c>
      <c r="N37" s="3">
        <f t="shared" si="4"/>
        <v>3709.05</v>
      </c>
      <c r="O37" s="3">
        <f t="shared" si="5"/>
        <v>12.93</v>
      </c>
      <c r="P37" s="3">
        <f t="shared" si="6"/>
        <v>3721.98</v>
      </c>
      <c r="R37">
        <v>1946.33</v>
      </c>
      <c r="S37">
        <v>1</v>
      </c>
    </row>
    <row r="38" spans="1:19" x14ac:dyDescent="0.3">
      <c r="R38">
        <v>1959</v>
      </c>
      <c r="S38">
        <v>0</v>
      </c>
    </row>
    <row r="39" spans="1:19" x14ac:dyDescent="0.3">
      <c r="R39">
        <v>2043.77</v>
      </c>
      <c r="S39">
        <v>1</v>
      </c>
    </row>
    <row r="40" spans="1:19" x14ac:dyDescent="0.3">
      <c r="R40">
        <v>2057.5500000000002</v>
      </c>
      <c r="S40">
        <v>0</v>
      </c>
    </row>
    <row r="41" spans="1:19" x14ac:dyDescent="0.3">
      <c r="R41">
        <v>2140.98</v>
      </c>
      <c r="S41">
        <v>1</v>
      </c>
    </row>
    <row r="42" spans="1:19" x14ac:dyDescent="0.3">
      <c r="R42">
        <v>2154.7199999999998</v>
      </c>
      <c r="S42">
        <v>0</v>
      </c>
    </row>
    <row r="43" spans="1:19" x14ac:dyDescent="0.3">
      <c r="R43">
        <v>2237.85</v>
      </c>
      <c r="S43">
        <v>1</v>
      </c>
    </row>
    <row r="44" spans="1:19" x14ac:dyDescent="0.3">
      <c r="R44">
        <v>2250.9899999999998</v>
      </c>
      <c r="S44">
        <v>0</v>
      </c>
    </row>
    <row r="45" spans="1:19" x14ac:dyDescent="0.3">
      <c r="R45">
        <v>2334.23</v>
      </c>
      <c r="S45">
        <v>1</v>
      </c>
    </row>
    <row r="46" spans="1:19" x14ac:dyDescent="0.3">
      <c r="R46">
        <v>2346.94</v>
      </c>
      <c r="S46">
        <v>0</v>
      </c>
    </row>
    <row r="47" spans="1:19" x14ac:dyDescent="0.3">
      <c r="R47">
        <v>2430.25</v>
      </c>
      <c r="S47">
        <v>1</v>
      </c>
    </row>
    <row r="48" spans="1:19" x14ac:dyDescent="0.3">
      <c r="R48">
        <v>2443.15</v>
      </c>
      <c r="S48">
        <v>0</v>
      </c>
    </row>
    <row r="49" spans="18:19" x14ac:dyDescent="0.3">
      <c r="R49">
        <v>2526.33</v>
      </c>
      <c r="S49">
        <v>1</v>
      </c>
    </row>
    <row r="50" spans="18:19" x14ac:dyDescent="0.3">
      <c r="R50">
        <v>2539.84</v>
      </c>
      <c r="S50">
        <v>0</v>
      </c>
    </row>
    <row r="51" spans="18:19" x14ac:dyDescent="0.3">
      <c r="R51">
        <v>2623.08</v>
      </c>
      <c r="S51">
        <v>1</v>
      </c>
    </row>
    <row r="52" spans="18:19" x14ac:dyDescent="0.3">
      <c r="R52">
        <v>2636.93</v>
      </c>
      <c r="S52">
        <v>0</v>
      </c>
    </row>
    <row r="53" spans="18:19" x14ac:dyDescent="0.3">
      <c r="R53">
        <v>2721.03</v>
      </c>
      <c r="S53">
        <v>1</v>
      </c>
    </row>
    <row r="54" spans="18:19" x14ac:dyDescent="0.3">
      <c r="R54">
        <v>2734.28</v>
      </c>
      <c r="S54">
        <v>0</v>
      </c>
    </row>
    <row r="55" spans="18:19" x14ac:dyDescent="0.3">
      <c r="R55">
        <v>2820.55</v>
      </c>
      <c r="S55">
        <v>1</v>
      </c>
    </row>
    <row r="56" spans="18:19" x14ac:dyDescent="0.3">
      <c r="R56">
        <v>2831.8</v>
      </c>
      <c r="S56">
        <v>0</v>
      </c>
    </row>
    <row r="57" spans="18:19" x14ac:dyDescent="0.3">
      <c r="R57">
        <v>2921.82</v>
      </c>
      <c r="S57">
        <v>1</v>
      </c>
    </row>
    <row r="58" spans="18:19" x14ac:dyDescent="0.3">
      <c r="R58">
        <v>2929.34</v>
      </c>
      <c r="S58">
        <v>0</v>
      </c>
    </row>
    <row r="59" spans="18:19" x14ac:dyDescent="0.3">
      <c r="R59">
        <v>3025.17</v>
      </c>
      <c r="S59">
        <v>1</v>
      </c>
    </row>
    <row r="60" spans="18:19" x14ac:dyDescent="0.3">
      <c r="R60">
        <v>3026.37</v>
      </c>
      <c r="S60">
        <v>0</v>
      </c>
    </row>
    <row r="61" spans="18:19" x14ac:dyDescent="0.3">
      <c r="R61">
        <v>3125.93</v>
      </c>
      <c r="S61">
        <v>1</v>
      </c>
    </row>
    <row r="62" spans="18:19" x14ac:dyDescent="0.3">
      <c r="R62">
        <v>3126.66</v>
      </c>
      <c r="S62">
        <v>0</v>
      </c>
    </row>
    <row r="63" spans="18:19" x14ac:dyDescent="0.3">
      <c r="R63">
        <v>3222.83</v>
      </c>
      <c r="S63">
        <v>1</v>
      </c>
    </row>
    <row r="64" spans="18:19" x14ac:dyDescent="0.3">
      <c r="R64">
        <v>3230.23</v>
      </c>
      <c r="S64">
        <v>0</v>
      </c>
    </row>
    <row r="65" spans="18:19" x14ac:dyDescent="0.3">
      <c r="R65">
        <v>3320.37</v>
      </c>
      <c r="S65">
        <v>1</v>
      </c>
    </row>
    <row r="66" spans="18:19" x14ac:dyDescent="0.3">
      <c r="R66">
        <v>3331.5499999999997</v>
      </c>
      <c r="S66">
        <v>0</v>
      </c>
    </row>
    <row r="67" spans="18:19" x14ac:dyDescent="0.3">
      <c r="R67">
        <v>3417.88</v>
      </c>
      <c r="S67">
        <v>1</v>
      </c>
    </row>
    <row r="68" spans="18:19" x14ac:dyDescent="0.3">
      <c r="R68">
        <v>3431.12</v>
      </c>
      <c r="S68">
        <v>0</v>
      </c>
    </row>
    <row r="69" spans="18:19" x14ac:dyDescent="0.3">
      <c r="R69">
        <v>3515.25</v>
      </c>
      <c r="S69">
        <v>1</v>
      </c>
    </row>
    <row r="70" spans="18:19" x14ac:dyDescent="0.3">
      <c r="R70">
        <v>3529.12</v>
      </c>
      <c r="S70">
        <v>0</v>
      </c>
    </row>
    <row r="71" spans="18:19" x14ac:dyDescent="0.3">
      <c r="R71">
        <v>3612.35</v>
      </c>
      <c r="S71">
        <v>1</v>
      </c>
    </row>
    <row r="72" spans="18:19" x14ac:dyDescent="0.3">
      <c r="R72">
        <v>3625.9</v>
      </c>
      <c r="S72">
        <v>0</v>
      </c>
    </row>
    <row r="73" spans="18:19" x14ac:dyDescent="0.3">
      <c r="R73">
        <v>3709.05</v>
      </c>
      <c r="S73">
        <v>1</v>
      </c>
    </row>
    <row r="74" spans="18:19" x14ac:dyDescent="0.3">
      <c r="R74">
        <v>3721.98</v>
      </c>
      <c r="S74">
        <v>0</v>
      </c>
    </row>
  </sheetData>
  <sortState xmlns:xlrd2="http://schemas.microsoft.com/office/spreadsheetml/2017/richdata2" ref="R3:R74">
    <sortCondition ref="R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518-AF8C-475D-A251-B77E6212B635}">
  <sheetPr>
    <tabColor rgb="FFFF0000"/>
  </sheetPr>
  <dimension ref="A1:F154"/>
  <sheetViews>
    <sheetView workbookViewId="0">
      <selection activeCell="F31" sqref="F31"/>
    </sheetView>
  </sheetViews>
  <sheetFormatPr defaultRowHeight="14.4" x14ac:dyDescent="0.3"/>
  <sheetData>
    <row r="1" spans="1:6" x14ac:dyDescent="0.3">
      <c r="A1" t="s">
        <v>16</v>
      </c>
      <c r="C1" t="s">
        <v>17</v>
      </c>
      <c r="E1" t="s">
        <v>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29.18</v>
      </c>
      <c r="B3">
        <v>0</v>
      </c>
      <c r="C3">
        <v>30.87</v>
      </c>
      <c r="D3">
        <v>0</v>
      </c>
      <c r="E3">
        <v>77.55</v>
      </c>
      <c r="F3">
        <v>0</v>
      </c>
    </row>
    <row r="4" spans="1:6" x14ac:dyDescent="0.3">
      <c r="A4">
        <v>29.18</v>
      </c>
      <c r="B4">
        <v>1</v>
      </c>
      <c r="C4">
        <v>30.87</v>
      </c>
      <c r="D4">
        <v>1</v>
      </c>
      <c r="E4">
        <v>77.55</v>
      </c>
      <c r="F4">
        <v>1</v>
      </c>
    </row>
    <row r="5" spans="1:6" x14ac:dyDescent="0.3">
      <c r="A5">
        <v>42.8</v>
      </c>
      <c r="B5">
        <v>1</v>
      </c>
      <c r="C5">
        <v>42.78</v>
      </c>
      <c r="D5">
        <v>1</v>
      </c>
      <c r="E5">
        <v>83.72999999999999</v>
      </c>
      <c r="F5">
        <v>1</v>
      </c>
    </row>
    <row r="6" spans="1:6" x14ac:dyDescent="0.3">
      <c r="A6">
        <v>42.8</v>
      </c>
      <c r="B6">
        <v>0</v>
      </c>
      <c r="C6">
        <v>42.78</v>
      </c>
      <c r="D6">
        <v>0</v>
      </c>
      <c r="E6">
        <v>83.72999999999999</v>
      </c>
      <c r="F6">
        <v>0</v>
      </c>
    </row>
    <row r="7" spans="1:6" x14ac:dyDescent="0.3">
      <c r="A7">
        <v>126.07</v>
      </c>
      <c r="B7">
        <v>0</v>
      </c>
      <c r="C7">
        <v>126.87</v>
      </c>
      <c r="D7">
        <v>0</v>
      </c>
      <c r="E7">
        <v>279.83</v>
      </c>
      <c r="F7">
        <v>0</v>
      </c>
    </row>
    <row r="8" spans="1:6" x14ac:dyDescent="0.3">
      <c r="A8">
        <v>126.07</v>
      </c>
      <c r="B8">
        <v>1</v>
      </c>
      <c r="C8">
        <v>126.87</v>
      </c>
      <c r="D8">
        <v>1</v>
      </c>
      <c r="E8">
        <v>279.83</v>
      </c>
      <c r="F8">
        <v>1</v>
      </c>
    </row>
    <row r="9" spans="1:6" x14ac:dyDescent="0.3">
      <c r="A9">
        <v>139.57999999999998</v>
      </c>
      <c r="B9">
        <v>1</v>
      </c>
      <c r="C9">
        <v>138.18</v>
      </c>
      <c r="D9">
        <v>1</v>
      </c>
      <c r="E9">
        <v>283.14999999999998</v>
      </c>
      <c r="F9">
        <v>1</v>
      </c>
    </row>
    <row r="10" spans="1:6" x14ac:dyDescent="0.3">
      <c r="A10">
        <v>139.57999999999998</v>
      </c>
      <c r="B10">
        <v>0</v>
      </c>
      <c r="C10">
        <v>138.18</v>
      </c>
      <c r="D10">
        <v>0</v>
      </c>
      <c r="E10">
        <v>283.14999999999998</v>
      </c>
      <c r="F10">
        <v>0</v>
      </c>
    </row>
    <row r="11" spans="1:6" x14ac:dyDescent="0.3">
      <c r="A11">
        <v>222.83</v>
      </c>
      <c r="B11">
        <v>0</v>
      </c>
      <c r="C11">
        <v>222.25</v>
      </c>
      <c r="D11">
        <v>0</v>
      </c>
      <c r="E11">
        <v>377.22</v>
      </c>
      <c r="F11">
        <v>0</v>
      </c>
    </row>
    <row r="12" spans="1:6" x14ac:dyDescent="0.3">
      <c r="A12">
        <v>222.83</v>
      </c>
      <c r="B12">
        <v>1</v>
      </c>
      <c r="C12">
        <v>222.25</v>
      </c>
      <c r="D12">
        <v>1</v>
      </c>
      <c r="E12">
        <v>377.22</v>
      </c>
      <c r="F12">
        <v>1</v>
      </c>
    </row>
    <row r="13" spans="1:6" x14ac:dyDescent="0.3">
      <c r="A13">
        <v>236.39000000000001</v>
      </c>
      <c r="B13">
        <v>1</v>
      </c>
      <c r="C13">
        <v>234.19</v>
      </c>
      <c r="D13">
        <v>1</v>
      </c>
      <c r="E13">
        <v>385.83000000000004</v>
      </c>
      <c r="F13">
        <v>1</v>
      </c>
    </row>
    <row r="14" spans="1:6" x14ac:dyDescent="0.3">
      <c r="A14">
        <v>236.39000000000001</v>
      </c>
      <c r="B14">
        <v>0</v>
      </c>
      <c r="C14">
        <v>234.19</v>
      </c>
      <c r="D14">
        <v>0</v>
      </c>
      <c r="E14">
        <v>385.83000000000004</v>
      </c>
      <c r="F14">
        <v>0</v>
      </c>
    </row>
    <row r="15" spans="1:6" x14ac:dyDescent="0.3">
      <c r="A15">
        <v>319.73</v>
      </c>
      <c r="B15">
        <v>0</v>
      </c>
      <c r="C15">
        <v>317.77</v>
      </c>
      <c r="D15">
        <v>0</v>
      </c>
      <c r="E15">
        <v>474.77</v>
      </c>
      <c r="F15">
        <v>0</v>
      </c>
    </row>
    <row r="16" spans="1:6" x14ac:dyDescent="0.3">
      <c r="A16">
        <v>319.73</v>
      </c>
      <c r="B16">
        <v>1</v>
      </c>
      <c r="C16">
        <v>317.77</v>
      </c>
      <c r="D16">
        <v>1</v>
      </c>
      <c r="E16">
        <v>474.77</v>
      </c>
      <c r="F16">
        <v>1</v>
      </c>
    </row>
    <row r="17" spans="1:6" x14ac:dyDescent="0.3">
      <c r="A17">
        <v>333.43</v>
      </c>
      <c r="B17">
        <v>1</v>
      </c>
      <c r="C17">
        <v>330.89</v>
      </c>
      <c r="D17">
        <v>1</v>
      </c>
      <c r="E17">
        <v>486.66999999999996</v>
      </c>
      <c r="F17">
        <v>1</v>
      </c>
    </row>
    <row r="18" spans="1:6" x14ac:dyDescent="0.3">
      <c r="A18">
        <v>333.43</v>
      </c>
      <c r="B18">
        <v>0</v>
      </c>
      <c r="C18">
        <v>330.89</v>
      </c>
      <c r="D18">
        <v>0</v>
      </c>
      <c r="E18">
        <v>486.66999999999996</v>
      </c>
      <c r="F18">
        <v>0</v>
      </c>
    </row>
    <row r="19" spans="1:6" x14ac:dyDescent="0.3">
      <c r="A19">
        <v>417.08</v>
      </c>
      <c r="B19">
        <v>0</v>
      </c>
      <c r="C19">
        <v>414.3</v>
      </c>
      <c r="D19">
        <v>0</v>
      </c>
      <c r="E19">
        <v>572.25</v>
      </c>
      <c r="F19">
        <v>0</v>
      </c>
    </row>
    <row r="20" spans="1:6" x14ac:dyDescent="0.3">
      <c r="A20">
        <v>417.08</v>
      </c>
      <c r="B20">
        <v>1</v>
      </c>
      <c r="C20">
        <v>414.3</v>
      </c>
      <c r="D20">
        <v>1</v>
      </c>
      <c r="E20">
        <v>572.25</v>
      </c>
      <c r="F20">
        <v>1</v>
      </c>
    </row>
    <row r="21" spans="1:6" x14ac:dyDescent="0.3">
      <c r="A21">
        <v>430.72999999999996</v>
      </c>
      <c r="B21">
        <v>1</v>
      </c>
      <c r="C21">
        <v>428.01</v>
      </c>
      <c r="D21">
        <v>1</v>
      </c>
      <c r="E21">
        <v>585.78</v>
      </c>
      <c r="F21">
        <v>1</v>
      </c>
    </row>
    <row r="22" spans="1:6" x14ac:dyDescent="0.3">
      <c r="A22">
        <v>430.72999999999996</v>
      </c>
      <c r="B22">
        <v>0</v>
      </c>
      <c r="C22">
        <v>428.01</v>
      </c>
      <c r="D22">
        <v>0</v>
      </c>
      <c r="E22">
        <v>585.78</v>
      </c>
      <c r="F22">
        <v>0</v>
      </c>
    </row>
    <row r="23" spans="1:6" x14ac:dyDescent="0.3">
      <c r="A23">
        <v>515.17999999999995</v>
      </c>
      <c r="B23">
        <v>0</v>
      </c>
      <c r="C23">
        <v>512.47</v>
      </c>
      <c r="D23">
        <v>0</v>
      </c>
      <c r="E23">
        <v>669.55</v>
      </c>
      <c r="F23">
        <v>0</v>
      </c>
    </row>
    <row r="24" spans="1:6" x14ac:dyDescent="0.3">
      <c r="A24">
        <v>515.17999999999995</v>
      </c>
      <c r="B24">
        <v>1</v>
      </c>
      <c r="C24">
        <v>512.47</v>
      </c>
      <c r="D24">
        <v>1</v>
      </c>
      <c r="E24">
        <v>669.55</v>
      </c>
      <c r="F24">
        <v>1</v>
      </c>
    </row>
    <row r="25" spans="1:6" x14ac:dyDescent="0.3">
      <c r="A25">
        <v>528.30999999999995</v>
      </c>
      <c r="B25">
        <v>1</v>
      </c>
      <c r="C25">
        <v>525.25</v>
      </c>
      <c r="D25">
        <v>1</v>
      </c>
      <c r="E25">
        <v>683.4</v>
      </c>
      <c r="F25">
        <v>1</v>
      </c>
    </row>
    <row r="26" spans="1:6" x14ac:dyDescent="0.3">
      <c r="A26">
        <v>528.30999999999995</v>
      </c>
      <c r="B26">
        <v>0</v>
      </c>
      <c r="C26">
        <v>525.25</v>
      </c>
      <c r="D26">
        <v>0</v>
      </c>
      <c r="E26">
        <v>683.4</v>
      </c>
      <c r="F26">
        <v>0</v>
      </c>
    </row>
    <row r="27" spans="1:6" x14ac:dyDescent="0.3">
      <c r="A27">
        <v>614.13</v>
      </c>
      <c r="B27">
        <v>0</v>
      </c>
      <c r="C27">
        <v>612.88</v>
      </c>
      <c r="D27">
        <v>0</v>
      </c>
      <c r="E27">
        <v>766.57</v>
      </c>
      <c r="F27">
        <v>0</v>
      </c>
    </row>
    <row r="28" spans="1:6" x14ac:dyDescent="0.3">
      <c r="A28">
        <v>614.13</v>
      </c>
      <c r="B28">
        <v>1</v>
      </c>
      <c r="C28">
        <v>612.88</v>
      </c>
      <c r="D28">
        <v>1</v>
      </c>
      <c r="E28">
        <v>766.57</v>
      </c>
      <c r="F28">
        <v>1</v>
      </c>
    </row>
    <row r="29" spans="1:6" x14ac:dyDescent="0.3">
      <c r="A29">
        <v>626.15</v>
      </c>
      <c r="B29">
        <v>1</v>
      </c>
      <c r="C29">
        <v>622.34</v>
      </c>
      <c r="D29">
        <v>1</v>
      </c>
      <c r="E29">
        <v>779.95</v>
      </c>
      <c r="F29">
        <v>1</v>
      </c>
    </row>
    <row r="30" spans="1:6" x14ac:dyDescent="0.3">
      <c r="A30">
        <v>626.15</v>
      </c>
      <c r="B30">
        <v>0</v>
      </c>
      <c r="C30">
        <v>622.34</v>
      </c>
      <c r="D30">
        <v>0</v>
      </c>
      <c r="E30">
        <v>779.95</v>
      </c>
      <c r="F30">
        <v>0</v>
      </c>
    </row>
    <row r="31" spans="1:6" x14ac:dyDescent="0.3">
      <c r="A31">
        <v>713.88</v>
      </c>
      <c r="B31">
        <v>0</v>
      </c>
      <c r="C31">
        <v>1017.68</v>
      </c>
      <c r="D31">
        <v>0</v>
      </c>
      <c r="E31">
        <v>863.13</v>
      </c>
      <c r="F31">
        <v>0</v>
      </c>
    </row>
    <row r="32" spans="1:6" x14ac:dyDescent="0.3">
      <c r="A32">
        <v>713.88</v>
      </c>
      <c r="B32">
        <v>1</v>
      </c>
      <c r="C32">
        <v>1017.68</v>
      </c>
      <c r="D32">
        <v>1</v>
      </c>
      <c r="E32">
        <v>863.13</v>
      </c>
      <c r="F32">
        <v>1</v>
      </c>
    </row>
    <row r="33" spans="1:6" x14ac:dyDescent="0.3">
      <c r="A33">
        <v>724.36</v>
      </c>
      <c r="B33">
        <v>1</v>
      </c>
      <c r="C33">
        <v>1022.62</v>
      </c>
      <c r="D33">
        <v>1</v>
      </c>
      <c r="E33">
        <v>875.93999999999994</v>
      </c>
      <c r="F33">
        <v>1</v>
      </c>
    </row>
    <row r="34" spans="1:6" x14ac:dyDescent="0.3">
      <c r="A34">
        <v>724.36</v>
      </c>
      <c r="B34">
        <v>0</v>
      </c>
      <c r="C34">
        <v>1022.62</v>
      </c>
      <c r="D34">
        <v>0</v>
      </c>
      <c r="E34">
        <v>875.93999999999994</v>
      </c>
      <c r="F34">
        <v>0</v>
      </c>
    </row>
    <row r="35" spans="1:6" x14ac:dyDescent="0.3">
      <c r="A35">
        <v>813.97</v>
      </c>
      <c r="B35">
        <v>0</v>
      </c>
      <c r="C35">
        <v>1114.08</v>
      </c>
      <c r="D35">
        <v>0</v>
      </c>
      <c r="E35">
        <v>959.27</v>
      </c>
      <c r="F35">
        <v>0</v>
      </c>
    </row>
    <row r="36" spans="1:6" x14ac:dyDescent="0.3">
      <c r="A36">
        <v>813.97</v>
      </c>
      <c r="B36">
        <v>1</v>
      </c>
      <c r="C36">
        <v>1114.08</v>
      </c>
      <c r="D36">
        <v>1</v>
      </c>
      <c r="E36">
        <v>959.27</v>
      </c>
      <c r="F36">
        <v>1</v>
      </c>
    </row>
    <row r="37" spans="1:6" x14ac:dyDescent="0.3">
      <c r="A37">
        <v>823.17000000000007</v>
      </c>
      <c r="B37">
        <v>1</v>
      </c>
      <c r="C37">
        <v>1125.1099999999999</v>
      </c>
      <c r="D37">
        <v>1</v>
      </c>
      <c r="E37">
        <v>972.03</v>
      </c>
      <c r="F37">
        <v>1</v>
      </c>
    </row>
    <row r="38" spans="1:6" x14ac:dyDescent="0.3">
      <c r="A38">
        <v>823.17000000000007</v>
      </c>
      <c r="B38">
        <v>0</v>
      </c>
      <c r="C38">
        <v>1125.1099999999999</v>
      </c>
      <c r="D38">
        <v>0</v>
      </c>
      <c r="E38">
        <v>972.03</v>
      </c>
      <c r="F38">
        <v>0</v>
      </c>
    </row>
    <row r="39" spans="1:6" x14ac:dyDescent="0.3">
      <c r="A39">
        <v>913.6</v>
      </c>
      <c r="B39">
        <v>0</v>
      </c>
      <c r="C39">
        <v>1211.28</v>
      </c>
      <c r="D39">
        <v>0</v>
      </c>
      <c r="E39">
        <v>1055.25</v>
      </c>
      <c r="F39">
        <v>0</v>
      </c>
    </row>
    <row r="40" spans="1:6" x14ac:dyDescent="0.3">
      <c r="A40">
        <v>913.6</v>
      </c>
      <c r="B40">
        <v>1</v>
      </c>
      <c r="C40">
        <v>1211.28</v>
      </c>
      <c r="D40">
        <v>1</v>
      </c>
      <c r="E40">
        <v>1055.25</v>
      </c>
      <c r="F40">
        <v>1</v>
      </c>
    </row>
    <row r="41" spans="1:6" x14ac:dyDescent="0.3">
      <c r="A41">
        <v>922.74</v>
      </c>
      <c r="B41">
        <v>1</v>
      </c>
      <c r="C41">
        <v>1224.5999999999999</v>
      </c>
      <c r="D41">
        <v>1</v>
      </c>
      <c r="E41">
        <v>1068.53</v>
      </c>
      <c r="F41">
        <v>1</v>
      </c>
    </row>
    <row r="42" spans="1:6" x14ac:dyDescent="0.3">
      <c r="A42">
        <v>922.74</v>
      </c>
      <c r="B42">
        <v>0</v>
      </c>
      <c r="C42">
        <v>1224.5999999999999</v>
      </c>
      <c r="D42">
        <v>0</v>
      </c>
      <c r="E42">
        <v>1068.53</v>
      </c>
      <c r="F42">
        <v>0</v>
      </c>
    </row>
    <row r="43" spans="1:6" x14ac:dyDescent="0.3">
      <c r="A43">
        <v>1012.45</v>
      </c>
      <c r="B43">
        <v>0</v>
      </c>
      <c r="C43">
        <v>1308.52</v>
      </c>
      <c r="D43">
        <v>0</v>
      </c>
      <c r="E43">
        <v>1151.68</v>
      </c>
      <c r="F43">
        <v>0</v>
      </c>
    </row>
    <row r="44" spans="1:6" x14ac:dyDescent="0.3">
      <c r="A44">
        <v>1012.45</v>
      </c>
      <c r="B44">
        <v>1</v>
      </c>
      <c r="C44">
        <v>1308.52</v>
      </c>
      <c r="D44">
        <v>1</v>
      </c>
      <c r="E44">
        <v>1151.68</v>
      </c>
      <c r="F44">
        <v>1</v>
      </c>
    </row>
    <row r="45" spans="1:6" x14ac:dyDescent="0.3">
      <c r="A45">
        <v>1022.7900000000001</v>
      </c>
      <c r="B45">
        <v>1</v>
      </c>
      <c r="C45">
        <v>1322.11</v>
      </c>
      <c r="D45">
        <v>1</v>
      </c>
      <c r="E45">
        <v>1165.48</v>
      </c>
      <c r="F45">
        <v>1</v>
      </c>
    </row>
    <row r="46" spans="1:6" x14ac:dyDescent="0.3">
      <c r="A46">
        <v>1022.7900000000001</v>
      </c>
      <c r="B46">
        <v>0</v>
      </c>
      <c r="C46">
        <v>1322.11</v>
      </c>
      <c r="D46">
        <v>0</v>
      </c>
      <c r="E46">
        <v>1165.48</v>
      </c>
      <c r="F46">
        <v>0</v>
      </c>
    </row>
    <row r="47" spans="1:6" x14ac:dyDescent="0.3">
      <c r="A47">
        <v>1110.7</v>
      </c>
      <c r="B47">
        <v>0</v>
      </c>
      <c r="C47">
        <v>1405.5</v>
      </c>
      <c r="D47">
        <v>0</v>
      </c>
      <c r="E47">
        <v>1249.1500000000001</v>
      </c>
      <c r="F47">
        <v>0</v>
      </c>
    </row>
    <row r="48" spans="1:6" x14ac:dyDescent="0.3">
      <c r="A48">
        <v>1110.7</v>
      </c>
      <c r="B48">
        <v>1</v>
      </c>
      <c r="C48">
        <v>1405.5</v>
      </c>
      <c r="D48">
        <v>1</v>
      </c>
      <c r="E48">
        <v>1249.1500000000001</v>
      </c>
      <c r="F48">
        <v>1</v>
      </c>
    </row>
    <row r="49" spans="1:6" x14ac:dyDescent="0.3">
      <c r="A49">
        <v>1122.5900000000001</v>
      </c>
      <c r="B49">
        <v>1</v>
      </c>
      <c r="C49">
        <v>1418.17</v>
      </c>
      <c r="D49">
        <v>1</v>
      </c>
      <c r="E49">
        <v>1262.76</v>
      </c>
      <c r="F49">
        <v>1</v>
      </c>
    </row>
    <row r="50" spans="1:6" x14ac:dyDescent="0.3">
      <c r="A50">
        <v>1122.5900000000001</v>
      </c>
      <c r="B50">
        <v>0</v>
      </c>
      <c r="C50">
        <v>1418.17</v>
      </c>
      <c r="D50">
        <v>0</v>
      </c>
      <c r="E50">
        <v>1262.76</v>
      </c>
      <c r="F50">
        <v>0</v>
      </c>
    </row>
    <row r="51" spans="1:6" x14ac:dyDescent="0.3">
      <c r="A51">
        <v>1208.58</v>
      </c>
      <c r="B51">
        <v>0</v>
      </c>
      <c r="C51">
        <v>1501.97</v>
      </c>
      <c r="D51">
        <v>0</v>
      </c>
      <c r="E51">
        <v>1348.07</v>
      </c>
      <c r="F51">
        <v>0</v>
      </c>
    </row>
    <row r="52" spans="1:6" x14ac:dyDescent="0.3">
      <c r="A52">
        <v>1208.58</v>
      </c>
      <c r="B52">
        <v>1</v>
      </c>
      <c r="C52">
        <v>1501.97</v>
      </c>
      <c r="D52">
        <v>1</v>
      </c>
      <c r="E52">
        <v>1348.07</v>
      </c>
      <c r="F52">
        <v>1</v>
      </c>
    </row>
    <row r="53" spans="1:6" x14ac:dyDescent="0.3">
      <c r="A53">
        <v>1221.6299999999999</v>
      </c>
      <c r="B53">
        <v>1</v>
      </c>
      <c r="C53">
        <v>1513.54</v>
      </c>
      <c r="D53">
        <v>1</v>
      </c>
      <c r="E53">
        <v>1360.23</v>
      </c>
      <c r="F53">
        <v>1</v>
      </c>
    </row>
    <row r="54" spans="1:6" x14ac:dyDescent="0.3">
      <c r="A54">
        <v>1221.6299999999999</v>
      </c>
      <c r="B54">
        <v>0</v>
      </c>
      <c r="C54">
        <v>1513.54</v>
      </c>
      <c r="D54">
        <v>0</v>
      </c>
      <c r="E54">
        <v>1360.23</v>
      </c>
      <c r="F54">
        <v>0</v>
      </c>
    </row>
    <row r="55" spans="1:6" x14ac:dyDescent="0.3">
      <c r="A55">
        <v>1306.17</v>
      </c>
      <c r="B55">
        <v>0</v>
      </c>
      <c r="C55">
        <v>1597.7</v>
      </c>
      <c r="D55">
        <v>0</v>
      </c>
      <c r="E55">
        <v>1448.68</v>
      </c>
      <c r="F55">
        <v>0</v>
      </c>
    </row>
    <row r="56" spans="1:6" x14ac:dyDescent="0.3">
      <c r="A56">
        <v>1306.17</v>
      </c>
      <c r="B56">
        <v>1</v>
      </c>
      <c r="C56">
        <v>1597.7</v>
      </c>
      <c r="D56">
        <v>1</v>
      </c>
      <c r="E56">
        <v>1448.68</v>
      </c>
      <c r="F56">
        <v>1</v>
      </c>
    </row>
    <row r="57" spans="1:6" x14ac:dyDescent="0.3">
      <c r="A57">
        <v>1319.78</v>
      </c>
      <c r="B57">
        <v>1</v>
      </c>
      <c r="C57">
        <v>1609.1100000000001</v>
      </c>
      <c r="D57">
        <v>1</v>
      </c>
      <c r="E57">
        <v>1457.77</v>
      </c>
      <c r="F57">
        <v>1</v>
      </c>
    </row>
    <row r="58" spans="1:6" x14ac:dyDescent="0.3">
      <c r="A58">
        <v>1319.78</v>
      </c>
      <c r="B58">
        <v>0</v>
      </c>
      <c r="C58">
        <v>1609.1100000000001</v>
      </c>
      <c r="D58">
        <v>0</v>
      </c>
      <c r="E58">
        <v>1457.77</v>
      </c>
      <c r="F58">
        <v>0</v>
      </c>
    </row>
    <row r="59" spans="1:6" x14ac:dyDescent="0.3">
      <c r="A59">
        <v>1403.48</v>
      </c>
      <c r="B59">
        <v>0</v>
      </c>
      <c r="C59">
        <v>1693.02</v>
      </c>
      <c r="D59">
        <v>0</v>
      </c>
      <c r="E59">
        <v>1551.12</v>
      </c>
      <c r="F59">
        <v>0</v>
      </c>
    </row>
    <row r="60" spans="1:6" x14ac:dyDescent="0.3">
      <c r="A60">
        <v>1403.48</v>
      </c>
      <c r="B60">
        <v>1</v>
      </c>
      <c r="C60">
        <v>1693.02</v>
      </c>
      <c r="D60">
        <v>1</v>
      </c>
      <c r="E60">
        <v>1551.12</v>
      </c>
      <c r="F60">
        <v>1</v>
      </c>
    </row>
    <row r="61" spans="1:6" x14ac:dyDescent="0.3">
      <c r="A61">
        <v>1417.17</v>
      </c>
      <c r="B61">
        <v>1</v>
      </c>
      <c r="C61">
        <v>1705.3899999999999</v>
      </c>
      <c r="D61">
        <v>1</v>
      </c>
      <c r="E61">
        <v>1555.2299999999998</v>
      </c>
      <c r="F61">
        <v>1</v>
      </c>
    </row>
    <row r="62" spans="1:6" x14ac:dyDescent="0.3">
      <c r="A62">
        <v>1417.17</v>
      </c>
      <c r="B62">
        <v>0</v>
      </c>
      <c r="C62">
        <v>1705.3899999999999</v>
      </c>
      <c r="D62">
        <v>0</v>
      </c>
      <c r="E62">
        <v>1555.2299999999998</v>
      </c>
      <c r="F62">
        <v>0</v>
      </c>
    </row>
    <row r="63" spans="1:6" x14ac:dyDescent="0.3">
      <c r="A63">
        <v>1500.53</v>
      </c>
      <c r="B63">
        <v>0</v>
      </c>
      <c r="C63">
        <v>1788.82</v>
      </c>
      <c r="D63">
        <v>0</v>
      </c>
      <c r="E63">
        <v>1751.28</v>
      </c>
      <c r="F63">
        <v>0</v>
      </c>
    </row>
    <row r="64" spans="1:6" x14ac:dyDescent="0.3">
      <c r="A64">
        <v>1500.53</v>
      </c>
      <c r="B64">
        <v>1</v>
      </c>
      <c r="C64">
        <v>1788.82</v>
      </c>
      <c r="D64">
        <v>1</v>
      </c>
      <c r="E64">
        <v>1751.28</v>
      </c>
      <c r="F64">
        <v>1</v>
      </c>
    </row>
    <row r="65" spans="1:6" x14ac:dyDescent="0.3">
      <c r="A65">
        <v>1514.1</v>
      </c>
      <c r="B65">
        <v>1</v>
      </c>
      <c r="C65">
        <v>1802.28</v>
      </c>
      <c r="D65">
        <v>1</v>
      </c>
      <c r="E65">
        <v>1756.82</v>
      </c>
      <c r="F65">
        <v>1</v>
      </c>
    </row>
    <row r="66" spans="1:6" x14ac:dyDescent="0.3">
      <c r="A66">
        <v>1514.1</v>
      </c>
      <c r="B66">
        <v>0</v>
      </c>
      <c r="C66">
        <v>1802.28</v>
      </c>
      <c r="D66">
        <v>0</v>
      </c>
      <c r="E66">
        <v>1756.82</v>
      </c>
      <c r="F66">
        <v>0</v>
      </c>
    </row>
    <row r="67" spans="1:6" x14ac:dyDescent="0.3">
      <c r="A67">
        <v>1597.37</v>
      </c>
      <c r="B67">
        <v>0</v>
      </c>
      <c r="C67">
        <v>1885.88</v>
      </c>
      <c r="D67">
        <v>0</v>
      </c>
      <c r="E67">
        <v>1848.8</v>
      </c>
      <c r="F67">
        <v>0</v>
      </c>
    </row>
    <row r="68" spans="1:6" x14ac:dyDescent="0.3">
      <c r="A68">
        <v>1597.37</v>
      </c>
      <c r="B68">
        <v>1</v>
      </c>
      <c r="C68">
        <v>1885.88</v>
      </c>
      <c r="D68">
        <v>1</v>
      </c>
      <c r="E68">
        <v>1848.8</v>
      </c>
      <c r="F68">
        <v>1</v>
      </c>
    </row>
    <row r="69" spans="1:6" x14ac:dyDescent="0.3">
      <c r="A69">
        <v>1610.8799999999999</v>
      </c>
      <c r="B69">
        <v>1</v>
      </c>
      <c r="C69">
        <v>1899.46</v>
      </c>
      <c r="D69">
        <v>1</v>
      </c>
      <c r="E69">
        <v>1858.82</v>
      </c>
      <c r="F69">
        <v>1</v>
      </c>
    </row>
    <row r="70" spans="1:6" x14ac:dyDescent="0.3">
      <c r="A70">
        <v>1610.8799999999999</v>
      </c>
      <c r="B70">
        <v>0</v>
      </c>
      <c r="C70">
        <v>1899.46</v>
      </c>
      <c r="D70">
        <v>0</v>
      </c>
      <c r="E70">
        <v>1858.82</v>
      </c>
      <c r="F70">
        <v>0</v>
      </c>
    </row>
    <row r="71" spans="1:6" x14ac:dyDescent="0.3">
      <c r="A71">
        <v>1694.15</v>
      </c>
      <c r="B71">
        <v>0</v>
      </c>
      <c r="C71">
        <v>1984.78</v>
      </c>
      <c r="D71">
        <v>0</v>
      </c>
      <c r="E71">
        <v>1946.33</v>
      </c>
      <c r="F71">
        <v>0</v>
      </c>
    </row>
    <row r="72" spans="1:6" x14ac:dyDescent="0.3">
      <c r="A72">
        <v>1694.15</v>
      </c>
      <c r="B72">
        <v>1</v>
      </c>
      <c r="C72">
        <v>1984.78</v>
      </c>
      <c r="D72">
        <v>1</v>
      </c>
      <c r="E72">
        <v>1946.33</v>
      </c>
      <c r="F72">
        <v>1</v>
      </c>
    </row>
    <row r="73" spans="1:6" x14ac:dyDescent="0.3">
      <c r="A73">
        <v>1707.76</v>
      </c>
      <c r="B73">
        <v>1</v>
      </c>
      <c r="C73">
        <v>1996.69</v>
      </c>
      <c r="D73">
        <v>1</v>
      </c>
      <c r="E73">
        <v>1959</v>
      </c>
      <c r="F73">
        <v>1</v>
      </c>
    </row>
    <row r="74" spans="1:6" x14ac:dyDescent="0.3">
      <c r="A74">
        <v>1707.76</v>
      </c>
      <c r="B74">
        <v>0</v>
      </c>
      <c r="C74">
        <v>1996.69</v>
      </c>
      <c r="D74">
        <v>0</v>
      </c>
      <c r="E74">
        <v>1959</v>
      </c>
      <c r="F74">
        <v>0</v>
      </c>
    </row>
    <row r="75" spans="1:6" x14ac:dyDescent="0.3">
      <c r="A75">
        <v>1791.17</v>
      </c>
      <c r="B75">
        <v>0</v>
      </c>
      <c r="C75">
        <v>2086.27</v>
      </c>
      <c r="D75">
        <v>0</v>
      </c>
      <c r="E75">
        <v>2043.77</v>
      </c>
      <c r="F75">
        <v>0</v>
      </c>
    </row>
    <row r="76" spans="1:6" x14ac:dyDescent="0.3">
      <c r="A76">
        <v>1791.17</v>
      </c>
      <c r="B76">
        <v>1</v>
      </c>
      <c r="C76">
        <v>2086.27</v>
      </c>
      <c r="D76">
        <v>1</v>
      </c>
      <c r="E76">
        <v>2043.77</v>
      </c>
      <c r="F76">
        <v>1</v>
      </c>
    </row>
    <row r="77" spans="1:6" x14ac:dyDescent="0.3">
      <c r="A77">
        <v>1804.89</v>
      </c>
      <c r="B77">
        <v>1</v>
      </c>
      <c r="C77">
        <v>2093.54</v>
      </c>
      <c r="D77">
        <v>1</v>
      </c>
      <c r="E77">
        <v>2057.5500000000002</v>
      </c>
      <c r="F77">
        <v>1</v>
      </c>
    </row>
    <row r="78" spans="1:6" x14ac:dyDescent="0.3">
      <c r="A78">
        <v>1804.89</v>
      </c>
      <c r="B78">
        <v>0</v>
      </c>
      <c r="C78">
        <v>2093.54</v>
      </c>
      <c r="D78">
        <v>0</v>
      </c>
      <c r="E78">
        <v>2057.5500000000002</v>
      </c>
      <c r="F78">
        <v>0</v>
      </c>
    </row>
    <row r="79" spans="1:6" x14ac:dyDescent="0.3">
      <c r="A79">
        <v>1888.77</v>
      </c>
      <c r="B79">
        <v>0</v>
      </c>
      <c r="C79">
        <v>2488.58</v>
      </c>
      <c r="D79">
        <v>0</v>
      </c>
      <c r="E79">
        <v>2140.98</v>
      </c>
      <c r="F79">
        <v>0</v>
      </c>
    </row>
    <row r="80" spans="1:6" x14ac:dyDescent="0.3">
      <c r="A80">
        <v>1888.77</v>
      </c>
      <c r="B80">
        <v>1</v>
      </c>
      <c r="C80">
        <v>2488.58</v>
      </c>
      <c r="D80">
        <v>1</v>
      </c>
      <c r="E80">
        <v>2140.98</v>
      </c>
      <c r="F80">
        <v>1</v>
      </c>
    </row>
    <row r="81" spans="1:6" x14ac:dyDescent="0.3">
      <c r="A81">
        <v>1902.3</v>
      </c>
      <c r="B81">
        <v>1</v>
      </c>
      <c r="C81">
        <v>2496.5</v>
      </c>
      <c r="D81">
        <v>1</v>
      </c>
      <c r="E81">
        <v>2154.7199999999998</v>
      </c>
      <c r="F81">
        <v>1</v>
      </c>
    </row>
    <row r="82" spans="1:6" x14ac:dyDescent="0.3">
      <c r="A82">
        <v>1902.3</v>
      </c>
      <c r="B82">
        <v>0</v>
      </c>
      <c r="C82">
        <v>2496.5</v>
      </c>
      <c r="D82">
        <v>0</v>
      </c>
      <c r="E82">
        <v>2154.7199999999998</v>
      </c>
      <c r="F82">
        <v>0</v>
      </c>
    </row>
    <row r="83" spans="1:6" x14ac:dyDescent="0.3">
      <c r="A83">
        <v>1987.17</v>
      </c>
      <c r="B83">
        <v>0</v>
      </c>
      <c r="C83">
        <v>2585.52</v>
      </c>
      <c r="D83">
        <v>0</v>
      </c>
      <c r="E83">
        <v>2237.85</v>
      </c>
      <c r="F83">
        <v>0</v>
      </c>
    </row>
    <row r="84" spans="1:6" x14ac:dyDescent="0.3">
      <c r="A84">
        <v>1987.17</v>
      </c>
      <c r="B84">
        <v>1</v>
      </c>
      <c r="C84">
        <v>2585.52</v>
      </c>
      <c r="D84">
        <v>1</v>
      </c>
      <c r="E84">
        <v>2237.85</v>
      </c>
      <c r="F84">
        <v>1</v>
      </c>
    </row>
    <row r="85" spans="1:6" x14ac:dyDescent="0.3">
      <c r="A85">
        <v>1999.96</v>
      </c>
      <c r="B85">
        <v>1</v>
      </c>
      <c r="C85">
        <v>2597.6799999999998</v>
      </c>
      <c r="D85">
        <v>1</v>
      </c>
      <c r="E85">
        <v>2250.9899999999998</v>
      </c>
      <c r="F85">
        <v>1</v>
      </c>
    </row>
    <row r="86" spans="1:6" x14ac:dyDescent="0.3">
      <c r="A86">
        <v>1999.96</v>
      </c>
      <c r="B86">
        <v>0</v>
      </c>
      <c r="C86">
        <v>2597.6799999999998</v>
      </c>
      <c r="D86">
        <v>0</v>
      </c>
      <c r="E86">
        <v>2250.9899999999998</v>
      </c>
      <c r="F86">
        <v>0</v>
      </c>
    </row>
    <row r="87" spans="1:6" x14ac:dyDescent="0.3">
      <c r="A87">
        <v>2086.4299999999998</v>
      </c>
      <c r="B87">
        <v>0</v>
      </c>
      <c r="C87">
        <v>2682.75</v>
      </c>
      <c r="D87">
        <v>0</v>
      </c>
      <c r="E87">
        <v>2334.23</v>
      </c>
      <c r="F87">
        <v>0</v>
      </c>
    </row>
    <row r="88" spans="1:6" x14ac:dyDescent="0.3">
      <c r="A88">
        <v>2086.4299999999998</v>
      </c>
      <c r="B88">
        <v>1</v>
      </c>
      <c r="C88">
        <v>2682.75</v>
      </c>
      <c r="D88">
        <v>1</v>
      </c>
      <c r="E88">
        <v>2334.23</v>
      </c>
      <c r="F88">
        <v>1</v>
      </c>
    </row>
    <row r="89" spans="1:6" x14ac:dyDescent="0.3">
      <c r="A89">
        <v>2097.91</v>
      </c>
      <c r="B89">
        <v>1</v>
      </c>
      <c r="C89">
        <v>2696.36</v>
      </c>
      <c r="D89">
        <v>1</v>
      </c>
      <c r="E89">
        <v>2346.94</v>
      </c>
      <c r="F89">
        <v>1</v>
      </c>
    </row>
    <row r="90" spans="1:6" x14ac:dyDescent="0.3">
      <c r="A90">
        <v>2097.91</v>
      </c>
      <c r="B90">
        <v>0</v>
      </c>
      <c r="C90">
        <v>2696.36</v>
      </c>
      <c r="D90">
        <v>0</v>
      </c>
      <c r="E90">
        <v>2346.94</v>
      </c>
      <c r="F90">
        <v>0</v>
      </c>
    </row>
    <row r="91" spans="1:6" x14ac:dyDescent="0.3">
      <c r="A91">
        <v>2186.38</v>
      </c>
      <c r="B91">
        <v>0</v>
      </c>
      <c r="C91">
        <v>2779.92</v>
      </c>
      <c r="D91">
        <v>0</v>
      </c>
      <c r="E91">
        <v>2430.25</v>
      </c>
      <c r="F91">
        <v>0</v>
      </c>
    </row>
    <row r="92" spans="1:6" x14ac:dyDescent="0.3">
      <c r="A92">
        <v>2186.38</v>
      </c>
      <c r="B92">
        <v>1</v>
      </c>
      <c r="C92">
        <v>2779.92</v>
      </c>
      <c r="D92">
        <v>1</v>
      </c>
      <c r="E92">
        <v>2430.25</v>
      </c>
      <c r="F92">
        <v>1</v>
      </c>
    </row>
    <row r="93" spans="1:6" x14ac:dyDescent="0.3">
      <c r="A93">
        <v>2196.31</v>
      </c>
      <c r="B93">
        <v>1</v>
      </c>
      <c r="C93">
        <v>2793.27</v>
      </c>
      <c r="D93">
        <v>1</v>
      </c>
      <c r="E93">
        <v>2443.15</v>
      </c>
      <c r="F93">
        <v>1</v>
      </c>
    </row>
    <row r="94" spans="1:6" x14ac:dyDescent="0.3">
      <c r="A94">
        <v>2196.31</v>
      </c>
      <c r="B94">
        <v>0</v>
      </c>
      <c r="C94">
        <v>2793.27</v>
      </c>
      <c r="D94">
        <v>0</v>
      </c>
      <c r="E94">
        <v>2443.15</v>
      </c>
      <c r="F94">
        <v>0</v>
      </c>
    </row>
    <row r="95" spans="1:6" x14ac:dyDescent="0.3">
      <c r="A95">
        <v>2286.38</v>
      </c>
      <c r="B95">
        <v>0</v>
      </c>
      <c r="C95">
        <v>2876.75</v>
      </c>
      <c r="D95">
        <v>0</v>
      </c>
      <c r="E95">
        <v>2526.33</v>
      </c>
      <c r="F95">
        <v>0</v>
      </c>
    </row>
    <row r="96" spans="1:6" x14ac:dyDescent="0.3">
      <c r="A96">
        <v>2286.38</v>
      </c>
      <c r="B96">
        <v>1</v>
      </c>
      <c r="C96">
        <v>2876.75</v>
      </c>
      <c r="D96">
        <v>1</v>
      </c>
      <c r="E96">
        <v>2526.33</v>
      </c>
      <c r="F96">
        <v>1</v>
      </c>
    </row>
    <row r="97" spans="1:6" x14ac:dyDescent="0.3">
      <c r="A97">
        <v>2295.38</v>
      </c>
      <c r="B97">
        <v>1</v>
      </c>
      <c r="C97">
        <v>2888.98</v>
      </c>
      <c r="D97">
        <v>1</v>
      </c>
      <c r="E97">
        <v>2539.84</v>
      </c>
      <c r="F97">
        <v>1</v>
      </c>
    </row>
    <row r="98" spans="1:6" x14ac:dyDescent="0.3">
      <c r="A98">
        <v>2295.38</v>
      </c>
      <c r="B98">
        <v>0</v>
      </c>
      <c r="C98">
        <v>2888.98</v>
      </c>
      <c r="D98">
        <v>0</v>
      </c>
      <c r="E98">
        <v>2539.84</v>
      </c>
      <c r="F98">
        <v>0</v>
      </c>
    </row>
    <row r="99" spans="1:6" x14ac:dyDescent="0.3">
      <c r="A99">
        <v>2385.73</v>
      </c>
      <c r="B99">
        <v>0</v>
      </c>
      <c r="C99">
        <v>2972.97</v>
      </c>
      <c r="D99">
        <v>0</v>
      </c>
      <c r="E99">
        <v>2623.08</v>
      </c>
      <c r="F99">
        <v>0</v>
      </c>
    </row>
    <row r="100" spans="1:6" x14ac:dyDescent="0.3">
      <c r="A100">
        <v>2385.73</v>
      </c>
      <c r="B100">
        <v>1</v>
      </c>
      <c r="C100">
        <v>2972.97</v>
      </c>
      <c r="D100">
        <v>1</v>
      </c>
      <c r="E100">
        <v>2623.08</v>
      </c>
      <c r="F100">
        <v>1</v>
      </c>
    </row>
    <row r="101" spans="1:6" x14ac:dyDescent="0.3">
      <c r="A101">
        <v>2395.1999999999998</v>
      </c>
      <c r="B101">
        <v>1</v>
      </c>
      <c r="C101">
        <v>2984.33</v>
      </c>
      <c r="D101">
        <v>1</v>
      </c>
      <c r="E101">
        <v>2636.93</v>
      </c>
      <c r="F101">
        <v>1</v>
      </c>
    </row>
    <row r="102" spans="1:6" x14ac:dyDescent="0.3">
      <c r="A102">
        <v>2395.1999999999998</v>
      </c>
      <c r="B102">
        <v>0</v>
      </c>
      <c r="C102">
        <v>2984.33</v>
      </c>
      <c r="D102">
        <v>0</v>
      </c>
      <c r="E102">
        <v>2636.93</v>
      </c>
      <c r="F102">
        <v>0</v>
      </c>
    </row>
    <row r="103" spans="1:6" x14ac:dyDescent="0.3">
      <c r="A103">
        <v>2484.33</v>
      </c>
      <c r="B103">
        <v>0</v>
      </c>
      <c r="C103">
        <v>3068.47</v>
      </c>
      <c r="D103">
        <v>0</v>
      </c>
      <c r="E103">
        <v>2721.03</v>
      </c>
      <c r="F103">
        <v>0</v>
      </c>
    </row>
    <row r="104" spans="1:6" x14ac:dyDescent="0.3">
      <c r="A104">
        <v>2484.33</v>
      </c>
      <c r="B104">
        <v>1</v>
      </c>
      <c r="C104">
        <v>3068.47</v>
      </c>
      <c r="D104">
        <v>1</v>
      </c>
      <c r="E104">
        <v>2721.03</v>
      </c>
      <c r="F104">
        <v>1</v>
      </c>
    </row>
    <row r="105" spans="1:6" x14ac:dyDescent="0.3">
      <c r="A105">
        <v>2495.25</v>
      </c>
      <c r="B105">
        <v>1</v>
      </c>
      <c r="C105">
        <v>3080.1299999999997</v>
      </c>
      <c r="D105">
        <v>1</v>
      </c>
      <c r="E105">
        <v>2734.28</v>
      </c>
      <c r="F105">
        <v>1</v>
      </c>
    </row>
    <row r="106" spans="1:6" x14ac:dyDescent="0.3">
      <c r="A106">
        <v>2495.25</v>
      </c>
      <c r="B106">
        <v>0</v>
      </c>
      <c r="C106">
        <v>3080.1299999999997</v>
      </c>
      <c r="D106">
        <v>0</v>
      </c>
      <c r="E106">
        <v>2734.28</v>
      </c>
      <c r="F106">
        <v>0</v>
      </c>
    </row>
    <row r="107" spans="1:6" x14ac:dyDescent="0.3">
      <c r="A107">
        <v>2582.4299999999998</v>
      </c>
      <c r="B107">
        <v>0</v>
      </c>
      <c r="C107">
        <v>3163.85</v>
      </c>
      <c r="D107">
        <v>0</v>
      </c>
      <c r="E107">
        <v>2820.55</v>
      </c>
      <c r="F107">
        <v>0</v>
      </c>
    </row>
    <row r="108" spans="1:6" x14ac:dyDescent="0.3">
      <c r="A108">
        <v>2582.4299999999998</v>
      </c>
      <c r="B108">
        <v>1</v>
      </c>
      <c r="C108">
        <v>3163.85</v>
      </c>
      <c r="D108">
        <v>1</v>
      </c>
      <c r="E108">
        <v>2820.55</v>
      </c>
      <c r="F108">
        <v>1</v>
      </c>
    </row>
    <row r="109" spans="1:6" x14ac:dyDescent="0.3">
      <c r="A109">
        <v>2594.81</v>
      </c>
      <c r="B109">
        <v>1</v>
      </c>
      <c r="C109">
        <v>3176.66</v>
      </c>
      <c r="D109">
        <v>1</v>
      </c>
      <c r="E109">
        <v>2831.8</v>
      </c>
      <c r="F109">
        <v>1</v>
      </c>
    </row>
    <row r="110" spans="1:6" x14ac:dyDescent="0.3">
      <c r="A110">
        <v>2594.81</v>
      </c>
      <c r="B110">
        <v>0</v>
      </c>
      <c r="C110">
        <v>3176.66</v>
      </c>
      <c r="D110">
        <v>0</v>
      </c>
      <c r="E110">
        <v>2831.8</v>
      </c>
      <c r="F110">
        <v>0</v>
      </c>
    </row>
    <row r="111" spans="1:6" x14ac:dyDescent="0.3">
      <c r="A111">
        <v>2680.2</v>
      </c>
      <c r="B111">
        <v>0</v>
      </c>
      <c r="C111">
        <v>3260.03</v>
      </c>
      <c r="D111">
        <v>0</v>
      </c>
      <c r="E111">
        <v>2921.82</v>
      </c>
      <c r="F111">
        <v>0</v>
      </c>
    </row>
    <row r="112" spans="1:6" x14ac:dyDescent="0.3">
      <c r="A112">
        <v>2680.2</v>
      </c>
      <c r="B112">
        <v>1</v>
      </c>
      <c r="C112">
        <v>3260.03</v>
      </c>
      <c r="D112">
        <v>1</v>
      </c>
      <c r="E112">
        <v>2921.82</v>
      </c>
      <c r="F112">
        <v>1</v>
      </c>
    </row>
    <row r="113" spans="1:6" x14ac:dyDescent="0.3">
      <c r="A113">
        <v>2693.52</v>
      </c>
      <c r="B113">
        <v>1</v>
      </c>
      <c r="C113">
        <v>3273.69</v>
      </c>
      <c r="D113">
        <v>1</v>
      </c>
      <c r="E113">
        <v>2929.34</v>
      </c>
      <c r="F113">
        <v>1</v>
      </c>
    </row>
    <row r="114" spans="1:6" x14ac:dyDescent="0.3">
      <c r="A114">
        <v>2693.52</v>
      </c>
      <c r="B114">
        <v>0</v>
      </c>
      <c r="C114">
        <v>3273.69</v>
      </c>
      <c r="D114">
        <v>0</v>
      </c>
      <c r="E114">
        <v>2929.34</v>
      </c>
      <c r="F114">
        <v>0</v>
      </c>
    </row>
    <row r="115" spans="1:6" x14ac:dyDescent="0.3">
      <c r="A115">
        <v>2777.68</v>
      </c>
      <c r="B115">
        <v>0</v>
      </c>
      <c r="C115">
        <v>3357.7</v>
      </c>
      <c r="D115">
        <v>0</v>
      </c>
      <c r="E115">
        <v>3025.17</v>
      </c>
      <c r="F115">
        <v>0</v>
      </c>
    </row>
    <row r="116" spans="1:6" x14ac:dyDescent="0.3">
      <c r="A116">
        <v>2777.68</v>
      </c>
      <c r="B116">
        <v>1</v>
      </c>
      <c r="C116">
        <v>3357.7</v>
      </c>
      <c r="D116">
        <v>1</v>
      </c>
      <c r="E116">
        <v>3025.17</v>
      </c>
      <c r="F116">
        <v>1</v>
      </c>
    </row>
    <row r="117" spans="1:6" x14ac:dyDescent="0.3">
      <c r="A117">
        <v>2791.3599999999997</v>
      </c>
      <c r="B117">
        <v>1</v>
      </c>
      <c r="C117">
        <v>3370.93</v>
      </c>
      <c r="D117">
        <v>1</v>
      </c>
      <c r="E117">
        <v>3026.37</v>
      </c>
      <c r="F117">
        <v>1</v>
      </c>
    </row>
    <row r="118" spans="1:6" x14ac:dyDescent="0.3">
      <c r="A118">
        <v>2791.3599999999997</v>
      </c>
      <c r="B118">
        <v>0</v>
      </c>
      <c r="C118">
        <v>3370.93</v>
      </c>
      <c r="D118">
        <v>0</v>
      </c>
      <c r="E118">
        <v>3026.37</v>
      </c>
      <c r="F118">
        <v>0</v>
      </c>
    </row>
    <row r="119" spans="1:6" x14ac:dyDescent="0.3">
      <c r="A119">
        <v>2874.92</v>
      </c>
      <c r="B119">
        <v>0</v>
      </c>
      <c r="C119">
        <v>3457.43</v>
      </c>
      <c r="D119">
        <v>0</v>
      </c>
      <c r="E119">
        <v>3125.93</v>
      </c>
      <c r="F119">
        <v>0</v>
      </c>
    </row>
    <row r="120" spans="1:6" x14ac:dyDescent="0.3">
      <c r="A120">
        <v>2874.92</v>
      </c>
      <c r="B120">
        <v>1</v>
      </c>
      <c r="C120">
        <v>3457.43</v>
      </c>
      <c r="D120">
        <v>1</v>
      </c>
      <c r="E120">
        <v>3125.93</v>
      </c>
      <c r="F120">
        <v>1</v>
      </c>
    </row>
    <row r="121" spans="1:6" x14ac:dyDescent="0.3">
      <c r="A121">
        <v>2888.57</v>
      </c>
      <c r="B121">
        <v>1</v>
      </c>
      <c r="C121">
        <v>3468.1099999999997</v>
      </c>
      <c r="D121">
        <v>1</v>
      </c>
      <c r="E121">
        <v>3126.66</v>
      </c>
      <c r="F121">
        <v>1</v>
      </c>
    </row>
    <row r="122" spans="1:6" x14ac:dyDescent="0.3">
      <c r="A122">
        <v>2888.57</v>
      </c>
      <c r="B122">
        <v>0</v>
      </c>
      <c r="C122">
        <v>3468.1099999999997</v>
      </c>
      <c r="D122">
        <v>0</v>
      </c>
      <c r="E122">
        <v>3126.66</v>
      </c>
      <c r="F122">
        <v>0</v>
      </c>
    </row>
    <row r="123" spans="1:6" x14ac:dyDescent="0.3">
      <c r="A123">
        <v>2971.87</v>
      </c>
      <c r="B123">
        <v>0</v>
      </c>
      <c r="C123">
        <v>3560.47</v>
      </c>
      <c r="D123">
        <v>0</v>
      </c>
      <c r="E123">
        <v>3222.83</v>
      </c>
      <c r="F123">
        <v>0</v>
      </c>
    </row>
    <row r="124" spans="1:6" x14ac:dyDescent="0.3">
      <c r="A124">
        <v>2971.87</v>
      </c>
      <c r="B124">
        <v>1</v>
      </c>
      <c r="C124">
        <v>3560.47</v>
      </c>
      <c r="D124">
        <v>1</v>
      </c>
      <c r="E124">
        <v>3222.83</v>
      </c>
      <c r="F124">
        <v>1</v>
      </c>
    </row>
    <row r="125" spans="1:6" x14ac:dyDescent="0.3">
      <c r="A125">
        <v>2985.4</v>
      </c>
      <c r="B125">
        <v>1</v>
      </c>
      <c r="C125">
        <v>3564.22</v>
      </c>
      <c r="D125">
        <v>1</v>
      </c>
      <c r="E125">
        <v>3230.23</v>
      </c>
      <c r="F125">
        <v>1</v>
      </c>
    </row>
    <row r="126" spans="1:6" x14ac:dyDescent="0.3">
      <c r="A126">
        <v>2985.4</v>
      </c>
      <c r="B126">
        <v>0</v>
      </c>
      <c r="C126">
        <v>3564.22</v>
      </c>
      <c r="D126">
        <v>0</v>
      </c>
      <c r="E126">
        <v>3230.23</v>
      </c>
      <c r="F126">
        <v>0</v>
      </c>
    </row>
    <row r="127" spans="1:6" x14ac:dyDescent="0.3">
      <c r="A127">
        <v>3068.65</v>
      </c>
      <c r="B127">
        <v>0</v>
      </c>
      <c r="E127">
        <v>3320.37</v>
      </c>
      <c r="F127">
        <v>0</v>
      </c>
    </row>
    <row r="128" spans="1:6" x14ac:dyDescent="0.3">
      <c r="A128">
        <v>3068.65</v>
      </c>
      <c r="B128">
        <v>1</v>
      </c>
      <c r="E128">
        <v>3320.37</v>
      </c>
      <c r="F128">
        <v>1</v>
      </c>
    </row>
    <row r="129" spans="1:6" x14ac:dyDescent="0.3">
      <c r="A129">
        <v>3082.1800000000003</v>
      </c>
      <c r="B129">
        <v>1</v>
      </c>
      <c r="E129">
        <v>3331.5499999999997</v>
      </c>
      <c r="F129">
        <v>1</v>
      </c>
    </row>
    <row r="130" spans="1:6" x14ac:dyDescent="0.3">
      <c r="A130">
        <v>3082.1800000000003</v>
      </c>
      <c r="B130">
        <v>0</v>
      </c>
      <c r="E130">
        <v>3331.5499999999997</v>
      </c>
      <c r="F130">
        <v>0</v>
      </c>
    </row>
    <row r="131" spans="1:6" x14ac:dyDescent="0.3">
      <c r="A131">
        <v>3165.48</v>
      </c>
      <c r="B131">
        <v>0</v>
      </c>
      <c r="E131">
        <v>3417.88</v>
      </c>
      <c r="F131">
        <v>0</v>
      </c>
    </row>
    <row r="132" spans="1:6" x14ac:dyDescent="0.3">
      <c r="A132">
        <v>3165.48</v>
      </c>
      <c r="B132">
        <v>1</v>
      </c>
      <c r="E132">
        <v>3417.88</v>
      </c>
      <c r="F132">
        <v>1</v>
      </c>
    </row>
    <row r="133" spans="1:6" x14ac:dyDescent="0.3">
      <c r="A133">
        <v>3179.15</v>
      </c>
      <c r="B133">
        <v>1</v>
      </c>
      <c r="E133">
        <v>3431.12</v>
      </c>
      <c r="F133">
        <v>1</v>
      </c>
    </row>
    <row r="134" spans="1:6" x14ac:dyDescent="0.3">
      <c r="A134">
        <v>3179.15</v>
      </c>
      <c r="B134">
        <v>0</v>
      </c>
      <c r="E134">
        <v>3431.12</v>
      </c>
      <c r="F134">
        <v>0</v>
      </c>
    </row>
    <row r="135" spans="1:6" x14ac:dyDescent="0.3">
      <c r="A135">
        <v>3262.68</v>
      </c>
      <c r="B135">
        <v>0</v>
      </c>
      <c r="E135">
        <v>3515.25</v>
      </c>
      <c r="F135">
        <v>0</v>
      </c>
    </row>
    <row r="136" spans="1:6" x14ac:dyDescent="0.3">
      <c r="A136">
        <v>3262.68</v>
      </c>
      <c r="B136">
        <v>1</v>
      </c>
      <c r="E136">
        <v>3515.25</v>
      </c>
      <c r="F136">
        <v>1</v>
      </c>
    </row>
    <row r="137" spans="1:6" x14ac:dyDescent="0.3">
      <c r="A137">
        <v>3276.3799999999997</v>
      </c>
      <c r="B137">
        <v>1</v>
      </c>
      <c r="E137">
        <v>3529.12</v>
      </c>
      <c r="F137">
        <v>1</v>
      </c>
    </row>
    <row r="138" spans="1:6" x14ac:dyDescent="0.3">
      <c r="A138">
        <v>3276.3799999999997</v>
      </c>
      <c r="B138">
        <v>0</v>
      </c>
      <c r="E138">
        <v>3529.12</v>
      </c>
      <c r="F138">
        <v>0</v>
      </c>
    </row>
    <row r="139" spans="1:6" x14ac:dyDescent="0.3">
      <c r="A139">
        <v>3360.55</v>
      </c>
      <c r="B139">
        <v>0</v>
      </c>
      <c r="E139">
        <v>3612.35</v>
      </c>
      <c r="F139">
        <v>0</v>
      </c>
    </row>
    <row r="140" spans="1:6" x14ac:dyDescent="0.3">
      <c r="A140">
        <v>3360.55</v>
      </c>
      <c r="B140">
        <v>1</v>
      </c>
      <c r="E140">
        <v>3612.35</v>
      </c>
      <c r="F140">
        <v>1</v>
      </c>
    </row>
    <row r="141" spans="1:6" x14ac:dyDescent="0.3">
      <c r="A141">
        <v>3373.88</v>
      </c>
      <c r="B141">
        <v>1</v>
      </c>
      <c r="E141">
        <v>3625.9</v>
      </c>
      <c r="F141">
        <v>1</v>
      </c>
    </row>
    <row r="142" spans="1:6" x14ac:dyDescent="0.3">
      <c r="A142">
        <v>3373.88</v>
      </c>
      <c r="B142">
        <v>0</v>
      </c>
      <c r="E142">
        <v>3625.9</v>
      </c>
      <c r="F142">
        <v>0</v>
      </c>
    </row>
    <row r="143" spans="1:6" x14ac:dyDescent="0.3">
      <c r="A143">
        <v>3459.27</v>
      </c>
      <c r="B143">
        <v>0</v>
      </c>
      <c r="E143">
        <v>3709.05</v>
      </c>
      <c r="F143">
        <v>0</v>
      </c>
    </row>
    <row r="144" spans="1:6" x14ac:dyDescent="0.3">
      <c r="A144">
        <v>3459.27</v>
      </c>
      <c r="B144">
        <v>1</v>
      </c>
      <c r="E144">
        <v>3709.05</v>
      </c>
      <c r="F144">
        <v>1</v>
      </c>
    </row>
    <row r="145" spans="1:6" x14ac:dyDescent="0.3">
      <c r="A145">
        <v>3471.65</v>
      </c>
      <c r="B145">
        <v>1</v>
      </c>
      <c r="E145">
        <v>3721.98</v>
      </c>
      <c r="F145">
        <v>1</v>
      </c>
    </row>
    <row r="146" spans="1:6" x14ac:dyDescent="0.3">
      <c r="A146">
        <v>3471.65</v>
      </c>
      <c r="B146">
        <v>0</v>
      </c>
      <c r="E146">
        <v>3721.98</v>
      </c>
      <c r="F146">
        <v>0</v>
      </c>
    </row>
    <row r="147" spans="1:6" x14ac:dyDescent="0.3">
      <c r="A147">
        <v>3558.83</v>
      </c>
      <c r="B147">
        <v>0</v>
      </c>
    </row>
    <row r="148" spans="1:6" x14ac:dyDescent="0.3">
      <c r="A148">
        <v>3558.83</v>
      </c>
      <c r="B148">
        <v>1</v>
      </c>
    </row>
    <row r="149" spans="1:6" x14ac:dyDescent="0.3">
      <c r="A149">
        <v>3569.74</v>
      </c>
      <c r="B149">
        <v>1</v>
      </c>
    </row>
    <row r="150" spans="1:6" x14ac:dyDescent="0.3">
      <c r="A150">
        <v>3569.74</v>
      </c>
      <c r="B150">
        <v>0</v>
      </c>
    </row>
    <row r="151" spans="1:6" x14ac:dyDescent="0.3">
      <c r="A151">
        <v>3658.88</v>
      </c>
      <c r="B151">
        <v>0</v>
      </c>
    </row>
    <row r="152" spans="1:6" x14ac:dyDescent="0.3">
      <c r="A152">
        <v>3658.88</v>
      </c>
      <c r="B152">
        <v>1</v>
      </c>
    </row>
    <row r="153" spans="1:6" x14ac:dyDescent="0.3">
      <c r="A153">
        <v>3668.34</v>
      </c>
      <c r="B153">
        <v>1</v>
      </c>
    </row>
    <row r="154" spans="1:6" x14ac:dyDescent="0.3">
      <c r="A154">
        <v>3668.34</v>
      </c>
      <c r="B154">
        <v>0</v>
      </c>
    </row>
  </sheetData>
  <sortState xmlns:xlrd2="http://schemas.microsoft.com/office/spreadsheetml/2017/richdata2" ref="C2:C127">
    <sortCondition ref="C12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C3C-F3B4-489A-824F-00AEEC268CF6}">
  <sheetPr>
    <tabColor rgb="FFFF0000"/>
  </sheetPr>
  <dimension ref="A1:D214"/>
  <sheetViews>
    <sheetView workbookViewId="0">
      <selection activeCell="B22" sqref="B22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29.18</v>
      </c>
      <c r="B5">
        <v>1</v>
      </c>
      <c r="C5">
        <v>0</v>
      </c>
      <c r="D5">
        <v>0</v>
      </c>
    </row>
    <row r="6" spans="1:4" x14ac:dyDescent="0.3">
      <c r="A6">
        <v>30.87</v>
      </c>
      <c r="B6">
        <v>1</v>
      </c>
      <c r="C6">
        <v>1</v>
      </c>
      <c r="D6">
        <v>0</v>
      </c>
    </row>
    <row r="7" spans="1:4" x14ac:dyDescent="0.3">
      <c r="A7">
        <v>42.78</v>
      </c>
      <c r="B7">
        <v>1</v>
      </c>
      <c r="C7">
        <v>0</v>
      </c>
      <c r="D7">
        <v>0</v>
      </c>
    </row>
    <row r="8" spans="1:4" x14ac:dyDescent="0.3">
      <c r="A8">
        <v>42.8</v>
      </c>
      <c r="B8">
        <v>0</v>
      </c>
      <c r="C8">
        <v>0</v>
      </c>
      <c r="D8">
        <v>0</v>
      </c>
    </row>
    <row r="9" spans="1:4" x14ac:dyDescent="0.3">
      <c r="A9">
        <v>77.55</v>
      </c>
      <c r="B9">
        <v>0</v>
      </c>
      <c r="C9">
        <v>0</v>
      </c>
      <c r="D9">
        <v>1</v>
      </c>
    </row>
    <row r="10" spans="1:4" x14ac:dyDescent="0.3">
      <c r="A10">
        <v>83.72999999999999</v>
      </c>
      <c r="B10">
        <v>0</v>
      </c>
      <c r="C10">
        <v>0</v>
      </c>
      <c r="D10">
        <v>0</v>
      </c>
    </row>
    <row r="11" spans="1:4" x14ac:dyDescent="0.3">
      <c r="A11">
        <v>126.07</v>
      </c>
      <c r="B11">
        <v>1</v>
      </c>
      <c r="C11">
        <v>0</v>
      </c>
      <c r="D11">
        <v>0</v>
      </c>
    </row>
    <row r="12" spans="1:4" x14ac:dyDescent="0.3">
      <c r="A12">
        <v>126.87</v>
      </c>
      <c r="B12">
        <v>1</v>
      </c>
      <c r="C12">
        <v>1</v>
      </c>
      <c r="D12">
        <v>0</v>
      </c>
    </row>
    <row r="13" spans="1:4" x14ac:dyDescent="0.3">
      <c r="A13">
        <v>138.18</v>
      </c>
      <c r="B13">
        <v>1</v>
      </c>
      <c r="C13">
        <v>0</v>
      </c>
      <c r="D13">
        <v>0</v>
      </c>
    </row>
    <row r="14" spans="1:4" x14ac:dyDescent="0.3">
      <c r="A14">
        <v>139.57999999999998</v>
      </c>
      <c r="B14">
        <v>0</v>
      </c>
      <c r="C14">
        <v>0</v>
      </c>
      <c r="D14">
        <v>0</v>
      </c>
    </row>
    <row r="15" spans="1:4" x14ac:dyDescent="0.3">
      <c r="A15">
        <v>222.25</v>
      </c>
      <c r="B15">
        <v>0</v>
      </c>
      <c r="C15">
        <v>1</v>
      </c>
      <c r="D15">
        <v>0</v>
      </c>
    </row>
    <row r="16" spans="1:4" x14ac:dyDescent="0.3">
      <c r="A16">
        <v>222.83</v>
      </c>
      <c r="B16">
        <v>1</v>
      </c>
      <c r="C16">
        <v>1</v>
      </c>
      <c r="D16">
        <v>0</v>
      </c>
    </row>
    <row r="17" spans="1:4" x14ac:dyDescent="0.3">
      <c r="A17">
        <v>234.19</v>
      </c>
      <c r="B17">
        <v>1</v>
      </c>
      <c r="C17">
        <v>0</v>
      </c>
      <c r="D17">
        <v>0</v>
      </c>
    </row>
    <row r="18" spans="1:4" x14ac:dyDescent="0.3">
      <c r="A18">
        <v>236.39000000000001</v>
      </c>
      <c r="B18">
        <v>0</v>
      </c>
      <c r="C18">
        <v>0</v>
      </c>
      <c r="D18">
        <v>0</v>
      </c>
    </row>
    <row r="19" spans="1:4" x14ac:dyDescent="0.3">
      <c r="A19">
        <v>279.83</v>
      </c>
      <c r="B19">
        <v>0</v>
      </c>
      <c r="C19">
        <v>0</v>
      </c>
      <c r="D19">
        <v>1</v>
      </c>
    </row>
    <row r="20" spans="1:4" x14ac:dyDescent="0.3">
      <c r="A20">
        <v>283.14999999999998</v>
      </c>
      <c r="B20">
        <v>0</v>
      </c>
      <c r="C20">
        <v>0</v>
      </c>
      <c r="D20">
        <v>0</v>
      </c>
    </row>
    <row r="21" spans="1:4" x14ac:dyDescent="0.3">
      <c r="A21">
        <v>317.77</v>
      </c>
      <c r="B21">
        <v>0</v>
      </c>
      <c r="C21">
        <v>1</v>
      </c>
      <c r="D21">
        <v>0</v>
      </c>
    </row>
    <row r="22" spans="1:4" x14ac:dyDescent="0.3">
      <c r="A22">
        <v>319.73</v>
      </c>
      <c r="B22">
        <v>1</v>
      </c>
      <c r="C22">
        <v>1</v>
      </c>
      <c r="D22">
        <v>0</v>
      </c>
    </row>
    <row r="23" spans="1:4" x14ac:dyDescent="0.3">
      <c r="A23">
        <v>330.89</v>
      </c>
      <c r="B23">
        <v>1</v>
      </c>
      <c r="C23">
        <v>0</v>
      </c>
      <c r="D23">
        <v>0</v>
      </c>
    </row>
    <row r="24" spans="1:4" x14ac:dyDescent="0.3">
      <c r="A24">
        <v>333.43</v>
      </c>
      <c r="B24">
        <v>0</v>
      </c>
      <c r="C24">
        <v>0</v>
      </c>
      <c r="D24">
        <v>0</v>
      </c>
    </row>
    <row r="25" spans="1:4" x14ac:dyDescent="0.3">
      <c r="A25">
        <v>377.22</v>
      </c>
      <c r="B25">
        <v>0</v>
      </c>
      <c r="C25">
        <v>0</v>
      </c>
      <c r="D25">
        <v>1</v>
      </c>
    </row>
    <row r="26" spans="1:4" x14ac:dyDescent="0.3">
      <c r="A26">
        <v>385.83000000000004</v>
      </c>
      <c r="B26">
        <v>0</v>
      </c>
      <c r="C26">
        <v>0</v>
      </c>
      <c r="D26">
        <v>0</v>
      </c>
    </row>
    <row r="27" spans="1:4" x14ac:dyDescent="0.3">
      <c r="A27">
        <v>414.3</v>
      </c>
      <c r="B27">
        <v>0</v>
      </c>
      <c r="C27">
        <v>1</v>
      </c>
      <c r="D27">
        <v>0</v>
      </c>
    </row>
    <row r="28" spans="1:4" x14ac:dyDescent="0.3">
      <c r="A28">
        <v>417.08</v>
      </c>
      <c r="B28">
        <v>1</v>
      </c>
      <c r="C28">
        <v>1</v>
      </c>
      <c r="D28">
        <v>0</v>
      </c>
    </row>
    <row r="29" spans="1:4" x14ac:dyDescent="0.3">
      <c r="A29">
        <v>428.01</v>
      </c>
      <c r="B29">
        <v>1</v>
      </c>
      <c r="C29">
        <v>0</v>
      </c>
      <c r="D29">
        <v>0</v>
      </c>
    </row>
    <row r="30" spans="1:4" x14ac:dyDescent="0.3">
      <c r="A30">
        <v>430.72999999999996</v>
      </c>
      <c r="B30">
        <v>0</v>
      </c>
      <c r="C30">
        <v>0</v>
      </c>
      <c r="D30">
        <v>0</v>
      </c>
    </row>
    <row r="31" spans="1:4" x14ac:dyDescent="0.3">
      <c r="A31">
        <v>474.77</v>
      </c>
      <c r="B31">
        <v>0</v>
      </c>
      <c r="C31">
        <v>0</v>
      </c>
      <c r="D31">
        <v>1</v>
      </c>
    </row>
    <row r="32" spans="1:4" x14ac:dyDescent="0.3">
      <c r="A32">
        <v>486.66999999999996</v>
      </c>
      <c r="B32">
        <v>0</v>
      </c>
      <c r="C32">
        <v>0</v>
      </c>
      <c r="D32">
        <v>0</v>
      </c>
    </row>
    <row r="33" spans="1:4" x14ac:dyDescent="0.3">
      <c r="A33">
        <v>512.47</v>
      </c>
      <c r="B33">
        <v>0</v>
      </c>
      <c r="C33">
        <v>1</v>
      </c>
      <c r="D33">
        <v>0</v>
      </c>
    </row>
    <row r="34" spans="1:4" x14ac:dyDescent="0.3">
      <c r="A34">
        <v>515.17999999999995</v>
      </c>
      <c r="B34">
        <v>1</v>
      </c>
      <c r="C34">
        <v>1</v>
      </c>
      <c r="D34">
        <v>0</v>
      </c>
    </row>
    <row r="35" spans="1:4" x14ac:dyDescent="0.3">
      <c r="A35">
        <v>525.25</v>
      </c>
      <c r="B35">
        <v>1</v>
      </c>
      <c r="C35">
        <v>0</v>
      </c>
      <c r="D35">
        <v>0</v>
      </c>
    </row>
    <row r="36" spans="1:4" x14ac:dyDescent="0.3">
      <c r="A36">
        <v>528.30999999999995</v>
      </c>
      <c r="B36">
        <v>0</v>
      </c>
      <c r="C36">
        <v>0</v>
      </c>
      <c r="D36">
        <v>0</v>
      </c>
    </row>
    <row r="37" spans="1:4" x14ac:dyDescent="0.3">
      <c r="A37">
        <v>572.25</v>
      </c>
      <c r="B37">
        <v>0</v>
      </c>
      <c r="C37">
        <v>0</v>
      </c>
      <c r="D37">
        <v>1</v>
      </c>
    </row>
    <row r="38" spans="1:4" x14ac:dyDescent="0.3">
      <c r="A38">
        <v>585.78</v>
      </c>
      <c r="B38">
        <v>0</v>
      </c>
      <c r="C38">
        <v>0</v>
      </c>
      <c r="D38">
        <v>0</v>
      </c>
    </row>
    <row r="39" spans="1:4" x14ac:dyDescent="0.3">
      <c r="A39">
        <v>612.88</v>
      </c>
      <c r="B39">
        <v>0</v>
      </c>
      <c r="C39">
        <v>1</v>
      </c>
      <c r="D39">
        <v>0</v>
      </c>
    </row>
    <row r="40" spans="1:4" x14ac:dyDescent="0.3">
      <c r="A40">
        <v>614.13</v>
      </c>
      <c r="B40">
        <v>1</v>
      </c>
      <c r="C40">
        <v>1</v>
      </c>
      <c r="D40">
        <v>0</v>
      </c>
    </row>
    <row r="41" spans="1:4" x14ac:dyDescent="0.3">
      <c r="A41">
        <v>622.34</v>
      </c>
      <c r="B41">
        <v>1</v>
      </c>
      <c r="C41">
        <v>0</v>
      </c>
      <c r="D41">
        <v>0</v>
      </c>
    </row>
    <row r="42" spans="1:4" x14ac:dyDescent="0.3">
      <c r="A42">
        <v>626.15</v>
      </c>
      <c r="B42">
        <v>0</v>
      </c>
      <c r="C42">
        <v>0</v>
      </c>
      <c r="D42">
        <v>0</v>
      </c>
    </row>
    <row r="43" spans="1:4" x14ac:dyDescent="0.3">
      <c r="A43">
        <v>669.55</v>
      </c>
      <c r="B43">
        <v>0</v>
      </c>
      <c r="C43">
        <v>0</v>
      </c>
      <c r="D43">
        <v>1</v>
      </c>
    </row>
    <row r="44" spans="1:4" x14ac:dyDescent="0.3">
      <c r="A44">
        <v>683.4</v>
      </c>
      <c r="B44">
        <v>0</v>
      </c>
      <c r="C44">
        <v>0</v>
      </c>
      <c r="D44">
        <v>0</v>
      </c>
    </row>
    <row r="45" spans="1:4" x14ac:dyDescent="0.3">
      <c r="A45">
        <v>713.88</v>
      </c>
      <c r="B45">
        <v>1</v>
      </c>
      <c r="C45">
        <v>0</v>
      </c>
      <c r="D45">
        <v>0</v>
      </c>
    </row>
    <row r="46" spans="1:4" x14ac:dyDescent="0.3">
      <c r="A46">
        <v>724.36</v>
      </c>
      <c r="B46">
        <v>0</v>
      </c>
      <c r="C46">
        <v>0</v>
      </c>
      <c r="D46">
        <v>0</v>
      </c>
    </row>
    <row r="47" spans="1:4" x14ac:dyDescent="0.3">
      <c r="A47">
        <v>766.57</v>
      </c>
      <c r="B47">
        <v>0</v>
      </c>
      <c r="C47">
        <v>0</v>
      </c>
      <c r="D47">
        <v>1</v>
      </c>
    </row>
    <row r="48" spans="1:4" x14ac:dyDescent="0.3">
      <c r="A48">
        <v>779.95</v>
      </c>
      <c r="B48">
        <v>0</v>
      </c>
      <c r="C48">
        <v>0</v>
      </c>
      <c r="D48">
        <v>0</v>
      </c>
    </row>
    <row r="49" spans="1:4" x14ac:dyDescent="0.3">
      <c r="A49">
        <v>813.97</v>
      </c>
      <c r="B49">
        <v>1</v>
      </c>
      <c r="C49">
        <v>0</v>
      </c>
      <c r="D49">
        <v>0</v>
      </c>
    </row>
    <row r="50" spans="1:4" x14ac:dyDescent="0.3">
      <c r="A50">
        <v>823.17000000000007</v>
      </c>
      <c r="B50">
        <v>0</v>
      </c>
      <c r="C50">
        <v>0</v>
      </c>
      <c r="D50">
        <v>0</v>
      </c>
    </row>
    <row r="51" spans="1:4" x14ac:dyDescent="0.3">
      <c r="A51">
        <v>863.13</v>
      </c>
      <c r="B51">
        <v>0</v>
      </c>
      <c r="C51">
        <v>0</v>
      </c>
      <c r="D51">
        <v>1</v>
      </c>
    </row>
    <row r="52" spans="1:4" x14ac:dyDescent="0.3">
      <c r="A52">
        <v>875.93999999999994</v>
      </c>
      <c r="B52">
        <v>0</v>
      </c>
      <c r="C52">
        <v>0</v>
      </c>
      <c r="D52">
        <v>0</v>
      </c>
    </row>
    <row r="53" spans="1:4" x14ac:dyDescent="0.3">
      <c r="A53">
        <v>913.6</v>
      </c>
      <c r="B53">
        <v>1</v>
      </c>
      <c r="C53">
        <v>0</v>
      </c>
      <c r="D53">
        <v>0</v>
      </c>
    </row>
    <row r="54" spans="1:4" x14ac:dyDescent="0.3">
      <c r="A54">
        <v>922.74</v>
      </c>
      <c r="B54">
        <v>0</v>
      </c>
      <c r="C54">
        <v>0</v>
      </c>
      <c r="D54">
        <v>0</v>
      </c>
    </row>
    <row r="55" spans="1:4" x14ac:dyDescent="0.3">
      <c r="A55">
        <v>959.27</v>
      </c>
      <c r="B55">
        <v>0</v>
      </c>
      <c r="C55">
        <v>0</v>
      </c>
      <c r="D55">
        <v>1</v>
      </c>
    </row>
    <row r="56" spans="1:4" x14ac:dyDescent="0.3">
      <c r="A56">
        <v>972.03</v>
      </c>
      <c r="B56">
        <v>0</v>
      </c>
      <c r="C56">
        <v>0</v>
      </c>
      <c r="D56">
        <v>0</v>
      </c>
    </row>
    <row r="57" spans="1:4" x14ac:dyDescent="0.3">
      <c r="A57">
        <v>1012.45</v>
      </c>
      <c r="B57">
        <v>1</v>
      </c>
      <c r="C57">
        <v>0</v>
      </c>
      <c r="D57">
        <v>0</v>
      </c>
    </row>
    <row r="58" spans="1:4" x14ac:dyDescent="0.3">
      <c r="A58">
        <v>1017.68</v>
      </c>
      <c r="B58">
        <v>1</v>
      </c>
      <c r="C58">
        <v>1</v>
      </c>
      <c r="D58">
        <v>0</v>
      </c>
    </row>
    <row r="59" spans="1:4" x14ac:dyDescent="0.3">
      <c r="A59">
        <v>1022.62</v>
      </c>
      <c r="B59">
        <v>1</v>
      </c>
      <c r="C59">
        <v>0</v>
      </c>
      <c r="D59">
        <v>0</v>
      </c>
    </row>
    <row r="60" spans="1:4" x14ac:dyDescent="0.3">
      <c r="A60">
        <v>1022.7900000000001</v>
      </c>
      <c r="B60">
        <v>0</v>
      </c>
      <c r="C60">
        <v>0</v>
      </c>
      <c r="D60">
        <v>0</v>
      </c>
    </row>
    <row r="61" spans="1:4" x14ac:dyDescent="0.3">
      <c r="A61">
        <v>1055.25</v>
      </c>
      <c r="B61">
        <v>0</v>
      </c>
      <c r="C61">
        <v>0</v>
      </c>
      <c r="D61">
        <v>1</v>
      </c>
    </row>
    <row r="62" spans="1:4" x14ac:dyDescent="0.3">
      <c r="A62">
        <v>1068.53</v>
      </c>
      <c r="B62">
        <v>0</v>
      </c>
      <c r="C62">
        <v>0</v>
      </c>
      <c r="D62">
        <v>0</v>
      </c>
    </row>
    <row r="63" spans="1:4" x14ac:dyDescent="0.3">
      <c r="A63">
        <v>1110.7</v>
      </c>
      <c r="B63">
        <v>1</v>
      </c>
      <c r="C63">
        <v>0</v>
      </c>
      <c r="D63">
        <v>0</v>
      </c>
    </row>
    <row r="64" spans="1:4" x14ac:dyDescent="0.3">
      <c r="A64">
        <v>1114.08</v>
      </c>
      <c r="B64">
        <v>1</v>
      </c>
      <c r="C64">
        <v>1</v>
      </c>
      <c r="D64">
        <v>0</v>
      </c>
    </row>
    <row r="65" spans="1:4" x14ac:dyDescent="0.3">
      <c r="A65">
        <v>1122.5900000000001</v>
      </c>
      <c r="B65">
        <v>0</v>
      </c>
      <c r="C65">
        <v>1</v>
      </c>
      <c r="D65">
        <v>0</v>
      </c>
    </row>
    <row r="66" spans="1:4" x14ac:dyDescent="0.3">
      <c r="A66">
        <v>1125.1099999999999</v>
      </c>
      <c r="B66">
        <v>0</v>
      </c>
      <c r="C66">
        <v>0</v>
      </c>
      <c r="D66">
        <v>0</v>
      </c>
    </row>
    <row r="67" spans="1:4" x14ac:dyDescent="0.3">
      <c r="A67">
        <v>1151.68</v>
      </c>
      <c r="B67">
        <v>0</v>
      </c>
      <c r="C67">
        <v>0</v>
      </c>
      <c r="D67">
        <v>1</v>
      </c>
    </row>
    <row r="68" spans="1:4" x14ac:dyDescent="0.3">
      <c r="A68">
        <v>1165.48</v>
      </c>
      <c r="B68">
        <v>0</v>
      </c>
      <c r="C68">
        <v>0</v>
      </c>
      <c r="D68">
        <v>0</v>
      </c>
    </row>
    <row r="69" spans="1:4" x14ac:dyDescent="0.3">
      <c r="A69">
        <v>1208.58</v>
      </c>
      <c r="B69">
        <v>1</v>
      </c>
      <c r="C69">
        <v>0</v>
      </c>
      <c r="D69">
        <v>0</v>
      </c>
    </row>
    <row r="70" spans="1:4" x14ac:dyDescent="0.3">
      <c r="A70">
        <v>1211.28</v>
      </c>
      <c r="B70">
        <v>1</v>
      </c>
      <c r="C70">
        <v>1</v>
      </c>
      <c r="D70">
        <v>0</v>
      </c>
    </row>
    <row r="71" spans="1:4" x14ac:dyDescent="0.3">
      <c r="A71">
        <v>1221.6299999999999</v>
      </c>
      <c r="B71">
        <v>0</v>
      </c>
      <c r="C71">
        <v>1</v>
      </c>
      <c r="D71">
        <v>0</v>
      </c>
    </row>
    <row r="72" spans="1:4" x14ac:dyDescent="0.3">
      <c r="A72">
        <v>1224.5999999999999</v>
      </c>
      <c r="B72">
        <v>0</v>
      </c>
      <c r="C72">
        <v>0</v>
      </c>
      <c r="D72">
        <v>0</v>
      </c>
    </row>
    <row r="73" spans="1:4" x14ac:dyDescent="0.3">
      <c r="A73">
        <v>1249.1500000000001</v>
      </c>
      <c r="B73">
        <v>0</v>
      </c>
      <c r="C73">
        <v>0</v>
      </c>
      <c r="D73">
        <v>1</v>
      </c>
    </row>
    <row r="74" spans="1:4" x14ac:dyDescent="0.3">
      <c r="A74">
        <v>1262.76</v>
      </c>
      <c r="B74">
        <v>0</v>
      </c>
      <c r="C74">
        <v>0</v>
      </c>
      <c r="D74">
        <v>0</v>
      </c>
    </row>
    <row r="75" spans="1:4" x14ac:dyDescent="0.3">
      <c r="A75">
        <v>1306.17</v>
      </c>
      <c r="B75">
        <v>1</v>
      </c>
      <c r="C75">
        <v>0</v>
      </c>
      <c r="D75">
        <v>0</v>
      </c>
    </row>
    <row r="76" spans="1:4" x14ac:dyDescent="0.3">
      <c r="A76">
        <v>1308.52</v>
      </c>
      <c r="B76">
        <v>1</v>
      </c>
      <c r="C76">
        <v>1</v>
      </c>
      <c r="D76">
        <v>0</v>
      </c>
    </row>
    <row r="77" spans="1:4" x14ac:dyDescent="0.3">
      <c r="A77">
        <v>1319.78</v>
      </c>
      <c r="B77">
        <v>0</v>
      </c>
      <c r="C77">
        <v>1</v>
      </c>
      <c r="D77">
        <v>0</v>
      </c>
    </row>
    <row r="78" spans="1:4" x14ac:dyDescent="0.3">
      <c r="A78">
        <v>1322.11</v>
      </c>
      <c r="B78">
        <v>0</v>
      </c>
      <c r="C78">
        <v>0</v>
      </c>
      <c r="D78">
        <v>0</v>
      </c>
    </row>
    <row r="79" spans="1:4" x14ac:dyDescent="0.3">
      <c r="A79">
        <v>1348.07</v>
      </c>
      <c r="B79">
        <v>0</v>
      </c>
      <c r="C79">
        <v>0</v>
      </c>
      <c r="D79">
        <v>1</v>
      </c>
    </row>
    <row r="80" spans="1:4" x14ac:dyDescent="0.3">
      <c r="A80">
        <v>1360.23</v>
      </c>
      <c r="B80">
        <v>0</v>
      </c>
      <c r="C80">
        <v>0</v>
      </c>
      <c r="D80">
        <v>0</v>
      </c>
    </row>
    <row r="81" spans="1:4" x14ac:dyDescent="0.3">
      <c r="A81">
        <v>1403.48</v>
      </c>
      <c r="B81">
        <v>1</v>
      </c>
      <c r="C81">
        <v>0</v>
      </c>
      <c r="D81">
        <v>0</v>
      </c>
    </row>
    <row r="82" spans="1:4" x14ac:dyDescent="0.3">
      <c r="A82">
        <v>1405.5</v>
      </c>
      <c r="B82">
        <v>1</v>
      </c>
      <c r="C82">
        <v>1</v>
      </c>
      <c r="D82">
        <v>0</v>
      </c>
    </row>
    <row r="83" spans="1:4" x14ac:dyDescent="0.3">
      <c r="A83">
        <v>1417.17</v>
      </c>
      <c r="B83">
        <v>0</v>
      </c>
      <c r="C83">
        <v>1</v>
      </c>
      <c r="D83">
        <v>0</v>
      </c>
    </row>
    <row r="84" spans="1:4" x14ac:dyDescent="0.3">
      <c r="A84">
        <v>1418.17</v>
      </c>
      <c r="B84">
        <v>0</v>
      </c>
      <c r="C84">
        <v>0</v>
      </c>
      <c r="D84">
        <v>0</v>
      </c>
    </row>
    <row r="85" spans="1:4" x14ac:dyDescent="0.3">
      <c r="A85">
        <v>1448.68</v>
      </c>
      <c r="B85">
        <v>0</v>
      </c>
      <c r="C85">
        <v>0</v>
      </c>
      <c r="D85">
        <v>1</v>
      </c>
    </row>
    <row r="86" spans="1:4" x14ac:dyDescent="0.3">
      <c r="A86">
        <v>1457.77</v>
      </c>
      <c r="B86">
        <v>0</v>
      </c>
      <c r="C86">
        <v>0</v>
      </c>
      <c r="D86">
        <v>0</v>
      </c>
    </row>
    <row r="87" spans="1:4" x14ac:dyDescent="0.3">
      <c r="A87">
        <v>1500.53</v>
      </c>
      <c r="B87">
        <v>1</v>
      </c>
      <c r="C87">
        <v>0</v>
      </c>
      <c r="D87">
        <v>0</v>
      </c>
    </row>
    <row r="88" spans="1:4" x14ac:dyDescent="0.3">
      <c r="A88">
        <v>1501.97</v>
      </c>
      <c r="B88">
        <v>1</v>
      </c>
      <c r="C88">
        <v>1</v>
      </c>
      <c r="D88">
        <v>0</v>
      </c>
    </row>
    <row r="89" spans="1:4" x14ac:dyDescent="0.3">
      <c r="A89">
        <v>1513.54</v>
      </c>
      <c r="B89">
        <v>1</v>
      </c>
      <c r="C89">
        <v>0</v>
      </c>
      <c r="D89">
        <v>0</v>
      </c>
    </row>
    <row r="90" spans="1:4" x14ac:dyDescent="0.3">
      <c r="A90">
        <v>1514.1</v>
      </c>
      <c r="B90">
        <v>0</v>
      </c>
      <c r="C90">
        <v>0</v>
      </c>
      <c r="D90">
        <v>0</v>
      </c>
    </row>
    <row r="91" spans="1:4" x14ac:dyDescent="0.3">
      <c r="A91">
        <v>1551.12</v>
      </c>
      <c r="B91">
        <v>0</v>
      </c>
      <c r="C91">
        <v>0</v>
      </c>
      <c r="D91">
        <v>1</v>
      </c>
    </row>
    <row r="92" spans="1:4" x14ac:dyDescent="0.3">
      <c r="A92">
        <v>1555.2299999999998</v>
      </c>
      <c r="B92">
        <v>0</v>
      </c>
      <c r="C92">
        <v>0</v>
      </c>
      <c r="D92">
        <v>0</v>
      </c>
    </row>
    <row r="93" spans="1:4" x14ac:dyDescent="0.3">
      <c r="A93">
        <v>1597.37</v>
      </c>
      <c r="B93">
        <v>1</v>
      </c>
      <c r="C93">
        <v>0</v>
      </c>
      <c r="D93">
        <v>0</v>
      </c>
    </row>
    <row r="94" spans="1:4" x14ac:dyDescent="0.3">
      <c r="A94">
        <v>1597.7</v>
      </c>
      <c r="B94">
        <v>1</v>
      </c>
      <c r="C94">
        <v>1</v>
      </c>
      <c r="D94">
        <v>0</v>
      </c>
    </row>
    <row r="95" spans="1:4" x14ac:dyDescent="0.3">
      <c r="A95">
        <v>1609.1100000000001</v>
      </c>
      <c r="B95">
        <v>1</v>
      </c>
      <c r="C95">
        <v>0</v>
      </c>
      <c r="D95">
        <v>0</v>
      </c>
    </row>
    <row r="96" spans="1:4" x14ac:dyDescent="0.3">
      <c r="A96">
        <v>1610.8799999999999</v>
      </c>
      <c r="B96">
        <v>0</v>
      </c>
      <c r="C96">
        <v>0</v>
      </c>
      <c r="D96">
        <v>0</v>
      </c>
    </row>
    <row r="97" spans="1:4" x14ac:dyDescent="0.3">
      <c r="A97">
        <v>1693.02</v>
      </c>
      <c r="B97">
        <v>0</v>
      </c>
      <c r="C97">
        <v>1</v>
      </c>
      <c r="D97">
        <v>0</v>
      </c>
    </row>
    <row r="98" spans="1:4" x14ac:dyDescent="0.3">
      <c r="A98">
        <v>1694.15</v>
      </c>
      <c r="B98">
        <v>1</v>
      </c>
      <c r="C98">
        <v>1</v>
      </c>
      <c r="D98">
        <v>0</v>
      </c>
    </row>
    <row r="99" spans="1:4" x14ac:dyDescent="0.3">
      <c r="A99">
        <v>1705.3899999999999</v>
      </c>
      <c r="B99">
        <v>1</v>
      </c>
      <c r="C99">
        <v>0</v>
      </c>
      <c r="D99">
        <v>0</v>
      </c>
    </row>
    <row r="100" spans="1:4" x14ac:dyDescent="0.3">
      <c r="A100">
        <v>1707.76</v>
      </c>
      <c r="B100">
        <v>0</v>
      </c>
      <c r="C100">
        <v>0</v>
      </c>
      <c r="D100">
        <v>0</v>
      </c>
    </row>
    <row r="101" spans="1:4" x14ac:dyDescent="0.3">
      <c r="A101">
        <v>1751.28</v>
      </c>
      <c r="B101">
        <v>0</v>
      </c>
      <c r="C101">
        <v>0</v>
      </c>
      <c r="D101">
        <v>1</v>
      </c>
    </row>
    <row r="102" spans="1:4" x14ac:dyDescent="0.3">
      <c r="A102">
        <v>1756.82</v>
      </c>
      <c r="B102">
        <v>0</v>
      </c>
      <c r="C102">
        <v>0</v>
      </c>
      <c r="D102">
        <v>0</v>
      </c>
    </row>
    <row r="103" spans="1:4" x14ac:dyDescent="0.3">
      <c r="A103">
        <v>1788.82</v>
      </c>
      <c r="B103">
        <v>0</v>
      </c>
      <c r="C103">
        <v>1</v>
      </c>
      <c r="D103">
        <v>0</v>
      </c>
    </row>
    <row r="104" spans="1:4" x14ac:dyDescent="0.3">
      <c r="A104">
        <v>1791.17</v>
      </c>
      <c r="B104">
        <v>1</v>
      </c>
      <c r="C104">
        <v>1</v>
      </c>
      <c r="D104">
        <v>0</v>
      </c>
    </row>
    <row r="105" spans="1:4" x14ac:dyDescent="0.3">
      <c r="A105">
        <v>1802.28</v>
      </c>
      <c r="B105">
        <v>1</v>
      </c>
      <c r="C105">
        <v>0</v>
      </c>
      <c r="D105">
        <v>0</v>
      </c>
    </row>
    <row r="106" spans="1:4" x14ac:dyDescent="0.3">
      <c r="A106">
        <v>1804.89</v>
      </c>
      <c r="B106">
        <v>0</v>
      </c>
      <c r="C106">
        <v>0</v>
      </c>
      <c r="D106">
        <v>0</v>
      </c>
    </row>
    <row r="107" spans="1:4" x14ac:dyDescent="0.3">
      <c r="A107">
        <v>1848.8</v>
      </c>
      <c r="B107">
        <v>0</v>
      </c>
      <c r="C107">
        <v>0</v>
      </c>
      <c r="D107">
        <v>1</v>
      </c>
    </row>
    <row r="108" spans="1:4" x14ac:dyDescent="0.3">
      <c r="A108">
        <v>1858.82</v>
      </c>
      <c r="B108">
        <v>0</v>
      </c>
      <c r="C108">
        <v>0</v>
      </c>
      <c r="D108">
        <v>0</v>
      </c>
    </row>
    <row r="109" spans="1:4" x14ac:dyDescent="0.3">
      <c r="A109">
        <v>1885.88</v>
      </c>
      <c r="B109">
        <v>0</v>
      </c>
      <c r="C109">
        <v>1</v>
      </c>
      <c r="D109">
        <v>0</v>
      </c>
    </row>
    <row r="110" spans="1:4" x14ac:dyDescent="0.3">
      <c r="A110">
        <v>1888.77</v>
      </c>
      <c r="B110">
        <v>1</v>
      </c>
      <c r="C110">
        <v>1</v>
      </c>
      <c r="D110">
        <v>0</v>
      </c>
    </row>
    <row r="111" spans="1:4" x14ac:dyDescent="0.3">
      <c r="A111">
        <v>1899.46</v>
      </c>
      <c r="B111">
        <v>1</v>
      </c>
      <c r="C111">
        <v>0</v>
      </c>
      <c r="D111">
        <v>0</v>
      </c>
    </row>
    <row r="112" spans="1:4" x14ac:dyDescent="0.3">
      <c r="A112">
        <v>1902.3</v>
      </c>
      <c r="B112">
        <v>0</v>
      </c>
      <c r="C112">
        <v>0</v>
      </c>
      <c r="D112">
        <v>0</v>
      </c>
    </row>
    <row r="113" spans="1:4" x14ac:dyDescent="0.3">
      <c r="A113">
        <v>1946.33</v>
      </c>
      <c r="B113">
        <v>0</v>
      </c>
      <c r="C113">
        <v>0</v>
      </c>
      <c r="D113">
        <v>1</v>
      </c>
    </row>
    <row r="114" spans="1:4" x14ac:dyDescent="0.3">
      <c r="A114">
        <v>1959</v>
      </c>
      <c r="B114">
        <v>0</v>
      </c>
      <c r="C114">
        <v>0</v>
      </c>
      <c r="D114">
        <v>0</v>
      </c>
    </row>
    <row r="115" spans="1:4" x14ac:dyDescent="0.3">
      <c r="A115">
        <v>1984.78</v>
      </c>
      <c r="B115">
        <v>0</v>
      </c>
      <c r="C115">
        <v>1</v>
      </c>
      <c r="D115">
        <v>0</v>
      </c>
    </row>
    <row r="116" spans="1:4" x14ac:dyDescent="0.3">
      <c r="A116">
        <v>1987.17</v>
      </c>
      <c r="B116">
        <v>1</v>
      </c>
      <c r="C116">
        <v>1</v>
      </c>
      <c r="D116">
        <v>0</v>
      </c>
    </row>
    <row r="117" spans="1:4" x14ac:dyDescent="0.3">
      <c r="A117">
        <v>1996.69</v>
      </c>
      <c r="B117">
        <v>1</v>
      </c>
      <c r="C117">
        <v>0</v>
      </c>
      <c r="D117">
        <v>0</v>
      </c>
    </row>
    <row r="118" spans="1:4" x14ac:dyDescent="0.3">
      <c r="A118">
        <v>1999.96</v>
      </c>
      <c r="B118">
        <v>0</v>
      </c>
      <c r="C118">
        <v>0</v>
      </c>
      <c r="D118">
        <v>0</v>
      </c>
    </row>
    <row r="119" spans="1:4" x14ac:dyDescent="0.3">
      <c r="A119">
        <v>2043.77</v>
      </c>
      <c r="B119">
        <v>0</v>
      </c>
      <c r="C119">
        <v>0</v>
      </c>
      <c r="D119">
        <v>1</v>
      </c>
    </row>
    <row r="120" spans="1:4" x14ac:dyDescent="0.3">
      <c r="A120">
        <v>2057.5500000000002</v>
      </c>
      <c r="B120">
        <v>0</v>
      </c>
      <c r="C120">
        <v>0</v>
      </c>
      <c r="D120">
        <v>0</v>
      </c>
    </row>
    <row r="121" spans="1:4" x14ac:dyDescent="0.3">
      <c r="A121">
        <v>2086.27</v>
      </c>
      <c r="B121">
        <v>0</v>
      </c>
      <c r="C121">
        <v>1</v>
      </c>
      <c r="D121">
        <v>0</v>
      </c>
    </row>
    <row r="122" spans="1:4" x14ac:dyDescent="0.3">
      <c r="A122">
        <v>2086.4299999999998</v>
      </c>
      <c r="B122">
        <v>1</v>
      </c>
      <c r="C122">
        <v>1</v>
      </c>
      <c r="D122">
        <v>0</v>
      </c>
    </row>
    <row r="123" spans="1:4" x14ac:dyDescent="0.3">
      <c r="A123">
        <v>2093.54</v>
      </c>
      <c r="B123">
        <v>1</v>
      </c>
      <c r="C123">
        <v>0</v>
      </c>
      <c r="D123">
        <v>0</v>
      </c>
    </row>
    <row r="124" spans="1:4" x14ac:dyDescent="0.3">
      <c r="A124">
        <v>2097.91</v>
      </c>
      <c r="B124">
        <v>0</v>
      </c>
      <c r="C124">
        <v>0</v>
      </c>
      <c r="D124">
        <v>0</v>
      </c>
    </row>
    <row r="125" spans="1:4" x14ac:dyDescent="0.3">
      <c r="A125">
        <v>2140.98</v>
      </c>
      <c r="B125">
        <v>0</v>
      </c>
      <c r="C125">
        <v>0</v>
      </c>
      <c r="D125">
        <v>1</v>
      </c>
    </row>
    <row r="126" spans="1:4" x14ac:dyDescent="0.3">
      <c r="A126">
        <v>2154.7199999999998</v>
      </c>
      <c r="B126">
        <v>0</v>
      </c>
      <c r="C126">
        <v>0</v>
      </c>
      <c r="D126">
        <v>0</v>
      </c>
    </row>
    <row r="127" spans="1:4" x14ac:dyDescent="0.3">
      <c r="A127">
        <v>2186.38</v>
      </c>
      <c r="B127">
        <v>1</v>
      </c>
      <c r="C127">
        <v>0</v>
      </c>
      <c r="D127">
        <v>0</v>
      </c>
    </row>
    <row r="128" spans="1:4" x14ac:dyDescent="0.3">
      <c r="A128">
        <v>2196.31</v>
      </c>
      <c r="B128">
        <v>0</v>
      </c>
      <c r="C128">
        <v>0</v>
      </c>
      <c r="D128">
        <v>0</v>
      </c>
    </row>
    <row r="129" spans="1:4" x14ac:dyDescent="0.3">
      <c r="A129">
        <v>2237.85</v>
      </c>
      <c r="B129">
        <v>0</v>
      </c>
      <c r="C129">
        <v>0</v>
      </c>
      <c r="D129">
        <v>1</v>
      </c>
    </row>
    <row r="130" spans="1:4" x14ac:dyDescent="0.3">
      <c r="A130">
        <v>2250.9899999999998</v>
      </c>
      <c r="B130">
        <v>0</v>
      </c>
      <c r="C130">
        <v>0</v>
      </c>
      <c r="D130">
        <v>0</v>
      </c>
    </row>
    <row r="131" spans="1:4" x14ac:dyDescent="0.3">
      <c r="A131">
        <v>2286.38</v>
      </c>
      <c r="B131">
        <v>1</v>
      </c>
      <c r="C131">
        <v>0</v>
      </c>
      <c r="D131">
        <v>0</v>
      </c>
    </row>
    <row r="132" spans="1:4" x14ac:dyDescent="0.3">
      <c r="A132">
        <v>2295.38</v>
      </c>
      <c r="B132">
        <v>0</v>
      </c>
      <c r="C132">
        <v>0</v>
      </c>
      <c r="D132">
        <v>0</v>
      </c>
    </row>
    <row r="133" spans="1:4" x14ac:dyDescent="0.3">
      <c r="A133">
        <v>2334.23</v>
      </c>
      <c r="B133">
        <v>0</v>
      </c>
      <c r="C133">
        <v>0</v>
      </c>
      <c r="D133">
        <v>1</v>
      </c>
    </row>
    <row r="134" spans="1:4" x14ac:dyDescent="0.3">
      <c r="A134">
        <v>2346.94</v>
      </c>
      <c r="B134">
        <v>0</v>
      </c>
      <c r="C134">
        <v>0</v>
      </c>
      <c r="D134">
        <v>0</v>
      </c>
    </row>
    <row r="135" spans="1:4" x14ac:dyDescent="0.3">
      <c r="A135">
        <v>2385.73</v>
      </c>
      <c r="B135">
        <v>1</v>
      </c>
      <c r="C135">
        <v>0</v>
      </c>
      <c r="D135">
        <v>0</v>
      </c>
    </row>
    <row r="136" spans="1:4" x14ac:dyDescent="0.3">
      <c r="A136">
        <v>2395.1999999999998</v>
      </c>
      <c r="B136">
        <v>0</v>
      </c>
      <c r="C136">
        <v>0</v>
      </c>
      <c r="D136">
        <v>0</v>
      </c>
    </row>
    <row r="137" spans="1:4" x14ac:dyDescent="0.3">
      <c r="A137">
        <v>2430.25</v>
      </c>
      <c r="B137">
        <v>0</v>
      </c>
      <c r="C137">
        <v>0</v>
      </c>
      <c r="D137">
        <v>1</v>
      </c>
    </row>
    <row r="138" spans="1:4" x14ac:dyDescent="0.3">
      <c r="A138">
        <v>2443.15</v>
      </c>
      <c r="B138">
        <v>0</v>
      </c>
      <c r="C138">
        <v>0</v>
      </c>
      <c r="D138">
        <v>0</v>
      </c>
    </row>
    <row r="139" spans="1:4" x14ac:dyDescent="0.3">
      <c r="A139">
        <v>2484.33</v>
      </c>
      <c r="B139">
        <v>1</v>
      </c>
      <c r="C139">
        <v>0</v>
      </c>
      <c r="D139">
        <v>0</v>
      </c>
    </row>
    <row r="140" spans="1:4" x14ac:dyDescent="0.3">
      <c r="A140">
        <v>2488.58</v>
      </c>
      <c r="B140">
        <v>1</v>
      </c>
      <c r="C140">
        <v>1</v>
      </c>
      <c r="D140">
        <v>0</v>
      </c>
    </row>
    <row r="141" spans="1:4" x14ac:dyDescent="0.3">
      <c r="A141">
        <v>2495.25</v>
      </c>
      <c r="B141">
        <v>0</v>
      </c>
      <c r="C141">
        <v>1</v>
      </c>
      <c r="D141">
        <v>0</v>
      </c>
    </row>
    <row r="142" spans="1:4" x14ac:dyDescent="0.3">
      <c r="A142">
        <v>2496.5</v>
      </c>
      <c r="B142">
        <v>0</v>
      </c>
      <c r="C142">
        <v>0</v>
      </c>
      <c r="D142">
        <v>0</v>
      </c>
    </row>
    <row r="143" spans="1:4" x14ac:dyDescent="0.3">
      <c r="A143">
        <v>2526.33</v>
      </c>
      <c r="B143">
        <v>0</v>
      </c>
      <c r="C143">
        <v>0</v>
      </c>
      <c r="D143">
        <v>1</v>
      </c>
    </row>
    <row r="144" spans="1:4" x14ac:dyDescent="0.3">
      <c r="A144">
        <v>2539.84</v>
      </c>
      <c r="B144">
        <v>0</v>
      </c>
      <c r="C144">
        <v>0</v>
      </c>
      <c r="D144">
        <v>0</v>
      </c>
    </row>
    <row r="145" spans="1:4" x14ac:dyDescent="0.3">
      <c r="A145">
        <v>2582.4299999999998</v>
      </c>
      <c r="B145">
        <v>1</v>
      </c>
      <c r="C145">
        <v>0</v>
      </c>
      <c r="D145">
        <v>0</v>
      </c>
    </row>
    <row r="146" spans="1:4" x14ac:dyDescent="0.3">
      <c r="A146">
        <v>2585.52</v>
      </c>
      <c r="B146">
        <v>1</v>
      </c>
      <c r="C146">
        <v>1</v>
      </c>
      <c r="D146">
        <v>0</v>
      </c>
    </row>
    <row r="147" spans="1:4" x14ac:dyDescent="0.3">
      <c r="A147">
        <v>2594.81</v>
      </c>
      <c r="B147">
        <v>0</v>
      </c>
      <c r="C147">
        <v>1</v>
      </c>
      <c r="D147">
        <v>0</v>
      </c>
    </row>
    <row r="148" spans="1:4" x14ac:dyDescent="0.3">
      <c r="A148">
        <v>2597.6799999999998</v>
      </c>
      <c r="B148">
        <v>0</v>
      </c>
      <c r="C148">
        <v>0</v>
      </c>
      <c r="D148">
        <v>0</v>
      </c>
    </row>
    <row r="149" spans="1:4" x14ac:dyDescent="0.3">
      <c r="A149">
        <v>2623.08</v>
      </c>
      <c r="B149">
        <v>0</v>
      </c>
      <c r="C149">
        <v>0</v>
      </c>
      <c r="D149">
        <v>1</v>
      </c>
    </row>
    <row r="150" spans="1:4" x14ac:dyDescent="0.3">
      <c r="A150">
        <v>2636.93</v>
      </c>
      <c r="B150">
        <v>0</v>
      </c>
      <c r="C150">
        <v>0</v>
      </c>
      <c r="D150">
        <v>0</v>
      </c>
    </row>
    <row r="151" spans="1:4" x14ac:dyDescent="0.3">
      <c r="A151">
        <v>2680.2</v>
      </c>
      <c r="B151">
        <v>1</v>
      </c>
      <c r="C151">
        <v>0</v>
      </c>
      <c r="D151">
        <v>0</v>
      </c>
    </row>
    <row r="152" spans="1:4" x14ac:dyDescent="0.3">
      <c r="A152">
        <v>2682.75</v>
      </c>
      <c r="B152">
        <v>1</v>
      </c>
      <c r="C152">
        <v>1</v>
      </c>
      <c r="D152">
        <v>0</v>
      </c>
    </row>
    <row r="153" spans="1:4" x14ac:dyDescent="0.3">
      <c r="A153">
        <v>2693.52</v>
      </c>
      <c r="B153">
        <v>0</v>
      </c>
      <c r="C153">
        <v>1</v>
      </c>
      <c r="D153">
        <v>0</v>
      </c>
    </row>
    <row r="154" spans="1:4" x14ac:dyDescent="0.3">
      <c r="A154">
        <v>2696.36</v>
      </c>
      <c r="B154">
        <v>0</v>
      </c>
      <c r="C154">
        <v>0</v>
      </c>
      <c r="D154">
        <v>0</v>
      </c>
    </row>
    <row r="155" spans="1:4" x14ac:dyDescent="0.3">
      <c r="A155">
        <v>2721.03</v>
      </c>
      <c r="B155">
        <v>0</v>
      </c>
      <c r="C155">
        <v>0</v>
      </c>
      <c r="D155">
        <v>1</v>
      </c>
    </row>
    <row r="156" spans="1:4" x14ac:dyDescent="0.3">
      <c r="A156">
        <v>2734.28</v>
      </c>
      <c r="B156">
        <v>0</v>
      </c>
      <c r="C156">
        <v>0</v>
      </c>
      <c r="D156">
        <v>0</v>
      </c>
    </row>
    <row r="157" spans="1:4" x14ac:dyDescent="0.3">
      <c r="A157">
        <v>2777.68</v>
      </c>
      <c r="B157">
        <v>1</v>
      </c>
      <c r="C157">
        <v>0</v>
      </c>
      <c r="D157">
        <v>0</v>
      </c>
    </row>
    <row r="158" spans="1:4" x14ac:dyDescent="0.3">
      <c r="A158">
        <v>2779.92</v>
      </c>
      <c r="B158">
        <v>1</v>
      </c>
      <c r="C158">
        <v>1</v>
      </c>
      <c r="D158">
        <v>0</v>
      </c>
    </row>
    <row r="159" spans="1:4" x14ac:dyDescent="0.3">
      <c r="A159">
        <v>2791.3599999999997</v>
      </c>
      <c r="B159">
        <v>0</v>
      </c>
      <c r="C159">
        <v>1</v>
      </c>
      <c r="D159">
        <v>0</v>
      </c>
    </row>
    <row r="160" spans="1:4" x14ac:dyDescent="0.3">
      <c r="A160">
        <v>2793.27</v>
      </c>
      <c r="B160">
        <v>0</v>
      </c>
      <c r="C160">
        <v>0</v>
      </c>
      <c r="D160">
        <v>0</v>
      </c>
    </row>
    <row r="161" spans="1:4" x14ac:dyDescent="0.3">
      <c r="A161">
        <v>2820.55</v>
      </c>
      <c r="B161">
        <v>0</v>
      </c>
      <c r="C161">
        <v>0</v>
      </c>
      <c r="D161">
        <v>1</v>
      </c>
    </row>
    <row r="162" spans="1:4" x14ac:dyDescent="0.3">
      <c r="A162">
        <v>2831.8</v>
      </c>
      <c r="B162">
        <v>0</v>
      </c>
      <c r="C162">
        <v>0</v>
      </c>
      <c r="D162">
        <v>0</v>
      </c>
    </row>
    <row r="163" spans="1:4" x14ac:dyDescent="0.3">
      <c r="A163">
        <v>2874.92</v>
      </c>
      <c r="B163">
        <v>1</v>
      </c>
      <c r="C163">
        <v>0</v>
      </c>
      <c r="D163">
        <v>0</v>
      </c>
    </row>
    <row r="164" spans="1:4" x14ac:dyDescent="0.3">
      <c r="A164">
        <v>2876.75</v>
      </c>
      <c r="B164">
        <v>1</v>
      </c>
      <c r="C164">
        <v>1</v>
      </c>
      <c r="D164">
        <v>0</v>
      </c>
    </row>
    <row r="165" spans="1:4" x14ac:dyDescent="0.3">
      <c r="A165">
        <v>2888.57</v>
      </c>
      <c r="B165">
        <v>0</v>
      </c>
      <c r="C165">
        <v>1</v>
      </c>
      <c r="D165">
        <v>0</v>
      </c>
    </row>
    <row r="166" spans="1:4" x14ac:dyDescent="0.3">
      <c r="A166">
        <v>2888.98</v>
      </c>
      <c r="B166">
        <v>0</v>
      </c>
      <c r="C166">
        <v>0</v>
      </c>
      <c r="D166">
        <v>0</v>
      </c>
    </row>
    <row r="167" spans="1:4" x14ac:dyDescent="0.3">
      <c r="A167">
        <v>2921.82</v>
      </c>
      <c r="B167">
        <v>0</v>
      </c>
      <c r="C167">
        <v>0</v>
      </c>
      <c r="D167">
        <v>1</v>
      </c>
    </row>
    <row r="168" spans="1:4" x14ac:dyDescent="0.3">
      <c r="A168">
        <v>2929.34</v>
      </c>
      <c r="B168">
        <v>0</v>
      </c>
      <c r="C168">
        <v>0</v>
      </c>
      <c r="D168">
        <v>0</v>
      </c>
    </row>
    <row r="169" spans="1:4" x14ac:dyDescent="0.3">
      <c r="A169">
        <v>2971.87</v>
      </c>
      <c r="B169">
        <v>1</v>
      </c>
      <c r="C169">
        <v>0</v>
      </c>
      <c r="D169">
        <v>0</v>
      </c>
    </row>
    <row r="170" spans="1:4" x14ac:dyDescent="0.3">
      <c r="A170">
        <v>2972.97</v>
      </c>
      <c r="B170">
        <v>1</v>
      </c>
      <c r="C170">
        <v>1</v>
      </c>
      <c r="D170">
        <v>0</v>
      </c>
    </row>
    <row r="171" spans="1:4" x14ac:dyDescent="0.3">
      <c r="A171">
        <v>2984.33</v>
      </c>
      <c r="B171">
        <v>1</v>
      </c>
      <c r="C171">
        <v>0</v>
      </c>
      <c r="D171">
        <v>0</v>
      </c>
    </row>
    <row r="172" spans="1:4" x14ac:dyDescent="0.3">
      <c r="A172">
        <v>2985.4</v>
      </c>
      <c r="B172">
        <v>0</v>
      </c>
      <c r="C172">
        <v>0</v>
      </c>
      <c r="D172">
        <v>0</v>
      </c>
    </row>
    <row r="173" spans="1:4" x14ac:dyDescent="0.3">
      <c r="A173">
        <v>3025.17</v>
      </c>
      <c r="B173">
        <v>0</v>
      </c>
      <c r="C173">
        <v>0</v>
      </c>
      <c r="D173">
        <v>1</v>
      </c>
    </row>
    <row r="174" spans="1:4" x14ac:dyDescent="0.3">
      <c r="A174">
        <v>3026.37</v>
      </c>
      <c r="B174">
        <v>0</v>
      </c>
      <c r="C174">
        <v>0</v>
      </c>
      <c r="D174">
        <v>0</v>
      </c>
    </row>
    <row r="175" spans="1:4" x14ac:dyDescent="0.3">
      <c r="A175">
        <v>3068.47</v>
      </c>
      <c r="B175">
        <v>0</v>
      </c>
      <c r="C175">
        <v>1</v>
      </c>
      <c r="D175">
        <v>0</v>
      </c>
    </row>
    <row r="176" spans="1:4" x14ac:dyDescent="0.3">
      <c r="A176">
        <v>3068.65</v>
      </c>
      <c r="B176">
        <v>1</v>
      </c>
      <c r="C176">
        <v>1</v>
      </c>
      <c r="D176">
        <v>0</v>
      </c>
    </row>
    <row r="177" spans="1:4" x14ac:dyDescent="0.3">
      <c r="A177">
        <v>3080.1299999999997</v>
      </c>
      <c r="B177">
        <v>1</v>
      </c>
      <c r="C177">
        <v>0</v>
      </c>
      <c r="D177">
        <v>0</v>
      </c>
    </row>
    <row r="178" spans="1:4" x14ac:dyDescent="0.3">
      <c r="A178">
        <v>3082.1800000000003</v>
      </c>
      <c r="B178">
        <v>0</v>
      </c>
      <c r="C178">
        <v>0</v>
      </c>
      <c r="D178">
        <v>0</v>
      </c>
    </row>
    <row r="179" spans="1:4" x14ac:dyDescent="0.3">
      <c r="A179">
        <v>3125.93</v>
      </c>
      <c r="B179">
        <v>0</v>
      </c>
      <c r="C179">
        <v>0</v>
      </c>
      <c r="D179">
        <v>1</v>
      </c>
    </row>
    <row r="180" spans="1:4" x14ac:dyDescent="0.3">
      <c r="A180">
        <v>3126.66</v>
      </c>
      <c r="B180">
        <v>0</v>
      </c>
      <c r="C180">
        <v>0</v>
      </c>
      <c r="D180">
        <v>0</v>
      </c>
    </row>
    <row r="181" spans="1:4" x14ac:dyDescent="0.3">
      <c r="A181">
        <v>3163.85</v>
      </c>
      <c r="B181">
        <v>0</v>
      </c>
      <c r="C181">
        <v>1</v>
      </c>
      <c r="D181">
        <v>0</v>
      </c>
    </row>
    <row r="182" spans="1:4" x14ac:dyDescent="0.3">
      <c r="A182">
        <v>3165.48</v>
      </c>
      <c r="B182">
        <v>1</v>
      </c>
      <c r="C182">
        <v>1</v>
      </c>
      <c r="D182">
        <v>0</v>
      </c>
    </row>
    <row r="183" spans="1:4" x14ac:dyDescent="0.3">
      <c r="A183">
        <v>3176.66</v>
      </c>
      <c r="B183">
        <v>1</v>
      </c>
      <c r="C183">
        <v>0</v>
      </c>
      <c r="D183">
        <v>0</v>
      </c>
    </row>
    <row r="184" spans="1:4" x14ac:dyDescent="0.3">
      <c r="A184">
        <v>3179.15</v>
      </c>
      <c r="B184">
        <v>0</v>
      </c>
      <c r="C184">
        <v>0</v>
      </c>
      <c r="D184">
        <v>0</v>
      </c>
    </row>
    <row r="185" spans="1:4" x14ac:dyDescent="0.3">
      <c r="A185">
        <v>3222.83</v>
      </c>
      <c r="B185">
        <v>0</v>
      </c>
      <c r="C185">
        <v>0</v>
      </c>
      <c r="D185">
        <v>1</v>
      </c>
    </row>
    <row r="186" spans="1:4" x14ac:dyDescent="0.3">
      <c r="A186">
        <v>3230.23</v>
      </c>
      <c r="B186">
        <v>0</v>
      </c>
      <c r="C186">
        <v>0</v>
      </c>
      <c r="D186">
        <v>0</v>
      </c>
    </row>
    <row r="187" spans="1:4" x14ac:dyDescent="0.3">
      <c r="A187">
        <v>3260.03</v>
      </c>
      <c r="B187">
        <v>0</v>
      </c>
      <c r="C187">
        <v>1</v>
      </c>
      <c r="D187">
        <v>0</v>
      </c>
    </row>
    <row r="188" spans="1:4" x14ac:dyDescent="0.3">
      <c r="A188">
        <v>3262.68</v>
      </c>
      <c r="B188">
        <v>1</v>
      </c>
      <c r="C188">
        <v>1</v>
      </c>
      <c r="D188">
        <v>0</v>
      </c>
    </row>
    <row r="189" spans="1:4" x14ac:dyDescent="0.3">
      <c r="A189">
        <v>3273.69</v>
      </c>
      <c r="B189">
        <v>1</v>
      </c>
      <c r="C189">
        <v>0</v>
      </c>
      <c r="D189">
        <v>0</v>
      </c>
    </row>
    <row r="190" spans="1:4" x14ac:dyDescent="0.3">
      <c r="A190">
        <v>3276.3799999999997</v>
      </c>
      <c r="B190">
        <v>0</v>
      </c>
      <c r="C190">
        <v>0</v>
      </c>
      <c r="D190">
        <v>0</v>
      </c>
    </row>
    <row r="191" spans="1:4" x14ac:dyDescent="0.3">
      <c r="A191">
        <v>3320.37</v>
      </c>
      <c r="B191">
        <v>0</v>
      </c>
      <c r="C191">
        <v>0</v>
      </c>
      <c r="D191">
        <v>1</v>
      </c>
    </row>
    <row r="192" spans="1:4" x14ac:dyDescent="0.3">
      <c r="A192">
        <v>3331.5499999999997</v>
      </c>
      <c r="B192">
        <v>0</v>
      </c>
      <c r="C192">
        <v>0</v>
      </c>
      <c r="D192">
        <v>0</v>
      </c>
    </row>
    <row r="193" spans="1:4" x14ac:dyDescent="0.3">
      <c r="A193">
        <v>3357.7</v>
      </c>
      <c r="B193">
        <v>0</v>
      </c>
      <c r="C193">
        <v>1</v>
      </c>
      <c r="D193">
        <v>0</v>
      </c>
    </row>
    <row r="194" spans="1:4" x14ac:dyDescent="0.3">
      <c r="A194">
        <v>3360.55</v>
      </c>
      <c r="B194">
        <v>1</v>
      </c>
      <c r="C194">
        <v>1</v>
      </c>
      <c r="D194">
        <v>0</v>
      </c>
    </row>
    <row r="195" spans="1:4" x14ac:dyDescent="0.3">
      <c r="A195">
        <v>3370.93</v>
      </c>
      <c r="B195">
        <v>1</v>
      </c>
      <c r="C195">
        <v>0</v>
      </c>
      <c r="D195">
        <v>0</v>
      </c>
    </row>
    <row r="196" spans="1:4" x14ac:dyDescent="0.3">
      <c r="A196">
        <v>3373.88</v>
      </c>
      <c r="B196">
        <v>0</v>
      </c>
      <c r="C196">
        <v>0</v>
      </c>
      <c r="D196">
        <v>0</v>
      </c>
    </row>
    <row r="197" spans="1:4" x14ac:dyDescent="0.3">
      <c r="A197">
        <v>3417.88</v>
      </c>
      <c r="B197">
        <v>0</v>
      </c>
      <c r="C197">
        <v>0</v>
      </c>
      <c r="D197">
        <v>1</v>
      </c>
    </row>
    <row r="198" spans="1:4" x14ac:dyDescent="0.3">
      <c r="A198">
        <v>3431.12</v>
      </c>
      <c r="B198">
        <v>0</v>
      </c>
      <c r="C198">
        <v>0</v>
      </c>
      <c r="D198">
        <v>0</v>
      </c>
    </row>
    <row r="199" spans="1:4" x14ac:dyDescent="0.3">
      <c r="A199">
        <v>3457.43</v>
      </c>
      <c r="B199">
        <v>0</v>
      </c>
      <c r="C199">
        <v>1</v>
      </c>
      <c r="D199">
        <v>0</v>
      </c>
    </row>
    <row r="200" spans="1:4" x14ac:dyDescent="0.3">
      <c r="A200">
        <v>3459.27</v>
      </c>
      <c r="B200">
        <v>1</v>
      </c>
      <c r="C200">
        <v>1</v>
      </c>
      <c r="D200">
        <v>0</v>
      </c>
    </row>
    <row r="201" spans="1:4" x14ac:dyDescent="0.3">
      <c r="A201">
        <v>3468.1099999999997</v>
      </c>
      <c r="B201">
        <v>1</v>
      </c>
      <c r="C201">
        <v>0</v>
      </c>
      <c r="D201">
        <v>0</v>
      </c>
    </row>
    <row r="202" spans="1:4" x14ac:dyDescent="0.3">
      <c r="A202">
        <v>3471.65</v>
      </c>
      <c r="B202">
        <v>0</v>
      </c>
      <c r="C202">
        <v>0</v>
      </c>
      <c r="D202">
        <v>0</v>
      </c>
    </row>
    <row r="203" spans="1:4" x14ac:dyDescent="0.3">
      <c r="A203">
        <v>3515.25</v>
      </c>
      <c r="B203">
        <v>0</v>
      </c>
      <c r="C203">
        <v>0</v>
      </c>
      <c r="D203">
        <v>1</v>
      </c>
    </row>
    <row r="204" spans="1:4" x14ac:dyDescent="0.3">
      <c r="A204">
        <v>3529.12</v>
      </c>
      <c r="B204">
        <v>0</v>
      </c>
      <c r="C204">
        <v>0</v>
      </c>
      <c r="D204">
        <v>0</v>
      </c>
    </row>
    <row r="205" spans="1:4" x14ac:dyDescent="0.3">
      <c r="A205">
        <v>3558.83</v>
      </c>
      <c r="B205">
        <v>1</v>
      </c>
      <c r="C205">
        <v>0</v>
      </c>
      <c r="D205">
        <v>0</v>
      </c>
    </row>
    <row r="206" spans="1:4" x14ac:dyDescent="0.3">
      <c r="A206">
        <v>3560.47</v>
      </c>
      <c r="B206">
        <v>1</v>
      </c>
      <c r="C206">
        <v>1</v>
      </c>
      <c r="D206">
        <v>0</v>
      </c>
    </row>
    <row r="207" spans="1:4" x14ac:dyDescent="0.3">
      <c r="A207">
        <v>3564.22</v>
      </c>
      <c r="B207">
        <v>1</v>
      </c>
      <c r="C207">
        <v>0</v>
      </c>
      <c r="D207">
        <v>0</v>
      </c>
    </row>
    <row r="208" spans="1:4" x14ac:dyDescent="0.3">
      <c r="A208">
        <v>3569.74</v>
      </c>
      <c r="B208">
        <v>0</v>
      </c>
      <c r="C208">
        <v>0</v>
      </c>
      <c r="D208">
        <v>0</v>
      </c>
    </row>
    <row r="209" spans="1:4" x14ac:dyDescent="0.3">
      <c r="A209">
        <v>3612.35</v>
      </c>
      <c r="B209">
        <v>0</v>
      </c>
      <c r="C209">
        <v>0</v>
      </c>
      <c r="D209">
        <v>1</v>
      </c>
    </row>
    <row r="210" spans="1:4" x14ac:dyDescent="0.3">
      <c r="A210">
        <v>3625.9</v>
      </c>
      <c r="B210">
        <v>0</v>
      </c>
      <c r="C210">
        <v>0</v>
      </c>
      <c r="D210">
        <v>0</v>
      </c>
    </row>
    <row r="211" spans="1:4" x14ac:dyDescent="0.3">
      <c r="A211">
        <v>3658.88</v>
      </c>
      <c r="B211">
        <v>1</v>
      </c>
      <c r="C211">
        <v>0</v>
      </c>
      <c r="D211">
        <v>0</v>
      </c>
    </row>
    <row r="212" spans="1:4" x14ac:dyDescent="0.3">
      <c r="A212">
        <v>3668.34</v>
      </c>
      <c r="B212">
        <v>0</v>
      </c>
      <c r="C212">
        <v>0</v>
      </c>
      <c r="D212">
        <v>0</v>
      </c>
    </row>
    <row r="213" spans="1:4" x14ac:dyDescent="0.3">
      <c r="A213">
        <v>3709.05</v>
      </c>
      <c r="B213">
        <v>0</v>
      </c>
      <c r="C213">
        <v>0</v>
      </c>
      <c r="D213">
        <v>1</v>
      </c>
    </row>
    <row r="214" spans="1:4" x14ac:dyDescent="0.3">
      <c r="A214">
        <v>3721.98</v>
      </c>
      <c r="B214">
        <v>0</v>
      </c>
      <c r="C214">
        <v>0</v>
      </c>
      <c r="D214">
        <v>0</v>
      </c>
    </row>
  </sheetData>
  <sortState xmlns:xlrd2="http://schemas.microsoft.com/office/spreadsheetml/2017/richdata2" ref="A2:D214">
    <sortCondition ref="A2:A2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3DB-C305-421B-BBFA-4A080660F584}">
  <sheetPr>
    <tabColor rgb="FFFF0000"/>
  </sheetPr>
  <dimension ref="A1:V201"/>
  <sheetViews>
    <sheetView topLeftCell="D1" workbookViewId="0">
      <selection activeCell="E14" sqref="E14"/>
    </sheetView>
  </sheetViews>
  <sheetFormatPr defaultRowHeight="14.4" x14ac:dyDescent="0.3"/>
  <cols>
    <col min="1" max="1" bestFit="true" customWidth="true" style="4" width="11.21875" collapsed="true"/>
  </cols>
  <sheetData>
    <row r="1" spans="1:22" x14ac:dyDescent="0.3">
      <c r="A1" t="s">
        <v>28</v>
      </c>
      <c r="B1" t="s">
        <v>23</v>
      </c>
      <c r="G1" t="s">
        <v>19</v>
      </c>
      <c r="H1" t="s">
        <v>24</v>
      </c>
      <c r="I1" t="s">
        <v>27</v>
      </c>
      <c r="J1" t="s">
        <v>26</v>
      </c>
      <c r="K1" t="s">
        <v>25</v>
      </c>
      <c r="M1" t="s">
        <v>19</v>
      </c>
      <c r="N1" t="s">
        <v>24</v>
      </c>
      <c r="O1" t="s">
        <v>27</v>
      </c>
      <c r="P1" t="s">
        <v>26</v>
      </c>
      <c r="Q1" t="s">
        <v>25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3">
      <c r="A2" s="4">
        <v>0</v>
      </c>
      <c r="B2">
        <v>0</v>
      </c>
      <c r="D2" t="s">
        <v>24</v>
      </c>
      <c r="E2">
        <v>1</v>
      </c>
      <c r="G2" s="3">
        <f>A2</f>
        <v>0</v>
      </c>
      <c r="H2">
        <f>IF($B2=$E$2,1,0)</f>
        <v>0</v>
      </c>
      <c r="I2">
        <f>IF($B2=$E$3,1,0)</f>
        <v>0</v>
      </c>
      <c r="J2">
        <f>IF($B2=$E$4,1,0)</f>
        <v>0</v>
      </c>
      <c r="K2">
        <f>IF($B2=$E$5,1,0)</f>
        <v>0</v>
      </c>
      <c r="M2" s="3">
        <f>G2</f>
        <v>0</v>
      </c>
      <c r="N2">
        <f>IF(H3=0,0,H3)</f>
        <v>1</v>
      </c>
      <c r="O2">
        <f t="shared" ref="O2:Q2" si="0">IF(I3=0,0,I3)</f>
        <v>0</v>
      </c>
      <c r="P2">
        <f t="shared" si="0"/>
        <v>0</v>
      </c>
      <c r="Q2">
        <f t="shared" si="0"/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3" t="n">
        <v>29.18</v>
      </c>
      <c r="B3" t="n">
        <v>1.0</v>
      </c>
      <c r="D3" t="s">
        <v>27</v>
      </c>
      <c r="E3">
        <v>2</v>
      </c>
      <c r="G3" s="3">
        <f>IF(A3="","",IF(A3=G2,A3+0.01,A3))</f>
        <v>29.18</v>
      </c>
      <c r="H3">
        <f t="shared" ref="H3:H66" si="1">IF($B3=$E$2,1,0)</f>
        <v>1</v>
      </c>
      <c r="I3">
        <f t="shared" ref="I3:I66" si="2">IF($B3=$E$3,1,0)</f>
        <v>0</v>
      </c>
      <c r="J3">
        <f t="shared" ref="J3:J66" si="3">IF($B3=$E$4,1,0)</f>
        <v>0</v>
      </c>
      <c r="K3">
        <f t="shared" ref="K3:K66" si="4">IF($B3=$E$5,1,0)</f>
        <v>0</v>
      </c>
      <c r="M3" s="3" cm="1">
        <f t="array" aca="1" ref="M3" ca="1">IF(INDIRECT("G"&amp;ROUNDUP((ROW()/2)+1,0))="",NA(),INDIRECT("G"&amp;ROUNDUP((ROW()/2)+1,0)))</f>
        <v>29.18</v>
      </c>
      <c r="N3">
        <f ca="1">IFERROR(IF(IF($M3=$M2,VLOOKUP($M4,$G$2:$K$200,COLUMN()-12,TRUE),VLOOKUP($M3,$G$2:$K$200,COLUMN()-12,TRUE))=0,NA(),IF($M3=$M2,VLOOKUP($M4,$G$2:$K$200,COLUMN()-12,TRUE),VLOOKUP($M3,$G$2:$K$200,COLUMN()-12,TRUE))),NA())</f>
        <v>1</v>
      </c>
      <c r="O3" t="e">
        <f t="shared" ref="O3:Q3" ca="1" si="5">IFERROR(IF(IF($M3=$M2,VLOOKUP($M4,$G$2:$K$200,COLUMN()-12,TRUE),VLOOKUP($M3,$G$2:$K$200,COLUMN()-12,TRUE))=0,NA(),IF($M3=$M2,VLOOKUP($M4,$G$2:$K$200,COLUMN()-12,TRUE),VLOOKUP($M3,$G$2:$K$200,COLUMN()-12,TRUE))),NA())</f>
        <v>#N/A</v>
      </c>
      <c r="P3" t="e">
        <f t="shared" ca="1" si="5"/>
        <v>#N/A</v>
      </c>
      <c r="Q3" t="e">
        <f t="shared" ca="1" si="5"/>
        <v>#N/A</v>
      </c>
      <c r="S3">
        <f>IF(B3=1,A3-A2,0)</f>
        <v>29.18</v>
      </c>
      <c r="T3">
        <f>IF(B3=2,A3-A2,0)</f>
        <v>0</v>
      </c>
      <c r="U3">
        <f>IF(B3=3,A3-A2,0)</f>
        <v>0</v>
      </c>
      <c r="V3">
        <f>IF(B3=4,A3-A2,0)</f>
        <v>0</v>
      </c>
    </row>
    <row r="4" spans="1:22" x14ac:dyDescent="0.3">
      <c r="A4" s="3" t="n">
        <v>31.58</v>
      </c>
      <c r="B4" t="n">
        <v>2.0</v>
      </c>
      <c r="D4" t="s">
        <v>26</v>
      </c>
      <c r="E4">
        <v>3</v>
      </c>
      <c r="G4" s="3">
        <f t="shared" ref="G4:G66" si="6">IF(A4="","",IF(A4=G3,A4+0.01,A4))</f>
        <v>31.58</v>
      </c>
      <c r="H4">
        <f t="shared" si="1"/>
        <v>0</v>
      </c>
      <c r="I4">
        <f t="shared" si="2"/>
        <v>1</v>
      </c>
      <c r="J4">
        <f t="shared" si="3"/>
        <v>0</v>
      </c>
      <c r="K4">
        <f t="shared" si="4"/>
        <v>0</v>
      </c>
      <c r="M4" s="3" cm="1">
        <f t="array" aca="1" ref="M4" ca="1">IF(INDIRECT("G"&amp;ROUNDUP((ROW()/2)+1,0))="",NA(),INDIRECT("G"&amp;ROUNDUP((ROW()/2)+1,0)))</f>
        <v>29.18</v>
      </c>
      <c r="N4" t="e">
        <f t="shared" ref="N4:N67" ca="1" si="7">IFERROR(IF(IF($M4=$M3,VLOOKUP($M5,$G$2:$K$200,COLUMN()-12,TRUE),VLOOKUP($M4,$G$2:$K$200,COLUMN()-12,TRUE))=0,NA(),IF($M4=$M3,VLOOKUP($M5,$G$2:$K$200,COLUMN()-12,TRUE),VLOOKUP($M4,$G$2:$K$200,COLUMN()-12,TRUE))),NA())</f>
        <v>#N/A</v>
      </c>
      <c r="O4">
        <f t="shared" ref="O4:O67" ca="1" si="8">IFERROR(IF(IF($M4=$M3,VLOOKUP($M5,$G$2:$K$200,COLUMN()-12,TRUE),VLOOKUP($M4,$G$2:$K$200,COLUMN()-12,TRUE))=0,NA(),IF($M4=$M3,VLOOKUP($M5,$G$2:$K$200,COLUMN()-12,TRUE),VLOOKUP($M4,$G$2:$K$200,COLUMN()-12,TRUE))),NA())</f>
        <v>1</v>
      </c>
      <c r="P4" t="e">
        <f t="shared" ref="P4:P67" ca="1" si="9">IFERROR(IF(IF($M4=$M3,VLOOKUP($M5,$G$2:$K$200,COLUMN()-12,TRUE),VLOOKUP($M4,$G$2:$K$200,COLUMN()-12,TRUE))=0,NA(),IF($M4=$M3,VLOOKUP($M5,$G$2:$K$200,COLUMN()-12,TRUE),VLOOKUP($M4,$G$2:$K$200,COLUMN()-12,TRUE))),NA())</f>
        <v>#N/A</v>
      </c>
      <c r="Q4" t="e">
        <f t="shared" ref="Q4:Q67" ca="1" si="10">IFERROR(IF(IF($M4=$M3,VLOOKUP($M5,$G$2:$K$200,COLUMN()-12,TRUE),VLOOKUP($M4,$G$2:$K$200,COLUMN()-12,TRUE))=0,NA(),IF($M4=$M3,VLOOKUP($M5,$G$2:$K$200,COLUMN()-12,TRUE),VLOOKUP($M4,$G$2:$K$200,COLUMN()-12,TRUE))),NA())</f>
        <v>#N/A</v>
      </c>
      <c r="R4" t="str">
        <f ca="1">IFERROR(IF(IF($N4=$N3,VLOOKUP($N4,$G$2:$K$200,COLUMN()-13,TRUE),VLOOKUP($M5,$G$2:$K$200,COLUMN()-13,TRUE))=0,"",IF($N4=$N3,VLOOKUP($N4,$G$2:$K$200,COLUMN()-13,TRUE),VLOOKUP($M5,$G$2:$K$200,COLUMN()-13,TRUE))),"")</f>
        <v/>
      </c>
      <c r="S4">
        <f t="shared" ref="S4:S40" si="11">IF(B4=1,A4-A3,0)</f>
        <v>0</v>
      </c>
      <c r="T4">
        <f t="shared" ref="T4:T40" si="12">IF(B4=2,A4-A3,0)</f>
        <v>2.3999999999999986</v>
      </c>
      <c r="U4">
        <f t="shared" ref="U4:U40" si="13">IF(B4=3,A4-A3,0)</f>
        <v>0</v>
      </c>
      <c r="V4">
        <f t="shared" ref="V4:V40" si="14">IF(B4=4,A4-A3,0)</f>
        <v>0</v>
      </c>
    </row>
    <row r="5" spans="1:22" x14ac:dyDescent="0.3">
      <c r="A5" s="3" t="n">
        <v>151.57999999999998</v>
      </c>
      <c r="B5" t="n">
        <v>3.0</v>
      </c>
      <c r="D5" t="s">
        <v>25</v>
      </c>
      <c r="E5">
        <v>4</v>
      </c>
      <c r="G5" s="3">
        <f t="shared" si="6"/>
        <v>151.57999999999998</v>
      </c>
      <c r="H5">
        <f t="shared" si="1"/>
        <v>0</v>
      </c>
      <c r="I5">
        <f t="shared" si="2"/>
        <v>0</v>
      </c>
      <c r="J5">
        <f t="shared" si="3"/>
        <v>1</v>
      </c>
      <c r="K5">
        <f t="shared" si="4"/>
        <v>0</v>
      </c>
      <c r="M5" s="3" cm="1">
        <f t="array" aca="1" ref="M5" ca="1">IF(INDIRECT("G"&amp;ROUNDUP((ROW()/2)+1,0))="",NA(),INDIRECT("G"&amp;ROUNDUP((ROW()/2)+1,0)))</f>
        <v>31.58</v>
      </c>
      <c r="N5" t="e">
        <f t="shared" ca="1" si="7"/>
        <v>#N/A</v>
      </c>
      <c r="O5">
        <f t="shared" ca="1" si="8"/>
        <v>1</v>
      </c>
      <c r="P5" t="e">
        <f t="shared" ca="1" si="9"/>
        <v>#N/A</v>
      </c>
      <c r="Q5" t="e">
        <f t="shared" ca="1" si="10"/>
        <v>#N/A</v>
      </c>
      <c r="R5" t="str">
        <f ca="1">IFERROR(IF(IF($M5=$N4,VLOOKUP($M5,$G$2:$K$200,COLUMN()-13,TRUE),VLOOKUP($N6,$G$2:$K$200,COLUMN()-13,TRUE))=0,"",IF($M5=$N4,VLOOKUP($M5,$G$2:$K$200,COLUMN()-13,TRUE),VLOOKUP($N6,$G$2:$K$200,COLUMN()-13,TRUE))),"")</f>
        <v/>
      </c>
      <c r="S5">
        <f t="shared" si="11"/>
        <v>0</v>
      </c>
      <c r="T5">
        <f t="shared" si="12"/>
        <v>0</v>
      </c>
      <c r="U5">
        <f t="shared" si="13"/>
        <v>119.99999999999999</v>
      </c>
      <c r="V5">
        <f t="shared" si="14"/>
        <v>0</v>
      </c>
    </row>
    <row r="6" spans="1:22" x14ac:dyDescent="0.3">
      <c r="A6" s="3" t="n">
        <v>151.57999999999998</v>
      </c>
      <c r="B6" t="n">
        <v>1.0</v>
      </c>
      <c r="G6" s="3">
        <f t="shared" si="6"/>
        <v>222.25</v>
      </c>
      <c r="H6">
        <f t="shared" si="1"/>
        <v>1</v>
      </c>
      <c r="I6">
        <f t="shared" si="2"/>
        <v>0</v>
      </c>
      <c r="J6">
        <f t="shared" si="3"/>
        <v>0</v>
      </c>
      <c r="K6">
        <f t="shared" si="4"/>
        <v>0</v>
      </c>
      <c r="M6" s="3" cm="1">
        <f t="array" aca="1" ref="M6" ca="1">IF(INDIRECT("G"&amp;ROUNDUP((ROW()/2)+1,0))="",NA(),INDIRECT("G"&amp;ROUNDUP((ROW()/2)+1,0)))</f>
        <v>31.58</v>
      </c>
      <c r="N6" t="e">
        <f t="shared" ca="1" si="7"/>
        <v>#N/A</v>
      </c>
      <c r="O6" t="e">
        <f t="shared" ca="1" si="8"/>
        <v>#N/A</v>
      </c>
      <c r="P6">
        <f t="shared" ca="1" si="9"/>
        <v>1</v>
      </c>
      <c r="Q6" t="e">
        <f t="shared" ca="1" si="10"/>
        <v>#N/A</v>
      </c>
      <c r="R6" t="str">
        <f ca="1">IFERROR(IF(IF($N6=$M5,VLOOKUP($N6,$G$2:$K$200,COLUMN()-13,TRUE),VLOOKUP($N7,$G$2:$K$200,COLUMN()-13,TRUE))=0,"",IF($N6=$M5,VLOOKUP($N6,$G$2:$K$200,COLUMN()-13,TRUE),VLOOKUP($N7,$G$2:$K$200,COLUMN()-13,TRUE))),"")</f>
        <v/>
      </c>
      <c r="S6">
        <f t="shared" si="11"/>
        <v>70.670000000000016</v>
      </c>
      <c r="T6">
        <f t="shared" si="12"/>
        <v>0</v>
      </c>
      <c r="U6">
        <f t="shared" si="13"/>
        <v>0</v>
      </c>
      <c r="V6">
        <f t="shared" si="14"/>
        <v>0</v>
      </c>
    </row>
    <row r="7" spans="1:22" x14ac:dyDescent="0.3">
      <c r="A7" s="3" t="n">
        <v>230.70499999999998</v>
      </c>
      <c r="B7" t="n">
        <v>2.0</v>
      </c>
      <c r="G7" s="3">
        <f t="shared" si="6"/>
        <v>228.25</v>
      </c>
      <c r="H7">
        <f t="shared" si="1"/>
        <v>0</v>
      </c>
      <c r="I7">
        <f t="shared" si="2"/>
        <v>1</v>
      </c>
      <c r="J7">
        <f t="shared" si="3"/>
        <v>0</v>
      </c>
      <c r="K7">
        <f t="shared" si="4"/>
        <v>0</v>
      </c>
      <c r="M7" s="3" cm="1">
        <f t="array" aca="1" ref="M7" ca="1">IF(INDIRECT("G"&amp;ROUNDUP((ROW()/2)+1,0))="",NA(),INDIRECT("G"&amp;ROUNDUP((ROW()/2)+1,0)))</f>
        <v>151.57999999999998</v>
      </c>
      <c r="N7" t="e">
        <f t="shared" ca="1" si="7"/>
        <v>#N/A</v>
      </c>
      <c r="O7" t="e">
        <f t="shared" ca="1" si="8"/>
        <v>#N/A</v>
      </c>
      <c r="P7">
        <f t="shared" ca="1" si="9"/>
        <v>1</v>
      </c>
      <c r="Q7" t="e">
        <f t="shared" ca="1" si="10"/>
        <v>#N/A</v>
      </c>
      <c r="R7" t="str">
        <f ca="1">IFERROR(IF(IF($N7=$N6,VLOOKUP($N7,$G$2:$K$200,COLUMN()-13,TRUE),VLOOKUP($N8,$G$2:$K$200,COLUMN()-13,TRUE))=0,"",IF($N7=$N6,VLOOKUP($N7,$G$2:$K$200,COLUMN()-13,TRUE),VLOOKUP($N8,$G$2:$K$200,COLUMN()-13,TRUE))),"")</f>
        <v/>
      </c>
      <c r="S7">
        <f t="shared" si="11"/>
        <v>0</v>
      </c>
      <c r="T7">
        <f t="shared" si="12"/>
        <v>6</v>
      </c>
      <c r="U7">
        <f t="shared" si="13"/>
        <v>0</v>
      </c>
      <c r="V7">
        <f t="shared" si="14"/>
        <v>0</v>
      </c>
    </row>
    <row r="8" spans="1:22" x14ac:dyDescent="0.3">
      <c r="A8" s="3" t="n">
        <v>230.70499999999998</v>
      </c>
      <c r="B8" t="n">
        <v>1.0</v>
      </c>
      <c r="G8" s="3">
        <f t="shared" si="6"/>
        <v>228.26</v>
      </c>
      <c r="H8">
        <f t="shared" si="1"/>
        <v>1</v>
      </c>
      <c r="I8">
        <f t="shared" si="2"/>
        <v>0</v>
      </c>
      <c r="J8">
        <f t="shared" si="3"/>
        <v>0</v>
      </c>
      <c r="K8">
        <f t="shared" si="4"/>
        <v>0</v>
      </c>
      <c r="M8" s="3" cm="1">
        <f t="array" aca="1" ref="M8" ca="1">IF(INDIRECT("G"&amp;ROUNDUP((ROW()/2)+1,0))="",NA(),INDIRECT("G"&amp;ROUNDUP((ROW()/2)+1,0)))</f>
        <v>151.57999999999998</v>
      </c>
      <c r="N8">
        <f t="shared" ca="1" si="7"/>
        <v>1</v>
      </c>
      <c r="O8" t="e">
        <f t="shared" ca="1" si="8"/>
        <v>#N/A</v>
      </c>
      <c r="P8" t="e">
        <f t="shared" ca="1" si="9"/>
        <v>#N/A</v>
      </c>
      <c r="Q8" t="e">
        <f t="shared" ca="1" si="10"/>
        <v>#N/A</v>
      </c>
      <c r="R8" t="str">
        <f ca="1">IFERROR(IF(IF($N8=$N7,VLOOKUP($N8,$G$2:$K$200,COLUMN()-13,TRUE),VLOOKUP($N9,$G$2:$K$200,COLUMN()-13,TRUE))=0,"",IF($N8=$N7,VLOOKUP($N8,$G$2:$K$200,COLUMN()-13,TRUE),VLOOKUP($N9,$G$2:$K$200,COLUMN()-13,TRUE))),"")</f>
        <v/>
      </c>
      <c r="S8">
        <f t="shared" si="11"/>
        <v>0</v>
      </c>
      <c r="T8">
        <f t="shared" si="12"/>
        <v>0</v>
      </c>
      <c r="U8">
        <f t="shared" si="13"/>
        <v>0</v>
      </c>
      <c r="V8">
        <f t="shared" si="14"/>
        <v>0</v>
      </c>
    </row>
    <row r="9" spans="1:22" x14ac:dyDescent="0.3">
      <c r="A9" s="3" t="n">
        <v>233.105</v>
      </c>
      <c r="B9" t="n">
        <v>2.0</v>
      </c>
      <c r="G9" s="3">
        <f t="shared" si="6"/>
        <v>230.65</v>
      </c>
      <c r="H9">
        <f t="shared" si="1"/>
        <v>0</v>
      </c>
      <c r="I9">
        <f t="shared" si="2"/>
        <v>1</v>
      </c>
      <c r="J9">
        <f t="shared" si="3"/>
        <v>0</v>
      </c>
      <c r="K9">
        <f t="shared" si="4"/>
        <v>0</v>
      </c>
      <c r="M9" s="3" cm="1">
        <f t="array" aca="1" ref="M9" ca="1">IF(INDIRECT("G"&amp;ROUNDUP((ROW()/2)+1,0))="",NA(),INDIRECT("G"&amp;ROUNDUP((ROW()/2)+1,0)))</f>
        <v>222.25</v>
      </c>
      <c r="N9">
        <f t="shared" ca="1" si="7"/>
        <v>1</v>
      </c>
      <c r="O9" t="e">
        <f t="shared" ca="1" si="8"/>
        <v>#N/A</v>
      </c>
      <c r="P9" t="e">
        <f t="shared" ca="1" si="9"/>
        <v>#N/A</v>
      </c>
      <c r="Q9" t="e">
        <f t="shared" ca="1" si="10"/>
        <v>#N/A</v>
      </c>
      <c r="S9">
        <f t="shared" si="11"/>
        <v>0</v>
      </c>
      <c r="T9">
        <f t="shared" si="12"/>
        <v>2.4000000000000057</v>
      </c>
      <c r="U9">
        <f t="shared" si="13"/>
        <v>0</v>
      </c>
      <c r="V9">
        <f t="shared" si="14"/>
        <v>0</v>
      </c>
    </row>
    <row r="10" spans="1:22" x14ac:dyDescent="0.3">
      <c r="A10" s="3" t="n">
        <v>353.105</v>
      </c>
      <c r="B10" t="n">
        <v>3.0</v>
      </c>
      <c r="G10" s="3">
        <f t="shared" si="6"/>
        <v>350.65</v>
      </c>
      <c r="H10">
        <f t="shared" si="1"/>
        <v>0</v>
      </c>
      <c r="I10">
        <f t="shared" si="2"/>
        <v>0</v>
      </c>
      <c r="J10">
        <f t="shared" si="3"/>
        <v>1</v>
      </c>
      <c r="K10">
        <f t="shared" si="4"/>
        <v>0</v>
      </c>
      <c r="M10" s="3" cm="1">
        <f t="array" aca="1" ref="M10" ca="1">IF(INDIRECT("G"&amp;ROUNDUP((ROW()/2)+1,0))="",NA(),INDIRECT("G"&amp;ROUNDUP((ROW()/2)+1,0)))</f>
        <v>222.25</v>
      </c>
      <c r="N10" t="e">
        <f t="shared" ca="1" si="7"/>
        <v>#N/A</v>
      </c>
      <c r="O10">
        <f t="shared" ca="1" si="8"/>
        <v>1</v>
      </c>
      <c r="P10" t="e">
        <f t="shared" ca="1" si="9"/>
        <v>#N/A</v>
      </c>
      <c r="Q10" t="e">
        <f t="shared" ca="1" si="10"/>
        <v>#N/A</v>
      </c>
      <c r="S10">
        <f t="shared" si="11"/>
        <v>0</v>
      </c>
      <c r="T10">
        <f t="shared" si="12"/>
        <v>0</v>
      </c>
      <c r="U10">
        <f t="shared" si="13"/>
        <v>119.99999999999997</v>
      </c>
      <c r="V10">
        <f t="shared" si="14"/>
        <v>0</v>
      </c>
    </row>
    <row r="11" spans="1:22" x14ac:dyDescent="0.3">
      <c r="A11" s="3" t="n">
        <v>353.105</v>
      </c>
      <c r="B11" t="n">
        <v>1.0</v>
      </c>
      <c r="G11" s="3">
        <f t="shared" si="6"/>
        <v>377.22</v>
      </c>
      <c r="H11">
        <f t="shared" si="1"/>
        <v>1</v>
      </c>
      <c r="I11">
        <f t="shared" si="2"/>
        <v>0</v>
      </c>
      <c r="J11">
        <f t="shared" si="3"/>
        <v>0</v>
      </c>
      <c r="K11">
        <f t="shared" si="4"/>
        <v>0</v>
      </c>
      <c r="M11" s="3" cm="1">
        <f t="array" aca="1" ref="M11" ca="1">IF(INDIRECT("G"&amp;ROUNDUP((ROW()/2)+1,0))="",NA(),INDIRECT("G"&amp;ROUNDUP((ROW()/2)+1,0)))</f>
        <v>228.25</v>
      </c>
      <c r="N11" t="e">
        <f t="shared" ca="1" si="7"/>
        <v>#N/A</v>
      </c>
      <c r="O11">
        <f t="shared" ca="1" si="8"/>
        <v>1</v>
      </c>
      <c r="P11" t="e">
        <f t="shared" ca="1" si="9"/>
        <v>#N/A</v>
      </c>
      <c r="Q11" t="e">
        <f t="shared" ca="1" si="10"/>
        <v>#N/A</v>
      </c>
      <c r="S11">
        <f t="shared" si="11"/>
        <v>26.57000000000005</v>
      </c>
      <c r="T11">
        <f t="shared" si="12"/>
        <v>0</v>
      </c>
      <c r="U11">
        <f t="shared" si="13"/>
        <v>0</v>
      </c>
      <c r="V11">
        <f t="shared" si="14"/>
        <v>0</v>
      </c>
    </row>
    <row r="12" spans="1:22" x14ac:dyDescent="0.3">
      <c r="A12" s="3">
        <v>383.22</v>
      </c>
      <c r="B12">
        <v>2</v>
      </c>
      <c r="G12" s="3">
        <f t="shared" si="6"/>
        <v>383.22</v>
      </c>
      <c r="H12">
        <f t="shared" si="1"/>
        <v>0</v>
      </c>
      <c r="I12">
        <f t="shared" si="2"/>
        <v>1</v>
      </c>
      <c r="J12">
        <f t="shared" si="3"/>
        <v>0</v>
      </c>
      <c r="K12">
        <f t="shared" si="4"/>
        <v>0</v>
      </c>
      <c r="M12" s="3" cm="1">
        <f t="array" aca="1" ref="M12" ca="1">IF(INDIRECT("G"&amp;ROUNDUP((ROW()/2)+1,0))="",NA(),INDIRECT("G"&amp;ROUNDUP((ROW()/2)+1,0)))</f>
        <v>228.25</v>
      </c>
      <c r="N12">
        <f t="shared" ca="1" si="7"/>
        <v>1</v>
      </c>
      <c r="O12" t="e">
        <f t="shared" ca="1" si="8"/>
        <v>#N/A</v>
      </c>
      <c r="P12" t="e">
        <f t="shared" ca="1" si="9"/>
        <v>#N/A</v>
      </c>
      <c r="Q12" t="e">
        <f t="shared" ca="1" si="10"/>
        <v>#N/A</v>
      </c>
      <c r="S12">
        <f t="shared" si="11"/>
        <v>0</v>
      </c>
      <c r="T12">
        <f t="shared" si="12"/>
        <v>6</v>
      </c>
      <c r="U12">
        <f t="shared" si="13"/>
        <v>0</v>
      </c>
      <c r="V12">
        <f t="shared" si="14"/>
        <v>0</v>
      </c>
    </row>
    <row r="13" spans="1:22" x14ac:dyDescent="0.3">
      <c r="A13" s="3">
        <v>413.22</v>
      </c>
      <c r="B13">
        <v>4</v>
      </c>
      <c r="G13" s="3">
        <f t="shared" si="6"/>
        <v>413.22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1</v>
      </c>
      <c r="M13" s="3" cm="1">
        <f t="array" aca="1" ref="M13" ca="1">IF(INDIRECT("G"&amp;ROUNDUP((ROW()/2)+1,0))="",NA(),INDIRECT("G"&amp;ROUNDUP((ROW()/2)+1,0)))</f>
        <v>228.26</v>
      </c>
      <c r="N13">
        <f t="shared" ca="1" si="7"/>
        <v>1</v>
      </c>
      <c r="O13" t="e">
        <f t="shared" ca="1" si="8"/>
        <v>#N/A</v>
      </c>
      <c r="P13" t="e">
        <f t="shared" ca="1" si="9"/>
        <v>#N/A</v>
      </c>
      <c r="Q13" t="e">
        <f t="shared" ca="1" si="10"/>
        <v>#N/A</v>
      </c>
      <c r="S13">
        <f t="shared" si="11"/>
        <v>0</v>
      </c>
      <c r="T13">
        <f t="shared" si="12"/>
        <v>0</v>
      </c>
      <c r="U13">
        <f t="shared" si="13"/>
        <v>0</v>
      </c>
      <c r="V13">
        <f t="shared" si="14"/>
        <v>30</v>
      </c>
    </row>
    <row r="14" spans="1:22" x14ac:dyDescent="0.3">
      <c r="A14" s="3">
        <v>414.3</v>
      </c>
      <c r="B14">
        <v>1</v>
      </c>
      <c r="G14" s="3">
        <f t="shared" si="6"/>
        <v>414.3</v>
      </c>
      <c r="H14">
        <f t="shared" si="1"/>
        <v>1</v>
      </c>
      <c r="I14">
        <f t="shared" si="2"/>
        <v>0</v>
      </c>
      <c r="J14">
        <f t="shared" si="3"/>
        <v>0</v>
      </c>
      <c r="K14">
        <f t="shared" si="4"/>
        <v>0</v>
      </c>
      <c r="M14" s="3" cm="1">
        <f t="array" aca="1" ref="M14" ca="1">IF(INDIRECT("G"&amp;ROUNDUP((ROW()/2)+1,0))="",NA(),INDIRECT("G"&amp;ROUNDUP((ROW()/2)+1,0)))</f>
        <v>228.26</v>
      </c>
      <c r="N14" t="e">
        <f t="shared" ca="1" si="7"/>
        <v>#N/A</v>
      </c>
      <c r="O14">
        <f t="shared" ca="1" si="8"/>
        <v>1</v>
      </c>
      <c r="P14" t="e">
        <f t="shared" ca="1" si="9"/>
        <v>#N/A</v>
      </c>
      <c r="Q14" t="e">
        <f t="shared" ca="1" si="10"/>
        <v>#N/A</v>
      </c>
      <c r="S14">
        <f t="shared" si="11"/>
        <v>1.0799999999999841</v>
      </c>
      <c r="T14">
        <f t="shared" si="12"/>
        <v>0</v>
      </c>
      <c r="U14">
        <f t="shared" si="13"/>
        <v>0</v>
      </c>
      <c r="V14">
        <f t="shared" si="14"/>
        <v>0</v>
      </c>
    </row>
    <row r="15" spans="1:22" x14ac:dyDescent="0.3">
      <c r="A15" s="3">
        <v>416.7</v>
      </c>
      <c r="B15">
        <v>2</v>
      </c>
      <c r="G15" s="3">
        <f t="shared" si="6"/>
        <v>416.7</v>
      </c>
      <c r="H15">
        <f t="shared" si="1"/>
        <v>0</v>
      </c>
      <c r="I15">
        <f t="shared" si="2"/>
        <v>1</v>
      </c>
      <c r="J15">
        <f t="shared" si="3"/>
        <v>0</v>
      </c>
      <c r="K15">
        <f t="shared" si="4"/>
        <v>0</v>
      </c>
      <c r="M15" s="3" cm="1">
        <f t="array" aca="1" ref="M15" ca="1">IF(INDIRECT("G"&amp;ROUNDUP((ROW()/2)+1,0))="",NA(),INDIRECT("G"&amp;ROUNDUP((ROW()/2)+1,0)))</f>
        <v>230.65</v>
      </c>
      <c r="N15" t="e">
        <f t="shared" ca="1" si="7"/>
        <v>#N/A</v>
      </c>
      <c r="O15">
        <f t="shared" ca="1" si="8"/>
        <v>1</v>
      </c>
      <c r="P15" t="e">
        <f t="shared" ca="1" si="9"/>
        <v>#N/A</v>
      </c>
      <c r="Q15" t="e">
        <f t="shared" ca="1" si="10"/>
        <v>#N/A</v>
      </c>
      <c r="S15">
        <f t="shared" si="11"/>
        <v>0</v>
      </c>
      <c r="T15">
        <f t="shared" si="12"/>
        <v>2.3999999999999773</v>
      </c>
      <c r="U15">
        <f t="shared" si="13"/>
        <v>0</v>
      </c>
      <c r="V15">
        <f t="shared" si="14"/>
        <v>0</v>
      </c>
    </row>
    <row r="16" spans="1:22" x14ac:dyDescent="0.3">
      <c r="A16" s="3">
        <v>536.70000000000005</v>
      </c>
      <c r="B16">
        <v>3</v>
      </c>
      <c r="G16" s="3">
        <f t="shared" si="6"/>
        <v>536.70000000000005</v>
      </c>
      <c r="H16">
        <f t="shared" si="1"/>
        <v>0</v>
      </c>
      <c r="I16">
        <f t="shared" si="2"/>
        <v>0</v>
      </c>
      <c r="J16">
        <f t="shared" si="3"/>
        <v>1</v>
      </c>
      <c r="K16">
        <f t="shared" si="4"/>
        <v>0</v>
      </c>
      <c r="M16" s="3" cm="1">
        <f t="array" aca="1" ref="M16" ca="1">IF(INDIRECT("G"&amp;ROUNDUP((ROW()/2)+1,0))="",NA(),INDIRECT("G"&amp;ROUNDUP((ROW()/2)+1,0)))</f>
        <v>230.65</v>
      </c>
      <c r="N16" t="e">
        <f t="shared" ca="1" si="7"/>
        <v>#N/A</v>
      </c>
      <c r="O16" t="e">
        <f t="shared" ca="1" si="8"/>
        <v>#N/A</v>
      </c>
      <c r="P16">
        <f t="shared" ca="1" si="9"/>
        <v>1</v>
      </c>
      <c r="Q16" t="e">
        <f t="shared" ca="1" si="10"/>
        <v>#N/A</v>
      </c>
      <c r="S16">
        <f t="shared" si="11"/>
        <v>0</v>
      </c>
      <c r="T16">
        <f t="shared" si="12"/>
        <v>0</v>
      </c>
      <c r="U16">
        <f t="shared" si="13"/>
        <v>120.00000000000006</v>
      </c>
      <c r="V16">
        <f t="shared" si="14"/>
        <v>0</v>
      </c>
    </row>
    <row r="17" spans="1:22" x14ac:dyDescent="0.3">
      <c r="A17" s="3">
        <v>572.25</v>
      </c>
      <c r="B17">
        <v>1</v>
      </c>
      <c r="G17" s="3">
        <f t="shared" si="6"/>
        <v>572.25</v>
      </c>
      <c r="H17">
        <f t="shared" si="1"/>
        <v>1</v>
      </c>
      <c r="I17">
        <f t="shared" si="2"/>
        <v>0</v>
      </c>
      <c r="J17">
        <f t="shared" si="3"/>
        <v>0</v>
      </c>
      <c r="K17">
        <f t="shared" si="4"/>
        <v>0</v>
      </c>
      <c r="M17" s="3" cm="1">
        <f t="array" aca="1" ref="M17" ca="1">IF(INDIRECT("G"&amp;ROUNDUP((ROW()/2)+1,0))="",NA(),INDIRECT("G"&amp;ROUNDUP((ROW()/2)+1,0)))</f>
        <v>350.65</v>
      </c>
      <c r="N17" t="e">
        <f t="shared" ca="1" si="7"/>
        <v>#N/A</v>
      </c>
      <c r="O17" t="e">
        <f t="shared" ca="1" si="8"/>
        <v>#N/A</v>
      </c>
      <c r="P17">
        <f t="shared" ca="1" si="9"/>
        <v>1</v>
      </c>
      <c r="Q17" t="e">
        <f t="shared" ca="1" si="10"/>
        <v>#N/A</v>
      </c>
      <c r="S17">
        <f t="shared" si="11"/>
        <v>35.549999999999955</v>
      </c>
      <c r="T17">
        <f t="shared" si="12"/>
        <v>0</v>
      </c>
      <c r="U17">
        <f t="shared" si="13"/>
        <v>0</v>
      </c>
      <c r="V17">
        <f t="shared" si="14"/>
        <v>0</v>
      </c>
    </row>
    <row r="18" spans="1:22" x14ac:dyDescent="0.3">
      <c r="A18" s="3">
        <v>578.25</v>
      </c>
      <c r="B18">
        <v>2</v>
      </c>
      <c r="G18" s="3">
        <f t="shared" si="6"/>
        <v>578.25</v>
      </c>
      <c r="H18">
        <f t="shared" si="1"/>
        <v>0</v>
      </c>
      <c r="I18">
        <f t="shared" si="2"/>
        <v>1</v>
      </c>
      <c r="J18">
        <f t="shared" si="3"/>
        <v>0</v>
      </c>
      <c r="K18">
        <f t="shared" si="4"/>
        <v>0</v>
      </c>
      <c r="M18" s="3" cm="1">
        <f t="array" aca="1" ref="M18" ca="1">IF(INDIRECT("G"&amp;ROUNDUP((ROW()/2)+1,0))="",NA(),INDIRECT("G"&amp;ROUNDUP((ROW()/2)+1,0)))</f>
        <v>350.65</v>
      </c>
      <c r="N18">
        <f t="shared" ca="1" si="7"/>
        <v>1</v>
      </c>
      <c r="O18" t="e">
        <f t="shared" ca="1" si="8"/>
        <v>#N/A</v>
      </c>
      <c r="P18" t="e">
        <f t="shared" ca="1" si="9"/>
        <v>#N/A</v>
      </c>
      <c r="Q18" t="e">
        <f t="shared" ca="1" si="10"/>
        <v>#N/A</v>
      </c>
      <c r="S18">
        <f t="shared" si="11"/>
        <v>0</v>
      </c>
      <c r="T18">
        <f t="shared" si="12"/>
        <v>6</v>
      </c>
      <c r="U18">
        <f t="shared" si="13"/>
        <v>0</v>
      </c>
      <c r="V18">
        <f t="shared" si="14"/>
        <v>0</v>
      </c>
    </row>
    <row r="19" spans="1:22" x14ac:dyDescent="0.3">
      <c r="A19" s="3">
        <v>600.45000000000005</v>
      </c>
      <c r="B19">
        <v>4</v>
      </c>
      <c r="G19" s="3">
        <f t="shared" si="6"/>
        <v>600.45000000000005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1</v>
      </c>
      <c r="M19" s="3" cm="1">
        <f t="array" aca="1" ref="M19" ca="1">IF(INDIRECT("G"&amp;ROUNDUP((ROW()/2)+1,0))="",NA(),INDIRECT("G"&amp;ROUNDUP((ROW()/2)+1,0)))</f>
        <v>377.22</v>
      </c>
      <c r="N19">
        <f t="shared" ca="1" si="7"/>
        <v>1</v>
      </c>
      <c r="O19" t="e">
        <f t="shared" ca="1" si="8"/>
        <v>#N/A</v>
      </c>
      <c r="P19" t="e">
        <f t="shared" ca="1" si="9"/>
        <v>#N/A</v>
      </c>
      <c r="Q19" t="e">
        <f t="shared" ca="1" si="10"/>
        <v>#N/A</v>
      </c>
      <c r="S19">
        <f t="shared" si="11"/>
        <v>0</v>
      </c>
      <c r="T19">
        <f t="shared" si="12"/>
        <v>0</v>
      </c>
      <c r="U19">
        <f t="shared" si="13"/>
        <v>0</v>
      </c>
      <c r="V19">
        <f t="shared" si="14"/>
        <v>22.200000000000045</v>
      </c>
    </row>
    <row r="20" spans="1:22" x14ac:dyDescent="0.3">
      <c r="A20" s="3">
        <v>612.88</v>
      </c>
      <c r="B20">
        <v>1</v>
      </c>
      <c r="G20" s="3">
        <f t="shared" si="6"/>
        <v>612.88</v>
      </c>
      <c r="H20">
        <f t="shared" si="1"/>
        <v>1</v>
      </c>
      <c r="I20">
        <f t="shared" si="2"/>
        <v>0</v>
      </c>
      <c r="J20">
        <f t="shared" si="3"/>
        <v>0</v>
      </c>
      <c r="K20">
        <f t="shared" si="4"/>
        <v>0</v>
      </c>
      <c r="M20" s="3" cm="1">
        <f t="array" aca="1" ref="M20" ca="1">IF(INDIRECT("G"&amp;ROUNDUP((ROW()/2)+1,0))="",NA(),INDIRECT("G"&amp;ROUNDUP((ROW()/2)+1,0)))</f>
        <v>377.22</v>
      </c>
      <c r="N20" t="e">
        <f t="shared" ca="1" si="7"/>
        <v>#N/A</v>
      </c>
      <c r="O20">
        <f t="shared" ca="1" si="8"/>
        <v>1</v>
      </c>
      <c r="P20" t="e">
        <f t="shared" ca="1" si="9"/>
        <v>#N/A</v>
      </c>
      <c r="Q20" t="e">
        <f t="shared" ca="1" si="10"/>
        <v>#N/A</v>
      </c>
      <c r="S20">
        <f t="shared" si="11"/>
        <v>12.42999999999995</v>
      </c>
      <c r="T20">
        <f t="shared" si="12"/>
        <v>0</v>
      </c>
      <c r="U20">
        <f t="shared" si="13"/>
        <v>0</v>
      </c>
      <c r="V20">
        <f t="shared" si="14"/>
        <v>0</v>
      </c>
    </row>
    <row r="21" spans="1:22" x14ac:dyDescent="0.3">
      <c r="A21" s="3">
        <v>615.28</v>
      </c>
      <c r="B21">
        <v>2</v>
      </c>
      <c r="G21" s="3">
        <f t="shared" si="6"/>
        <v>615.28</v>
      </c>
      <c r="H21">
        <f t="shared" si="1"/>
        <v>0</v>
      </c>
      <c r="I21">
        <f t="shared" si="2"/>
        <v>1</v>
      </c>
      <c r="J21">
        <f t="shared" si="3"/>
        <v>0</v>
      </c>
      <c r="K21">
        <f t="shared" si="4"/>
        <v>0</v>
      </c>
      <c r="M21" s="3" cm="1">
        <f t="array" aca="1" ref="M21" ca="1">IF(INDIRECT("G"&amp;ROUNDUP((ROW()/2)+1,0))="",NA(),INDIRECT("G"&amp;ROUNDUP((ROW()/2)+1,0)))</f>
        <v>383.22</v>
      </c>
      <c r="N21" t="e">
        <f t="shared" ca="1" si="7"/>
        <v>#N/A</v>
      </c>
      <c r="O21">
        <f t="shared" ca="1" si="8"/>
        <v>1</v>
      </c>
      <c r="P21" t="e">
        <f t="shared" ca="1" si="9"/>
        <v>#N/A</v>
      </c>
      <c r="Q21" t="e">
        <f t="shared" ca="1" si="10"/>
        <v>#N/A</v>
      </c>
      <c r="S21">
        <f t="shared" si="11"/>
        <v>0</v>
      </c>
      <c r="T21">
        <f t="shared" si="12"/>
        <v>2.3999999999999773</v>
      </c>
      <c r="U21">
        <f t="shared" si="13"/>
        <v>0</v>
      </c>
      <c r="V21">
        <f t="shared" si="14"/>
        <v>0</v>
      </c>
    </row>
    <row r="22" spans="1:22" x14ac:dyDescent="0.3">
      <c r="A22" s="3">
        <v>735.28</v>
      </c>
      <c r="B22">
        <v>3</v>
      </c>
      <c r="G22" s="3">
        <f t="shared" si="6"/>
        <v>735.28</v>
      </c>
      <c r="H22">
        <f t="shared" si="1"/>
        <v>0</v>
      </c>
      <c r="I22">
        <f t="shared" si="2"/>
        <v>0</v>
      </c>
      <c r="J22">
        <f t="shared" si="3"/>
        <v>1</v>
      </c>
      <c r="K22">
        <f t="shared" si="4"/>
        <v>0</v>
      </c>
      <c r="M22" s="3" cm="1">
        <f t="array" aca="1" ref="M22" ca="1">IF(INDIRECT("G"&amp;ROUNDUP((ROW()/2)+1,0))="",NA(),INDIRECT("G"&amp;ROUNDUP((ROW()/2)+1,0)))</f>
        <v>383.22</v>
      </c>
      <c r="N22" t="e">
        <f t="shared" ca="1" si="7"/>
        <v>#N/A</v>
      </c>
      <c r="O22" t="e">
        <f t="shared" ca="1" si="8"/>
        <v>#N/A</v>
      </c>
      <c r="P22" t="e">
        <f t="shared" ca="1" si="9"/>
        <v>#N/A</v>
      </c>
      <c r="Q22">
        <f t="shared" ca="1" si="10"/>
        <v>1</v>
      </c>
      <c r="S22">
        <f t="shared" si="11"/>
        <v>0</v>
      </c>
      <c r="T22">
        <f t="shared" si="12"/>
        <v>0</v>
      </c>
      <c r="U22">
        <f t="shared" si="13"/>
        <v>120</v>
      </c>
      <c r="V22">
        <f t="shared" si="14"/>
        <v>0</v>
      </c>
    </row>
    <row r="23" spans="1:22" x14ac:dyDescent="0.3">
      <c r="A23" s="3">
        <v>766.57</v>
      </c>
      <c r="B23">
        <v>1</v>
      </c>
      <c r="G23" s="3">
        <f t="shared" si="6"/>
        <v>766.57</v>
      </c>
      <c r="H23">
        <f t="shared" si="1"/>
        <v>1</v>
      </c>
      <c r="I23">
        <f t="shared" si="2"/>
        <v>0</v>
      </c>
      <c r="J23">
        <f t="shared" si="3"/>
        <v>0</v>
      </c>
      <c r="K23">
        <f t="shared" si="4"/>
        <v>0</v>
      </c>
      <c r="M23" s="3" cm="1">
        <f t="array" aca="1" ref="M23" ca="1">IF(INDIRECT("G"&amp;ROUNDUP((ROW()/2)+1,0))="",NA(),INDIRECT("G"&amp;ROUNDUP((ROW()/2)+1,0)))</f>
        <v>413.22</v>
      </c>
      <c r="N23" t="e">
        <f t="shared" ca="1" si="7"/>
        <v>#N/A</v>
      </c>
      <c r="O23" t="e">
        <f t="shared" ca="1" si="8"/>
        <v>#N/A</v>
      </c>
      <c r="P23" t="e">
        <f t="shared" ca="1" si="9"/>
        <v>#N/A</v>
      </c>
      <c r="Q23">
        <f t="shared" ca="1" si="10"/>
        <v>1</v>
      </c>
      <c r="S23">
        <f t="shared" si="11"/>
        <v>31.290000000000077</v>
      </c>
      <c r="T23">
        <f t="shared" si="12"/>
        <v>0</v>
      </c>
      <c r="U23">
        <f t="shared" si="13"/>
        <v>0</v>
      </c>
      <c r="V23">
        <f t="shared" si="14"/>
        <v>0</v>
      </c>
    </row>
    <row r="24" spans="1:22" x14ac:dyDescent="0.3">
      <c r="A24" s="3">
        <v>772.57</v>
      </c>
      <c r="B24">
        <v>2</v>
      </c>
      <c r="G24" s="3">
        <f t="shared" si="6"/>
        <v>772.57</v>
      </c>
      <c r="H24">
        <f t="shared" si="1"/>
        <v>0</v>
      </c>
      <c r="I24">
        <f t="shared" si="2"/>
        <v>1</v>
      </c>
      <c r="J24">
        <f t="shared" si="3"/>
        <v>0</v>
      </c>
      <c r="K24">
        <f t="shared" si="4"/>
        <v>0</v>
      </c>
      <c r="M24" s="3" cm="1">
        <f t="array" aca="1" ref="M24" ca="1">IF(INDIRECT("G"&amp;ROUNDUP((ROW()/2)+1,0))="",NA(),INDIRECT("G"&amp;ROUNDUP((ROW()/2)+1,0)))</f>
        <v>413.22</v>
      </c>
      <c r="N24">
        <f t="shared" ca="1" si="7"/>
        <v>1</v>
      </c>
      <c r="O24" t="e">
        <f t="shared" ca="1" si="8"/>
        <v>#N/A</v>
      </c>
      <c r="P24" t="e">
        <f t="shared" ca="1" si="9"/>
        <v>#N/A</v>
      </c>
      <c r="Q24" t="e">
        <f t="shared" ca="1" si="10"/>
        <v>#N/A</v>
      </c>
      <c r="S24">
        <f t="shared" si="11"/>
        <v>0</v>
      </c>
      <c r="T24">
        <f t="shared" si="12"/>
        <v>6</v>
      </c>
      <c r="U24">
        <f t="shared" si="13"/>
        <v>0</v>
      </c>
      <c r="V24">
        <f t="shared" si="14"/>
        <v>0</v>
      </c>
    </row>
    <row r="25" spans="1:22" x14ac:dyDescent="0.3">
      <c r="A25" s="3">
        <v>792.57</v>
      </c>
      <c r="B25">
        <v>4</v>
      </c>
      <c r="G25" s="3">
        <f t="shared" si="6"/>
        <v>792.57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1</v>
      </c>
      <c r="M25" s="3" cm="1">
        <f t="array" aca="1" ref="M25" ca="1">IF(INDIRECT("G"&amp;ROUNDUP((ROW()/2)+1,0))="",NA(),INDIRECT("G"&amp;ROUNDUP((ROW()/2)+1,0)))</f>
        <v>414.3</v>
      </c>
      <c r="N25">
        <f t="shared" ca="1" si="7"/>
        <v>1</v>
      </c>
      <c r="O25" t="e">
        <f t="shared" ca="1" si="8"/>
        <v>#N/A</v>
      </c>
      <c r="P25" t="e">
        <f t="shared" ca="1" si="9"/>
        <v>#N/A</v>
      </c>
      <c r="Q25" t="e">
        <f t="shared" ca="1" si="10"/>
        <v>#N/A</v>
      </c>
      <c r="S25">
        <f t="shared" si="11"/>
        <v>0</v>
      </c>
      <c r="T25">
        <f t="shared" si="12"/>
        <v>0</v>
      </c>
      <c r="U25">
        <f t="shared" si="13"/>
        <v>0</v>
      </c>
      <c r="V25">
        <f t="shared" si="14"/>
        <v>20</v>
      </c>
    </row>
    <row r="26" spans="1:22" x14ac:dyDescent="0.3">
      <c r="A26" s="3">
        <v>813.97</v>
      </c>
      <c r="B26">
        <v>1</v>
      </c>
      <c r="G26" s="3">
        <f t="shared" si="6"/>
        <v>813.97</v>
      </c>
      <c r="H26">
        <f t="shared" si="1"/>
        <v>1</v>
      </c>
      <c r="I26">
        <f t="shared" si="2"/>
        <v>0</v>
      </c>
      <c r="J26">
        <f t="shared" si="3"/>
        <v>0</v>
      </c>
      <c r="K26">
        <f t="shared" si="4"/>
        <v>0</v>
      </c>
      <c r="M26" s="3" cm="1">
        <f t="array" aca="1" ref="M26" ca="1">IF(INDIRECT("G"&amp;ROUNDUP((ROW()/2)+1,0))="",NA(),INDIRECT("G"&amp;ROUNDUP((ROW()/2)+1,0)))</f>
        <v>414.3</v>
      </c>
      <c r="N26" t="e">
        <f t="shared" ca="1" si="7"/>
        <v>#N/A</v>
      </c>
      <c r="O26">
        <f t="shared" ca="1" si="8"/>
        <v>1</v>
      </c>
      <c r="P26" t="e">
        <f t="shared" ca="1" si="9"/>
        <v>#N/A</v>
      </c>
      <c r="Q26" t="e">
        <f t="shared" ca="1" si="10"/>
        <v>#N/A</v>
      </c>
      <c r="S26">
        <f t="shared" si="11"/>
        <v>21.399999999999977</v>
      </c>
      <c r="T26">
        <f t="shared" si="12"/>
        <v>0</v>
      </c>
      <c r="U26">
        <f t="shared" si="13"/>
        <v>0</v>
      </c>
      <c r="V26">
        <f t="shared" si="14"/>
        <v>0</v>
      </c>
    </row>
    <row r="27" spans="1:22" x14ac:dyDescent="0.3">
      <c r="A27" s="3">
        <v>816.37</v>
      </c>
      <c r="B27">
        <v>2</v>
      </c>
      <c r="G27" s="3">
        <f t="shared" si="6"/>
        <v>816.37</v>
      </c>
      <c r="H27">
        <f t="shared" si="1"/>
        <v>0</v>
      </c>
      <c r="I27">
        <f t="shared" si="2"/>
        <v>1</v>
      </c>
      <c r="J27">
        <f t="shared" si="3"/>
        <v>0</v>
      </c>
      <c r="K27">
        <f t="shared" si="4"/>
        <v>0</v>
      </c>
      <c r="M27" s="3" cm="1">
        <f t="array" aca="1" ref="M27" ca="1">IF(INDIRECT("G"&amp;ROUNDUP((ROW()/2)+1,0))="",NA(),INDIRECT("G"&amp;ROUNDUP((ROW()/2)+1,0)))</f>
        <v>416.7</v>
      </c>
      <c r="N27" t="e">
        <f t="shared" ca="1" si="7"/>
        <v>#N/A</v>
      </c>
      <c r="O27">
        <f t="shared" ca="1" si="8"/>
        <v>1</v>
      </c>
      <c r="P27" t="e">
        <f t="shared" ca="1" si="9"/>
        <v>#N/A</v>
      </c>
      <c r="Q27" t="e">
        <f t="shared" ca="1" si="10"/>
        <v>#N/A</v>
      </c>
      <c r="S27">
        <f t="shared" si="11"/>
        <v>0</v>
      </c>
      <c r="T27">
        <f t="shared" si="12"/>
        <v>2.3999999999999773</v>
      </c>
      <c r="U27">
        <f t="shared" si="13"/>
        <v>0</v>
      </c>
      <c r="V27">
        <f t="shared" si="14"/>
        <v>0</v>
      </c>
    </row>
    <row r="28" spans="1:22" x14ac:dyDescent="0.3">
      <c r="A28" s="3">
        <v>936.37</v>
      </c>
      <c r="B28">
        <v>3</v>
      </c>
      <c r="G28" s="3">
        <f t="shared" si="6"/>
        <v>936.37</v>
      </c>
      <c r="H28">
        <f t="shared" si="1"/>
        <v>0</v>
      </c>
      <c r="I28">
        <f t="shared" si="2"/>
        <v>0</v>
      </c>
      <c r="J28">
        <f t="shared" si="3"/>
        <v>1</v>
      </c>
      <c r="K28">
        <f t="shared" si="4"/>
        <v>0</v>
      </c>
      <c r="M28" s="3" cm="1">
        <f t="array" aca="1" ref="M28" ca="1">IF(INDIRECT("G"&amp;ROUNDUP((ROW()/2)+1,0))="",NA(),INDIRECT("G"&amp;ROUNDUP((ROW()/2)+1,0)))</f>
        <v>416.7</v>
      </c>
      <c r="N28" t="e">
        <f t="shared" ca="1" si="7"/>
        <v>#N/A</v>
      </c>
      <c r="O28" t="e">
        <f t="shared" ca="1" si="8"/>
        <v>#N/A</v>
      </c>
      <c r="P28">
        <f t="shared" ca="1" si="9"/>
        <v>1</v>
      </c>
      <c r="Q28" t="e">
        <f t="shared" ca="1" si="10"/>
        <v>#N/A</v>
      </c>
      <c r="S28">
        <f t="shared" si="11"/>
        <v>0</v>
      </c>
      <c r="T28">
        <f t="shared" si="12"/>
        <v>0</v>
      </c>
      <c r="U28">
        <f t="shared" si="13"/>
        <v>120</v>
      </c>
      <c r="V28">
        <f t="shared" si="14"/>
        <v>0</v>
      </c>
    </row>
    <row r="29" spans="1:22" x14ac:dyDescent="0.3">
      <c r="A29" s="3">
        <v>959.27</v>
      </c>
      <c r="B29">
        <v>1</v>
      </c>
      <c r="G29" s="3">
        <f t="shared" si="6"/>
        <v>959.27</v>
      </c>
      <c r="H29">
        <f t="shared" si="1"/>
        <v>1</v>
      </c>
      <c r="I29">
        <f t="shared" si="2"/>
        <v>0</v>
      </c>
      <c r="J29">
        <f t="shared" si="3"/>
        <v>0</v>
      </c>
      <c r="K29">
        <f t="shared" si="4"/>
        <v>0</v>
      </c>
      <c r="M29" s="3" cm="1">
        <f t="array" aca="1" ref="M29" ca="1">IF(INDIRECT("G"&amp;ROUNDUP((ROW()/2)+1,0))="",NA(),INDIRECT("G"&amp;ROUNDUP((ROW()/2)+1,0)))</f>
        <v>536.70000000000005</v>
      </c>
      <c r="N29" t="e">
        <f t="shared" ca="1" si="7"/>
        <v>#N/A</v>
      </c>
      <c r="O29" t="e">
        <f t="shared" ca="1" si="8"/>
        <v>#N/A</v>
      </c>
      <c r="P29">
        <f t="shared" ca="1" si="9"/>
        <v>1</v>
      </c>
      <c r="Q29" t="e">
        <f t="shared" ca="1" si="10"/>
        <v>#N/A</v>
      </c>
      <c r="S29">
        <f t="shared" si="11"/>
        <v>22.899999999999977</v>
      </c>
      <c r="T29">
        <f t="shared" si="12"/>
        <v>0</v>
      </c>
      <c r="U29">
        <f t="shared" si="13"/>
        <v>0</v>
      </c>
      <c r="V29">
        <f t="shared" si="14"/>
        <v>0</v>
      </c>
    </row>
    <row r="30" spans="1:22" x14ac:dyDescent="0.3">
      <c r="A30" s="3">
        <v>965.27</v>
      </c>
      <c r="B30">
        <v>2</v>
      </c>
      <c r="G30" s="3">
        <f t="shared" si="6"/>
        <v>965.27</v>
      </c>
      <c r="H30">
        <f t="shared" si="1"/>
        <v>0</v>
      </c>
      <c r="I30">
        <f t="shared" si="2"/>
        <v>1</v>
      </c>
      <c r="J30">
        <f t="shared" si="3"/>
        <v>0</v>
      </c>
      <c r="K30">
        <f t="shared" si="4"/>
        <v>0</v>
      </c>
      <c r="M30" s="3" cm="1">
        <f t="array" aca="1" ref="M30" ca="1">IF(INDIRECT("G"&amp;ROUNDUP((ROW()/2)+1,0))="",NA(),INDIRECT("G"&amp;ROUNDUP((ROW()/2)+1,0)))</f>
        <v>536.70000000000005</v>
      </c>
      <c r="N30">
        <f t="shared" ca="1" si="7"/>
        <v>1</v>
      </c>
      <c r="O30" t="e">
        <f t="shared" ca="1" si="8"/>
        <v>#N/A</v>
      </c>
      <c r="P30" t="e">
        <f t="shared" ca="1" si="9"/>
        <v>#N/A</v>
      </c>
      <c r="Q30" t="e">
        <f t="shared" ca="1" si="10"/>
        <v>#N/A</v>
      </c>
      <c r="S30">
        <f t="shared" si="11"/>
        <v>0</v>
      </c>
      <c r="T30">
        <f t="shared" si="12"/>
        <v>6</v>
      </c>
      <c r="U30">
        <f t="shared" si="13"/>
        <v>0</v>
      </c>
      <c r="V30">
        <f t="shared" si="14"/>
        <v>0</v>
      </c>
    </row>
    <row r="31" spans="1:22" x14ac:dyDescent="0.3">
      <c r="A31" s="3">
        <v>1085.27</v>
      </c>
      <c r="B31">
        <v>4</v>
      </c>
      <c r="G31" s="3">
        <f t="shared" si="6"/>
        <v>1085.27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1</v>
      </c>
      <c r="M31" s="3" cm="1">
        <f t="array" aca="1" ref="M31" ca="1">IF(INDIRECT("G"&amp;ROUNDUP((ROW()/2)+1,0))="",NA(),INDIRECT("G"&amp;ROUNDUP((ROW()/2)+1,0)))</f>
        <v>572.25</v>
      </c>
      <c r="N31">
        <f t="shared" ca="1" si="7"/>
        <v>1</v>
      </c>
      <c r="O31" t="e">
        <f t="shared" ca="1" si="8"/>
        <v>#N/A</v>
      </c>
      <c r="P31" t="e">
        <f t="shared" ca="1" si="9"/>
        <v>#N/A</v>
      </c>
      <c r="Q31" t="e">
        <f t="shared" ca="1" si="10"/>
        <v>#N/A</v>
      </c>
      <c r="S31">
        <f t="shared" si="11"/>
        <v>0</v>
      </c>
      <c r="T31">
        <f t="shared" si="12"/>
        <v>0</v>
      </c>
      <c r="U31">
        <f t="shared" si="13"/>
        <v>0</v>
      </c>
      <c r="V31">
        <f t="shared" si="14"/>
        <v>120</v>
      </c>
    </row>
    <row r="32" spans="1:22" x14ac:dyDescent="0.3">
      <c r="A32" s="3">
        <v>1110.7</v>
      </c>
      <c r="B32">
        <v>1</v>
      </c>
      <c r="G32" s="3">
        <f t="shared" si="6"/>
        <v>1110.7</v>
      </c>
      <c r="H32">
        <f t="shared" si="1"/>
        <v>1</v>
      </c>
      <c r="I32">
        <f t="shared" si="2"/>
        <v>0</v>
      </c>
      <c r="J32">
        <f t="shared" si="3"/>
        <v>0</v>
      </c>
      <c r="K32">
        <f t="shared" si="4"/>
        <v>0</v>
      </c>
      <c r="M32" s="3" cm="1">
        <f t="array" aca="1" ref="M32" ca="1">IF(INDIRECT("G"&amp;ROUNDUP((ROW()/2)+1,0))="",NA(),INDIRECT("G"&amp;ROUNDUP((ROW()/2)+1,0)))</f>
        <v>572.25</v>
      </c>
      <c r="N32" t="e">
        <f t="shared" ca="1" si="7"/>
        <v>#N/A</v>
      </c>
      <c r="O32">
        <f t="shared" ca="1" si="8"/>
        <v>1</v>
      </c>
      <c r="P32" t="e">
        <f t="shared" ca="1" si="9"/>
        <v>#N/A</v>
      </c>
      <c r="Q32" t="e">
        <f t="shared" ca="1" si="10"/>
        <v>#N/A</v>
      </c>
      <c r="S32">
        <f t="shared" si="11"/>
        <v>25.430000000000064</v>
      </c>
      <c r="T32">
        <f t="shared" si="12"/>
        <v>0</v>
      </c>
      <c r="U32">
        <f t="shared" si="13"/>
        <v>0</v>
      </c>
      <c r="V32">
        <f t="shared" si="14"/>
        <v>0</v>
      </c>
    </row>
    <row r="33" spans="1:22" x14ac:dyDescent="0.3">
      <c r="A33" s="3">
        <v>1113.1000000000001</v>
      </c>
      <c r="B33">
        <v>2</v>
      </c>
      <c r="G33" s="3">
        <f t="shared" si="6"/>
        <v>1113.1000000000001</v>
      </c>
      <c r="H33">
        <f t="shared" si="1"/>
        <v>0</v>
      </c>
      <c r="I33">
        <f t="shared" si="2"/>
        <v>1</v>
      </c>
      <c r="J33">
        <f t="shared" si="3"/>
        <v>0</v>
      </c>
      <c r="K33">
        <f t="shared" si="4"/>
        <v>0</v>
      </c>
      <c r="M33" s="3" cm="1">
        <f t="array" aca="1" ref="M33" ca="1">IF(INDIRECT("G"&amp;ROUNDUP((ROW()/2)+1,0))="",NA(),INDIRECT("G"&amp;ROUNDUP((ROW()/2)+1,0)))</f>
        <v>578.25</v>
      </c>
      <c r="N33" t="e">
        <f t="shared" ca="1" si="7"/>
        <v>#N/A</v>
      </c>
      <c r="O33">
        <f t="shared" ca="1" si="8"/>
        <v>1</v>
      </c>
      <c r="P33" t="e">
        <f t="shared" ca="1" si="9"/>
        <v>#N/A</v>
      </c>
      <c r="Q33" t="e">
        <f t="shared" ca="1" si="10"/>
        <v>#N/A</v>
      </c>
      <c r="S33">
        <f t="shared" si="11"/>
        <v>0</v>
      </c>
      <c r="T33">
        <f t="shared" si="12"/>
        <v>2.4000000000000909</v>
      </c>
      <c r="U33">
        <f t="shared" si="13"/>
        <v>0</v>
      </c>
      <c r="V33">
        <f t="shared" si="14"/>
        <v>0</v>
      </c>
    </row>
    <row r="34" spans="1:22" x14ac:dyDescent="0.3">
      <c r="A34" s="3">
        <v>1233.1000000000001</v>
      </c>
      <c r="B34">
        <v>3</v>
      </c>
      <c r="G34" s="3">
        <f t="shared" si="6"/>
        <v>1233.1000000000001</v>
      </c>
      <c r="H34">
        <f t="shared" si="1"/>
        <v>0</v>
      </c>
      <c r="I34">
        <f t="shared" si="2"/>
        <v>0</v>
      </c>
      <c r="J34">
        <f t="shared" si="3"/>
        <v>1</v>
      </c>
      <c r="K34">
        <f t="shared" si="4"/>
        <v>0</v>
      </c>
      <c r="M34" s="3" cm="1">
        <f t="array" aca="1" ref="M34" ca="1">IF(INDIRECT("G"&amp;ROUNDUP((ROW()/2)+1,0))="",NA(),INDIRECT("G"&amp;ROUNDUP((ROW()/2)+1,0)))</f>
        <v>578.25</v>
      </c>
      <c r="N34" t="e">
        <f t="shared" ca="1" si="7"/>
        <v>#N/A</v>
      </c>
      <c r="O34" t="e">
        <f t="shared" ca="1" si="8"/>
        <v>#N/A</v>
      </c>
      <c r="P34" t="e">
        <f t="shared" ca="1" si="9"/>
        <v>#N/A</v>
      </c>
      <c r="Q34">
        <f t="shared" ca="1" si="10"/>
        <v>1</v>
      </c>
      <c r="S34">
        <f t="shared" si="11"/>
        <v>0</v>
      </c>
      <c r="T34">
        <f t="shared" si="12"/>
        <v>0</v>
      </c>
      <c r="U34">
        <f t="shared" si="13"/>
        <v>120</v>
      </c>
      <c r="V34">
        <f t="shared" si="14"/>
        <v>0</v>
      </c>
    </row>
    <row r="35" spans="1:22" x14ac:dyDescent="0.3">
      <c r="A35" s="3">
        <v>1249.1500000000001</v>
      </c>
      <c r="B35">
        <v>1</v>
      </c>
      <c r="G35" s="3">
        <f t="shared" si="6"/>
        <v>1249.1500000000001</v>
      </c>
      <c r="H35">
        <f t="shared" si="1"/>
        <v>1</v>
      </c>
      <c r="I35">
        <f>IF($B35=$E$3,1,0)</f>
        <v>0</v>
      </c>
      <c r="J35">
        <f>IF($B35=$E$4,1,0)</f>
        <v>0</v>
      </c>
      <c r="K35">
        <f t="shared" si="4"/>
        <v>0</v>
      </c>
      <c r="M35" s="3" cm="1">
        <f t="array" aca="1" ref="M35" ca="1">IF(INDIRECT("G"&amp;ROUNDUP((ROW()/2)+1,0))="",NA(),INDIRECT("G"&amp;ROUNDUP((ROW()/2)+1,0)))</f>
        <v>600.45000000000005</v>
      </c>
      <c r="N35" t="e">
        <f t="shared" ca="1" si="7"/>
        <v>#N/A</v>
      </c>
      <c r="O35" t="e">
        <f t="shared" ca="1" si="8"/>
        <v>#N/A</v>
      </c>
      <c r="P35" t="e">
        <f t="shared" ca="1" si="9"/>
        <v>#N/A</v>
      </c>
      <c r="Q35">
        <f t="shared" ca="1" si="10"/>
        <v>1</v>
      </c>
      <c r="S35">
        <f t="shared" si="11"/>
        <v>16.049999999999955</v>
      </c>
      <c r="T35">
        <f t="shared" si="12"/>
        <v>0</v>
      </c>
      <c r="U35">
        <f t="shared" si="13"/>
        <v>0</v>
      </c>
      <c r="V35">
        <f t="shared" si="14"/>
        <v>0</v>
      </c>
    </row>
    <row r="36" spans="1:22" x14ac:dyDescent="0.3">
      <c r="A36" s="3">
        <v>1255.1500000000001</v>
      </c>
      <c r="B36">
        <v>2</v>
      </c>
      <c r="G36" s="3">
        <f t="shared" si="6"/>
        <v>1255.1500000000001</v>
      </c>
      <c r="H36">
        <f t="shared" si="1"/>
        <v>0</v>
      </c>
      <c r="I36">
        <f t="shared" si="2"/>
        <v>1</v>
      </c>
      <c r="J36">
        <f t="shared" si="3"/>
        <v>0</v>
      </c>
      <c r="K36">
        <f t="shared" si="4"/>
        <v>0</v>
      </c>
      <c r="M36" s="3" cm="1">
        <f t="array" aca="1" ref="M36" ca="1">IF(INDIRECT("G"&amp;ROUNDUP((ROW()/2)+1,0))="",NA(),INDIRECT("G"&amp;ROUNDUP((ROW()/2)+1,0)))</f>
        <v>600.45000000000005</v>
      </c>
      <c r="N36">
        <f t="shared" ca="1" si="7"/>
        <v>1</v>
      </c>
      <c r="O36" t="e">
        <f t="shared" ca="1" si="8"/>
        <v>#N/A</v>
      </c>
      <c r="P36" t="e">
        <f t="shared" ca="1" si="9"/>
        <v>#N/A</v>
      </c>
      <c r="Q36" t="e">
        <f t="shared" ca="1" si="10"/>
        <v>#N/A</v>
      </c>
      <c r="S36">
        <f t="shared" si="11"/>
        <v>0</v>
      </c>
      <c r="T36">
        <f t="shared" si="12"/>
        <v>6</v>
      </c>
      <c r="U36">
        <f t="shared" si="13"/>
        <v>0</v>
      </c>
      <c r="V36">
        <f t="shared" si="14"/>
        <v>0</v>
      </c>
    </row>
    <row r="37" spans="1:22" x14ac:dyDescent="0.3">
      <c r="A37" s="3">
        <v>1375.15</v>
      </c>
      <c r="B37">
        <v>4</v>
      </c>
      <c r="G37" s="3">
        <f t="shared" si="6"/>
        <v>1375.15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1</v>
      </c>
      <c r="M37" s="3" cm="1">
        <f t="array" aca="1" ref="M37" ca="1">IF(INDIRECT("G"&amp;ROUNDUP((ROW()/2)+1,0))="",NA(),INDIRECT("G"&amp;ROUNDUP((ROW()/2)+1,0)))</f>
        <v>612.88</v>
      </c>
      <c r="N37">
        <f t="shared" ca="1" si="7"/>
        <v>1</v>
      </c>
      <c r="O37" t="e">
        <f t="shared" ca="1" si="8"/>
        <v>#N/A</v>
      </c>
      <c r="P37" t="e">
        <f t="shared" ca="1" si="9"/>
        <v>#N/A</v>
      </c>
      <c r="Q37" t="e">
        <f t="shared" ca="1" si="10"/>
        <v>#N/A</v>
      </c>
      <c r="S37">
        <f t="shared" si="11"/>
        <v>0</v>
      </c>
      <c r="T37">
        <f t="shared" si="12"/>
        <v>0</v>
      </c>
      <c r="U37">
        <f t="shared" si="13"/>
        <v>0</v>
      </c>
      <c r="V37">
        <f t="shared" si="14"/>
        <v>120</v>
      </c>
    </row>
    <row r="38" spans="1:22" x14ac:dyDescent="0.3">
      <c r="A38" s="3">
        <v>1403.48</v>
      </c>
      <c r="B38">
        <v>1</v>
      </c>
      <c r="G38" s="3">
        <f t="shared" si="6"/>
        <v>1403.48</v>
      </c>
      <c r="H38">
        <f t="shared" si="1"/>
        <v>1</v>
      </c>
      <c r="I38">
        <f t="shared" si="2"/>
        <v>0</v>
      </c>
      <c r="J38">
        <f t="shared" si="3"/>
        <v>0</v>
      </c>
      <c r="K38">
        <f t="shared" si="4"/>
        <v>0</v>
      </c>
      <c r="M38" s="3" cm="1">
        <f t="array" aca="1" ref="M38" ca="1">IF(INDIRECT("G"&amp;ROUNDUP((ROW()/2)+1,0))="",NA(),INDIRECT("G"&amp;ROUNDUP((ROW()/2)+1,0)))</f>
        <v>612.88</v>
      </c>
      <c r="N38" t="e">
        <f t="shared" ca="1" si="7"/>
        <v>#N/A</v>
      </c>
      <c r="O38">
        <f t="shared" ca="1" si="8"/>
        <v>1</v>
      </c>
      <c r="P38" t="e">
        <f t="shared" ca="1" si="9"/>
        <v>#N/A</v>
      </c>
      <c r="Q38" t="e">
        <f t="shared" ca="1" si="10"/>
        <v>#N/A</v>
      </c>
      <c r="S38">
        <f t="shared" si="11"/>
        <v>28.329999999999927</v>
      </c>
      <c r="T38">
        <f t="shared" si="12"/>
        <v>0</v>
      </c>
      <c r="U38">
        <f t="shared" si="13"/>
        <v>0</v>
      </c>
      <c r="V38">
        <f t="shared" si="14"/>
        <v>0</v>
      </c>
    </row>
    <row r="39" spans="1:22" x14ac:dyDescent="0.3">
      <c r="A39" s="3">
        <v>1405.88</v>
      </c>
      <c r="B39">
        <v>2</v>
      </c>
      <c r="G39" s="3">
        <f t="shared" si="6"/>
        <v>1405.88</v>
      </c>
      <c r="H39">
        <f t="shared" si="1"/>
        <v>0</v>
      </c>
      <c r="I39">
        <f t="shared" si="2"/>
        <v>1</v>
      </c>
      <c r="J39">
        <f t="shared" si="3"/>
        <v>0</v>
      </c>
      <c r="K39">
        <f t="shared" si="4"/>
        <v>0</v>
      </c>
      <c r="M39" s="3" cm="1">
        <f t="array" aca="1" ref="M39" ca="1">IF(INDIRECT("G"&amp;ROUNDUP((ROW()/2)+1,0))="",NA(),INDIRECT("G"&amp;ROUNDUP((ROW()/2)+1,0)))</f>
        <v>615.28</v>
      </c>
      <c r="N39" t="e">
        <f t="shared" ca="1" si="7"/>
        <v>#N/A</v>
      </c>
      <c r="O39">
        <f t="shared" ca="1" si="8"/>
        <v>1</v>
      </c>
      <c r="P39" t="e">
        <f t="shared" ca="1" si="9"/>
        <v>#N/A</v>
      </c>
      <c r="Q39" t="e">
        <f t="shared" ca="1" si="10"/>
        <v>#N/A</v>
      </c>
      <c r="S39">
        <f t="shared" si="11"/>
        <v>0</v>
      </c>
      <c r="T39">
        <f t="shared" si="12"/>
        <v>2.4000000000000909</v>
      </c>
      <c r="U39">
        <f t="shared" si="13"/>
        <v>0</v>
      </c>
      <c r="V39">
        <f t="shared" si="14"/>
        <v>0</v>
      </c>
    </row>
    <row r="40" spans="1:22" x14ac:dyDescent="0.3">
      <c r="A40" s="3">
        <v>1525.88</v>
      </c>
      <c r="B40">
        <v>3</v>
      </c>
      <c r="G40" s="3">
        <f t="shared" si="6"/>
        <v>1525.88</v>
      </c>
      <c r="H40">
        <f t="shared" si="1"/>
        <v>0</v>
      </c>
      <c r="I40">
        <f t="shared" si="2"/>
        <v>0</v>
      </c>
      <c r="J40">
        <f t="shared" si="3"/>
        <v>1</v>
      </c>
      <c r="K40">
        <f t="shared" si="4"/>
        <v>0</v>
      </c>
      <c r="M40" s="3" cm="1">
        <f t="array" aca="1" ref="M40" ca="1">IF(INDIRECT("G"&amp;ROUNDUP((ROW()/2)+1,0))="",NA(),INDIRECT("G"&amp;ROUNDUP((ROW()/2)+1,0)))</f>
        <v>615.28</v>
      </c>
      <c r="N40" t="e">
        <f t="shared" ca="1" si="7"/>
        <v>#N/A</v>
      </c>
      <c r="O40" t="e">
        <f t="shared" ca="1" si="8"/>
        <v>#N/A</v>
      </c>
      <c r="P40">
        <f t="shared" ca="1" si="9"/>
        <v>1</v>
      </c>
      <c r="Q40" t="e">
        <f t="shared" ca="1" si="10"/>
        <v>#N/A</v>
      </c>
      <c r="S40">
        <f t="shared" si="11"/>
        <v>0</v>
      </c>
      <c r="T40">
        <f t="shared" si="12"/>
        <v>0</v>
      </c>
      <c r="U40">
        <f t="shared" si="13"/>
        <v>120</v>
      </c>
      <c r="V40">
        <f t="shared" si="14"/>
        <v>0</v>
      </c>
    </row>
    <row r="41" spans="1:22" x14ac:dyDescent="0.3">
      <c r="G41" s="3" t="str">
        <f t="shared" si="6"/>
        <v/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  <c r="M41" s="3" cm="1">
        <f t="array" aca="1" ref="M41" ca="1">IF(INDIRECT("G"&amp;ROUNDUP((ROW()/2)+1,0))="",NA(),INDIRECT("G"&amp;ROUNDUP((ROW()/2)+1,0)))</f>
        <v>735.28</v>
      </c>
      <c r="N41" t="e">
        <f t="shared" ca="1" si="7"/>
        <v>#N/A</v>
      </c>
      <c r="O41" t="e">
        <f t="shared" ca="1" si="8"/>
        <v>#N/A</v>
      </c>
      <c r="P41">
        <f t="shared" ca="1" si="9"/>
        <v>1</v>
      </c>
      <c r="Q41" t="e">
        <f t="shared" ca="1" si="10"/>
        <v>#N/A</v>
      </c>
    </row>
    <row r="42" spans="1:22" x14ac:dyDescent="0.3">
      <c r="G42" s="3" t="str">
        <f t="shared" si="6"/>
        <v/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M42" s="3" cm="1">
        <f t="array" aca="1" ref="M42" ca="1">IF(INDIRECT("G"&amp;ROUNDUP((ROW()/2)+1,0))="",NA(),INDIRECT("G"&amp;ROUNDUP((ROW()/2)+1,0)))</f>
        <v>735.28</v>
      </c>
      <c r="N42">
        <f t="shared" ca="1" si="7"/>
        <v>1</v>
      </c>
      <c r="O42" t="e">
        <f t="shared" ca="1" si="8"/>
        <v>#N/A</v>
      </c>
      <c r="P42" t="e">
        <f t="shared" ca="1" si="9"/>
        <v>#N/A</v>
      </c>
      <c r="Q42" t="e">
        <f t="shared" ca="1" si="10"/>
        <v>#N/A</v>
      </c>
      <c r="S42">
        <f>SUM(S2:S40)</f>
        <v>320.87999999999994</v>
      </c>
      <c r="T42">
        <f t="shared" ref="T42:V42" si="15">SUM(T2:T40)</f>
        <v>52.800000000000118</v>
      </c>
      <c r="U42">
        <f t="shared" si="15"/>
        <v>840</v>
      </c>
      <c r="V42">
        <f t="shared" si="15"/>
        <v>312.20000000000005</v>
      </c>
    </row>
    <row r="43" spans="1:22" x14ac:dyDescent="0.3">
      <c r="G43" s="3" t="str">
        <f t="shared" si="6"/>
        <v/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3" cm="1">
        <f t="array" aca="1" ref="M43" ca="1">IF(INDIRECT("G"&amp;ROUNDUP((ROW()/2)+1,0))="",NA(),INDIRECT("G"&amp;ROUNDUP((ROW()/2)+1,0)))</f>
        <v>766.57</v>
      </c>
      <c r="N43">
        <f t="shared" ca="1" si="7"/>
        <v>1</v>
      </c>
      <c r="O43" t="e">
        <f t="shared" ca="1" si="8"/>
        <v>#N/A</v>
      </c>
      <c r="P43" t="e">
        <f t="shared" ca="1" si="9"/>
        <v>#N/A</v>
      </c>
      <c r="Q43" t="e">
        <f t="shared" ca="1" si="10"/>
        <v>#N/A</v>
      </c>
      <c r="S43" s="5">
        <f>S42/$S$44</f>
        <v>0.21029176606286204</v>
      </c>
      <c r="T43" s="5">
        <f t="shared" ref="T43:V43" si="16">T42/$S$44</f>
        <v>3.460298319658172E-2</v>
      </c>
      <c r="U43" s="5">
        <f t="shared" si="16"/>
        <v>0.55050200540016248</v>
      </c>
      <c r="V43" s="5">
        <f t="shared" si="16"/>
        <v>0.20460324534039376</v>
      </c>
    </row>
    <row r="44" spans="1:22" x14ac:dyDescent="0.3">
      <c r="G44" s="3" t="str">
        <f t="shared" si="6"/>
        <v/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M44" s="3" cm="1">
        <f t="array" aca="1" ref="M44" ca="1">IF(INDIRECT("G"&amp;ROUNDUP((ROW()/2)+1,0))="",NA(),INDIRECT("G"&amp;ROUNDUP((ROW()/2)+1,0)))</f>
        <v>766.57</v>
      </c>
      <c r="N44" t="e">
        <f t="shared" ca="1" si="7"/>
        <v>#N/A</v>
      </c>
      <c r="O44">
        <f t="shared" ca="1" si="8"/>
        <v>1</v>
      </c>
      <c r="P44" t="e">
        <f t="shared" ca="1" si="9"/>
        <v>#N/A</v>
      </c>
      <c r="Q44" t="e">
        <f t="shared" ca="1" si="10"/>
        <v>#N/A</v>
      </c>
      <c r="S44">
        <f>SUM(S42:V42)</f>
        <v>1525.88</v>
      </c>
    </row>
    <row r="45" spans="1:22" x14ac:dyDescent="0.3">
      <c r="G45" s="3" t="str">
        <f t="shared" si="6"/>
        <v/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M45" s="3" cm="1">
        <f t="array" aca="1" ref="M45" ca="1">IF(INDIRECT("G"&amp;ROUNDUP((ROW()/2)+1,0))="",NA(),INDIRECT("G"&amp;ROUNDUP((ROW()/2)+1,0)))</f>
        <v>772.57</v>
      </c>
      <c r="N45" t="e">
        <f t="shared" ca="1" si="7"/>
        <v>#N/A</v>
      </c>
      <c r="O45">
        <f t="shared" ca="1" si="8"/>
        <v>1</v>
      </c>
      <c r="P45" t="e">
        <f t="shared" ca="1" si="9"/>
        <v>#N/A</v>
      </c>
      <c r="Q45" t="e">
        <f t="shared" ca="1" si="10"/>
        <v>#N/A</v>
      </c>
    </row>
    <row r="46" spans="1:22" x14ac:dyDescent="0.3">
      <c r="G46" s="3" t="str">
        <f t="shared" si="6"/>
        <v/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3" cm="1">
        <f t="array" aca="1" ref="M46" ca="1">IF(INDIRECT("G"&amp;ROUNDUP((ROW()/2)+1,0))="",NA(),INDIRECT("G"&amp;ROUNDUP((ROW()/2)+1,0)))</f>
        <v>772.57</v>
      </c>
      <c r="N46" t="e">
        <f t="shared" ca="1" si="7"/>
        <v>#N/A</v>
      </c>
      <c r="O46" t="e">
        <f t="shared" ca="1" si="8"/>
        <v>#N/A</v>
      </c>
      <c r="P46" t="e">
        <f t="shared" ca="1" si="9"/>
        <v>#N/A</v>
      </c>
      <c r="Q46">
        <f t="shared" ca="1" si="10"/>
        <v>1</v>
      </c>
    </row>
    <row r="47" spans="1:22" x14ac:dyDescent="0.3">
      <c r="G47" s="3" t="str">
        <f t="shared" si="6"/>
        <v/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M47" s="3" cm="1">
        <f t="array" aca="1" ref="M47" ca="1">IF(INDIRECT("G"&amp;ROUNDUP((ROW()/2)+1,0))="",NA(),INDIRECT("G"&amp;ROUNDUP((ROW()/2)+1,0)))</f>
        <v>792.57</v>
      </c>
      <c r="N47" t="e">
        <f t="shared" ca="1" si="7"/>
        <v>#N/A</v>
      </c>
      <c r="O47" t="e">
        <f t="shared" ca="1" si="8"/>
        <v>#N/A</v>
      </c>
      <c r="P47" t="e">
        <f t="shared" ca="1" si="9"/>
        <v>#N/A</v>
      </c>
      <c r="Q47">
        <f t="shared" ca="1" si="10"/>
        <v>1</v>
      </c>
    </row>
    <row r="48" spans="1:22" x14ac:dyDescent="0.3">
      <c r="G48" s="3" t="str">
        <f t="shared" si="6"/>
        <v/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M48" s="3" cm="1">
        <f t="array" aca="1" ref="M48" ca="1">IF(INDIRECT("G"&amp;ROUNDUP((ROW()/2)+1,0))="",NA(),INDIRECT("G"&amp;ROUNDUP((ROW()/2)+1,0)))</f>
        <v>792.57</v>
      </c>
      <c r="N48">
        <f t="shared" ca="1" si="7"/>
        <v>1</v>
      </c>
      <c r="O48" t="e">
        <f t="shared" ca="1" si="8"/>
        <v>#N/A</v>
      </c>
      <c r="P48" t="e">
        <f t="shared" ca="1" si="9"/>
        <v>#N/A</v>
      </c>
      <c r="Q48" t="e">
        <f t="shared" ca="1" si="10"/>
        <v>#N/A</v>
      </c>
    </row>
    <row r="49" spans="7:17" x14ac:dyDescent="0.3">
      <c r="G49" s="3" t="str">
        <f t="shared" si="6"/>
        <v/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M49" s="3" cm="1">
        <f t="array" aca="1" ref="M49" ca="1">IF(INDIRECT("G"&amp;ROUNDUP((ROW()/2)+1,0))="",NA(),INDIRECT("G"&amp;ROUNDUP((ROW()/2)+1,0)))</f>
        <v>813.97</v>
      </c>
      <c r="N49">
        <f t="shared" ca="1" si="7"/>
        <v>1</v>
      </c>
      <c r="O49" t="e">
        <f t="shared" ca="1" si="8"/>
        <v>#N/A</v>
      </c>
      <c r="P49" t="e">
        <f t="shared" ca="1" si="9"/>
        <v>#N/A</v>
      </c>
      <c r="Q49" t="e">
        <f t="shared" ca="1" si="10"/>
        <v>#N/A</v>
      </c>
    </row>
    <row r="50" spans="7:17" x14ac:dyDescent="0.3">
      <c r="G50" s="3" t="str">
        <f t="shared" si="6"/>
        <v/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M50" s="3" cm="1">
        <f t="array" aca="1" ref="M50" ca="1">IF(INDIRECT("G"&amp;ROUNDUP((ROW()/2)+1,0))="",NA(),INDIRECT("G"&amp;ROUNDUP((ROW()/2)+1,0)))</f>
        <v>813.97</v>
      </c>
      <c r="N50" t="e">
        <f t="shared" ca="1" si="7"/>
        <v>#N/A</v>
      </c>
      <c r="O50">
        <f t="shared" ca="1" si="8"/>
        <v>1</v>
      </c>
      <c r="P50" t="e">
        <f t="shared" ca="1" si="9"/>
        <v>#N/A</v>
      </c>
      <c r="Q50" t="e">
        <f t="shared" ca="1" si="10"/>
        <v>#N/A</v>
      </c>
    </row>
    <row r="51" spans="7:17" x14ac:dyDescent="0.3">
      <c r="G51" s="3" t="str">
        <f t="shared" si="6"/>
        <v/>
      </c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M51" s="3" cm="1">
        <f t="array" aca="1" ref="M51" ca="1">IF(INDIRECT("G"&amp;ROUNDUP((ROW()/2)+1,0))="",NA(),INDIRECT("G"&amp;ROUNDUP((ROW()/2)+1,0)))</f>
        <v>816.37</v>
      </c>
      <c r="N51" t="e">
        <f t="shared" ca="1" si="7"/>
        <v>#N/A</v>
      </c>
      <c r="O51">
        <f t="shared" ca="1" si="8"/>
        <v>1</v>
      </c>
      <c r="P51" t="e">
        <f t="shared" ca="1" si="9"/>
        <v>#N/A</v>
      </c>
      <c r="Q51" t="e">
        <f t="shared" ca="1" si="10"/>
        <v>#N/A</v>
      </c>
    </row>
    <row r="52" spans="7:17" x14ac:dyDescent="0.3">
      <c r="G52" s="3" t="str">
        <f t="shared" si="6"/>
        <v/>
      </c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M52" s="3" cm="1">
        <f t="array" aca="1" ref="M52" ca="1">IF(INDIRECT("G"&amp;ROUNDUP((ROW()/2)+1,0))="",NA(),INDIRECT("G"&amp;ROUNDUP((ROW()/2)+1,0)))</f>
        <v>816.37</v>
      </c>
      <c r="N52" t="e">
        <f t="shared" ca="1" si="7"/>
        <v>#N/A</v>
      </c>
      <c r="O52" t="e">
        <f t="shared" ca="1" si="8"/>
        <v>#N/A</v>
      </c>
      <c r="P52">
        <f t="shared" ca="1" si="9"/>
        <v>1</v>
      </c>
      <c r="Q52" t="e">
        <f t="shared" ca="1" si="10"/>
        <v>#N/A</v>
      </c>
    </row>
    <row r="53" spans="7:17" x14ac:dyDescent="0.3">
      <c r="G53" s="3" t="str">
        <f t="shared" si="6"/>
        <v/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M53" s="3" cm="1">
        <f t="array" aca="1" ref="M53" ca="1">IF(INDIRECT("G"&amp;ROUNDUP((ROW()/2)+1,0))="",NA(),INDIRECT("G"&amp;ROUNDUP((ROW()/2)+1,0)))</f>
        <v>936.37</v>
      </c>
      <c r="N53" t="e">
        <f t="shared" ca="1" si="7"/>
        <v>#N/A</v>
      </c>
      <c r="O53" t="e">
        <f t="shared" ca="1" si="8"/>
        <v>#N/A</v>
      </c>
      <c r="P53">
        <f t="shared" ca="1" si="9"/>
        <v>1</v>
      </c>
      <c r="Q53" t="e">
        <f t="shared" ca="1" si="10"/>
        <v>#N/A</v>
      </c>
    </row>
    <row r="54" spans="7:17" x14ac:dyDescent="0.3">
      <c r="G54" s="3" t="str">
        <f t="shared" si="6"/>
        <v/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M54" s="3" cm="1">
        <f t="array" aca="1" ref="M54" ca="1">IF(INDIRECT("G"&amp;ROUNDUP((ROW()/2)+1,0))="",NA(),INDIRECT("G"&amp;ROUNDUP((ROW()/2)+1,0)))</f>
        <v>936.37</v>
      </c>
      <c r="N54">
        <f t="shared" ca="1" si="7"/>
        <v>1</v>
      </c>
      <c r="O54" t="e">
        <f t="shared" ca="1" si="8"/>
        <v>#N/A</v>
      </c>
      <c r="P54" t="e">
        <f t="shared" ca="1" si="9"/>
        <v>#N/A</v>
      </c>
      <c r="Q54" t="e">
        <f t="shared" ca="1" si="10"/>
        <v>#N/A</v>
      </c>
    </row>
    <row r="55" spans="7:17" x14ac:dyDescent="0.3">
      <c r="G55" s="3" t="str">
        <f t="shared" si="6"/>
        <v/>
      </c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M55" s="3" cm="1">
        <f t="array" aca="1" ref="M55" ca="1">IF(INDIRECT("G"&amp;ROUNDUP((ROW()/2)+1,0))="",NA(),INDIRECT("G"&amp;ROUNDUP((ROW()/2)+1,0)))</f>
        <v>959.27</v>
      </c>
      <c r="N55">
        <f t="shared" ca="1" si="7"/>
        <v>1</v>
      </c>
      <c r="O55" t="e">
        <f t="shared" ca="1" si="8"/>
        <v>#N/A</v>
      </c>
      <c r="P55" t="e">
        <f t="shared" ca="1" si="9"/>
        <v>#N/A</v>
      </c>
      <c r="Q55" t="e">
        <f t="shared" ca="1" si="10"/>
        <v>#N/A</v>
      </c>
    </row>
    <row r="56" spans="7:17" x14ac:dyDescent="0.3">
      <c r="G56" s="3" t="str">
        <f t="shared" si="6"/>
        <v/>
      </c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M56" s="3" cm="1">
        <f t="array" aca="1" ref="M56" ca="1">IF(INDIRECT("G"&amp;ROUNDUP((ROW()/2)+1,0))="",NA(),INDIRECT("G"&amp;ROUNDUP((ROW()/2)+1,0)))</f>
        <v>959.27</v>
      </c>
      <c r="N56" t="e">
        <f t="shared" ca="1" si="7"/>
        <v>#N/A</v>
      </c>
      <c r="O56">
        <f t="shared" ca="1" si="8"/>
        <v>1</v>
      </c>
      <c r="P56" t="e">
        <f t="shared" ca="1" si="9"/>
        <v>#N/A</v>
      </c>
      <c r="Q56" t="e">
        <f t="shared" ca="1" si="10"/>
        <v>#N/A</v>
      </c>
    </row>
    <row r="57" spans="7:17" x14ac:dyDescent="0.3">
      <c r="G57" s="3" t="str">
        <f t="shared" si="6"/>
        <v/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M57" s="3" cm="1">
        <f t="array" aca="1" ref="M57" ca="1">IF(INDIRECT("G"&amp;ROUNDUP((ROW()/2)+1,0))="",NA(),INDIRECT("G"&amp;ROUNDUP((ROW()/2)+1,0)))</f>
        <v>965.27</v>
      </c>
      <c r="N57" t="e">
        <f t="shared" ca="1" si="7"/>
        <v>#N/A</v>
      </c>
      <c r="O57">
        <f t="shared" ca="1" si="8"/>
        <v>1</v>
      </c>
      <c r="P57" t="e">
        <f t="shared" ca="1" si="9"/>
        <v>#N/A</v>
      </c>
      <c r="Q57" t="e">
        <f t="shared" ca="1" si="10"/>
        <v>#N/A</v>
      </c>
    </row>
    <row r="58" spans="7:17" x14ac:dyDescent="0.3">
      <c r="G58" s="3" t="str">
        <f t="shared" si="6"/>
        <v/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M58" s="3" cm="1">
        <f t="array" aca="1" ref="M58" ca="1">IF(INDIRECT("G"&amp;ROUNDUP((ROW()/2)+1,0))="",NA(),INDIRECT("G"&amp;ROUNDUP((ROW()/2)+1,0)))</f>
        <v>965.27</v>
      </c>
      <c r="N58" t="e">
        <f t="shared" ca="1" si="7"/>
        <v>#N/A</v>
      </c>
      <c r="O58" t="e">
        <f t="shared" ca="1" si="8"/>
        <v>#N/A</v>
      </c>
      <c r="P58" t="e">
        <f t="shared" ca="1" si="9"/>
        <v>#N/A</v>
      </c>
      <c r="Q58">
        <f t="shared" ca="1" si="10"/>
        <v>1</v>
      </c>
    </row>
    <row r="59" spans="7:17" x14ac:dyDescent="0.3">
      <c r="G59" s="3" t="str">
        <f t="shared" si="6"/>
        <v/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M59" s="3" cm="1">
        <f t="array" aca="1" ref="M59" ca="1">IF(INDIRECT("G"&amp;ROUNDUP((ROW()/2)+1,0))="",NA(),INDIRECT("G"&amp;ROUNDUP((ROW()/2)+1,0)))</f>
        <v>1085.27</v>
      </c>
      <c r="N59" t="e">
        <f t="shared" ca="1" si="7"/>
        <v>#N/A</v>
      </c>
      <c r="O59" t="e">
        <f t="shared" ca="1" si="8"/>
        <v>#N/A</v>
      </c>
      <c r="P59" t="e">
        <f t="shared" ca="1" si="9"/>
        <v>#N/A</v>
      </c>
      <c r="Q59">
        <f t="shared" ca="1" si="10"/>
        <v>1</v>
      </c>
    </row>
    <row r="60" spans="7:17" x14ac:dyDescent="0.3">
      <c r="G60" s="3" t="str">
        <f t="shared" si="6"/>
        <v/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M60" s="3" cm="1">
        <f t="array" aca="1" ref="M60" ca="1">IF(INDIRECT("G"&amp;ROUNDUP((ROW()/2)+1,0))="",NA(),INDIRECT("G"&amp;ROUNDUP((ROW()/2)+1,0)))</f>
        <v>1085.27</v>
      </c>
      <c r="N60">
        <f t="shared" ca="1" si="7"/>
        <v>1</v>
      </c>
      <c r="O60" t="e">
        <f t="shared" ca="1" si="8"/>
        <v>#N/A</v>
      </c>
      <c r="P60" t="e">
        <f t="shared" ca="1" si="9"/>
        <v>#N/A</v>
      </c>
      <c r="Q60" t="e">
        <f t="shared" ca="1" si="10"/>
        <v>#N/A</v>
      </c>
    </row>
    <row r="61" spans="7:17" x14ac:dyDescent="0.3">
      <c r="G61" s="3" t="str">
        <f t="shared" si="6"/>
        <v/>
      </c>
      <c r="H61">
        <f t="shared" si="1"/>
        <v>0</v>
      </c>
      <c r="I61">
        <f t="shared" si="2"/>
        <v>0</v>
      </c>
      <c r="J61">
        <f t="shared" si="3"/>
        <v>0</v>
      </c>
      <c r="K61">
        <f t="shared" si="4"/>
        <v>0</v>
      </c>
      <c r="M61" s="3" cm="1">
        <f t="array" aca="1" ref="M61" ca="1">IF(INDIRECT("G"&amp;ROUNDUP((ROW()/2)+1,0))="",NA(),INDIRECT("G"&amp;ROUNDUP((ROW()/2)+1,0)))</f>
        <v>1110.7</v>
      </c>
      <c r="N61">
        <f t="shared" ca="1" si="7"/>
        <v>1</v>
      </c>
      <c r="O61" t="e">
        <f t="shared" ca="1" si="8"/>
        <v>#N/A</v>
      </c>
      <c r="P61" t="e">
        <f t="shared" ca="1" si="9"/>
        <v>#N/A</v>
      </c>
      <c r="Q61" t="e">
        <f t="shared" ca="1" si="10"/>
        <v>#N/A</v>
      </c>
    </row>
    <row r="62" spans="7:17" x14ac:dyDescent="0.3">
      <c r="G62" s="3" t="str">
        <f t="shared" si="6"/>
        <v/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M62" s="3" cm="1">
        <f t="array" aca="1" ref="M62" ca="1">IF(INDIRECT("G"&amp;ROUNDUP((ROW()/2)+1,0))="",NA(),INDIRECT("G"&amp;ROUNDUP((ROW()/2)+1,0)))</f>
        <v>1110.7</v>
      </c>
      <c r="N62" t="e">
        <f t="shared" ca="1" si="7"/>
        <v>#N/A</v>
      </c>
      <c r="O62">
        <f t="shared" ca="1" si="8"/>
        <v>1</v>
      </c>
      <c r="P62" t="e">
        <f t="shared" ca="1" si="9"/>
        <v>#N/A</v>
      </c>
      <c r="Q62" t="e">
        <f t="shared" ca="1" si="10"/>
        <v>#N/A</v>
      </c>
    </row>
    <row r="63" spans="7:17" x14ac:dyDescent="0.3">
      <c r="G63" s="3" t="str">
        <f t="shared" si="6"/>
        <v/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M63" s="3" cm="1">
        <f t="array" aca="1" ref="M63" ca="1">IF(INDIRECT("G"&amp;ROUNDUP((ROW()/2)+1,0))="",NA(),INDIRECT("G"&amp;ROUNDUP((ROW()/2)+1,0)))</f>
        <v>1113.1000000000001</v>
      </c>
      <c r="N63" t="e">
        <f t="shared" ca="1" si="7"/>
        <v>#N/A</v>
      </c>
      <c r="O63">
        <f t="shared" ca="1" si="8"/>
        <v>1</v>
      </c>
      <c r="P63" t="e">
        <f t="shared" ca="1" si="9"/>
        <v>#N/A</v>
      </c>
      <c r="Q63" t="e">
        <f t="shared" ca="1" si="10"/>
        <v>#N/A</v>
      </c>
    </row>
    <row r="64" spans="7:17" x14ac:dyDescent="0.3">
      <c r="G64" s="3" t="str">
        <f t="shared" si="6"/>
        <v/>
      </c>
      <c r="H64">
        <f t="shared" si="1"/>
        <v>0</v>
      </c>
      <c r="I64">
        <f t="shared" si="2"/>
        <v>0</v>
      </c>
      <c r="J64">
        <f t="shared" si="3"/>
        <v>0</v>
      </c>
      <c r="K64">
        <f t="shared" si="4"/>
        <v>0</v>
      </c>
      <c r="M64" s="3" cm="1">
        <f t="array" aca="1" ref="M64" ca="1">IF(INDIRECT("G"&amp;ROUNDUP((ROW()/2)+1,0))="",NA(),INDIRECT("G"&amp;ROUNDUP((ROW()/2)+1,0)))</f>
        <v>1113.1000000000001</v>
      </c>
      <c r="N64" t="e">
        <f t="shared" ca="1" si="7"/>
        <v>#N/A</v>
      </c>
      <c r="O64" t="e">
        <f t="shared" ca="1" si="8"/>
        <v>#N/A</v>
      </c>
      <c r="P64">
        <f t="shared" ca="1" si="9"/>
        <v>1</v>
      </c>
      <c r="Q64" t="e">
        <f t="shared" ca="1" si="10"/>
        <v>#N/A</v>
      </c>
    </row>
    <row r="65" spans="7:17" x14ac:dyDescent="0.3">
      <c r="G65" s="3" t="str">
        <f t="shared" si="6"/>
        <v/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M65" s="3" cm="1">
        <f t="array" aca="1" ref="M65" ca="1">IF(INDIRECT("G"&amp;ROUNDUP((ROW()/2)+1,0))="",NA(),INDIRECT("G"&amp;ROUNDUP((ROW()/2)+1,0)))</f>
        <v>1233.1000000000001</v>
      </c>
      <c r="N65" t="e">
        <f t="shared" ca="1" si="7"/>
        <v>#N/A</v>
      </c>
      <c r="O65" t="e">
        <f t="shared" ca="1" si="8"/>
        <v>#N/A</v>
      </c>
      <c r="P65">
        <f t="shared" ca="1" si="9"/>
        <v>1</v>
      </c>
      <c r="Q65" t="e">
        <f t="shared" ca="1" si="10"/>
        <v>#N/A</v>
      </c>
    </row>
    <row r="66" spans="7:17" x14ac:dyDescent="0.3">
      <c r="G66" s="3" t="str">
        <f t="shared" si="6"/>
        <v/>
      </c>
      <c r="H66">
        <f t="shared" si="1"/>
        <v>0</v>
      </c>
      <c r="I66">
        <f t="shared" si="2"/>
        <v>0</v>
      </c>
      <c r="J66">
        <f t="shared" si="3"/>
        <v>0</v>
      </c>
      <c r="K66">
        <f t="shared" si="4"/>
        <v>0</v>
      </c>
      <c r="M66" s="3" cm="1">
        <f t="array" aca="1" ref="M66" ca="1">IF(INDIRECT("G"&amp;ROUNDUP((ROW()/2)+1,0))="",NA(),INDIRECT("G"&amp;ROUNDUP((ROW()/2)+1,0)))</f>
        <v>1233.1000000000001</v>
      </c>
      <c r="N66">
        <f t="shared" ca="1" si="7"/>
        <v>1</v>
      </c>
      <c r="O66" t="e">
        <f t="shared" ca="1" si="8"/>
        <v>#N/A</v>
      </c>
      <c r="P66" t="e">
        <f t="shared" ca="1" si="9"/>
        <v>#N/A</v>
      </c>
      <c r="Q66" t="e">
        <f t="shared" ca="1" si="10"/>
        <v>#N/A</v>
      </c>
    </row>
    <row r="67" spans="7:17" x14ac:dyDescent="0.3">
      <c r="G67" s="3" t="str">
        <f t="shared" ref="G67:G100" si="17">IF(A67="","",IF(A67=G66,A67+0.01,A67))</f>
        <v/>
      </c>
      <c r="H67">
        <f t="shared" ref="H67:H100" si="18">IF($B67=$E$2,1,0)</f>
        <v>0</v>
      </c>
      <c r="I67">
        <f t="shared" ref="I67:I100" si="19">IF($B67=$E$3,1,0)</f>
        <v>0</v>
      </c>
      <c r="J67">
        <f t="shared" ref="J67:J100" si="20">IF($B67=$E$4,1,0)</f>
        <v>0</v>
      </c>
      <c r="K67">
        <f t="shared" ref="K67:K100" si="21">IF($B67=$E$5,1,0)</f>
        <v>0</v>
      </c>
      <c r="M67" s="3" cm="1">
        <f t="array" aca="1" ref="M67" ca="1">IF(INDIRECT("G"&amp;ROUNDUP((ROW()/2)+1,0))="",NA(),INDIRECT("G"&amp;ROUNDUP((ROW()/2)+1,0)))</f>
        <v>1249.1500000000001</v>
      </c>
      <c r="N67">
        <f t="shared" ca="1" si="7"/>
        <v>1</v>
      </c>
      <c r="O67" t="e">
        <f t="shared" ca="1" si="8"/>
        <v>#N/A</v>
      </c>
      <c r="P67" t="e">
        <f t="shared" ca="1" si="9"/>
        <v>#N/A</v>
      </c>
      <c r="Q67" t="e">
        <f t="shared" ca="1" si="10"/>
        <v>#N/A</v>
      </c>
    </row>
    <row r="68" spans="7:17" x14ac:dyDescent="0.3">
      <c r="G68" s="3" t="str">
        <f t="shared" si="17"/>
        <v/>
      </c>
      <c r="H68">
        <f t="shared" si="18"/>
        <v>0</v>
      </c>
      <c r="I68">
        <f t="shared" si="19"/>
        <v>0</v>
      </c>
      <c r="J68">
        <f t="shared" si="20"/>
        <v>0</v>
      </c>
      <c r="K68">
        <f t="shared" si="21"/>
        <v>0</v>
      </c>
      <c r="M68" s="3" cm="1">
        <f t="array" aca="1" ref="M68" ca="1">IF(INDIRECT("G"&amp;ROUNDUP((ROW()/2)+1,0))="",NA(),INDIRECT("G"&amp;ROUNDUP((ROW()/2)+1,0)))</f>
        <v>1249.1500000000001</v>
      </c>
      <c r="N68" t="e">
        <f t="shared" ref="N68:N131" ca="1" si="22">IFERROR(IF(IF($M68=$M67,VLOOKUP($M69,$G$2:$K$200,COLUMN()-12,TRUE),VLOOKUP($M68,$G$2:$K$200,COLUMN()-12,TRUE))=0,NA(),IF($M68=$M67,VLOOKUP($M69,$G$2:$K$200,COLUMN()-12,TRUE),VLOOKUP($M68,$G$2:$K$200,COLUMN()-12,TRUE))),NA())</f>
        <v>#N/A</v>
      </c>
      <c r="O68">
        <f t="shared" ref="O68:O131" ca="1" si="23">IFERROR(IF(IF($M68=$M67,VLOOKUP($M69,$G$2:$K$200,COLUMN()-12,TRUE),VLOOKUP($M68,$G$2:$K$200,COLUMN()-12,TRUE))=0,NA(),IF($M68=$M67,VLOOKUP($M69,$G$2:$K$200,COLUMN()-12,TRUE),VLOOKUP($M68,$G$2:$K$200,COLUMN()-12,TRUE))),NA())</f>
        <v>1</v>
      </c>
      <c r="P68" t="e">
        <f t="shared" ref="P68:P131" ca="1" si="24">IFERROR(IF(IF($M68=$M67,VLOOKUP($M69,$G$2:$K$200,COLUMN()-12,TRUE),VLOOKUP($M68,$G$2:$K$200,COLUMN()-12,TRUE))=0,NA(),IF($M68=$M67,VLOOKUP($M69,$G$2:$K$200,COLUMN()-12,TRUE),VLOOKUP($M68,$G$2:$K$200,COLUMN()-12,TRUE))),NA())</f>
        <v>#N/A</v>
      </c>
      <c r="Q68" t="e">
        <f t="shared" ref="Q68:Q131" ca="1" si="25">IFERROR(IF(IF($M68=$M67,VLOOKUP($M69,$G$2:$K$200,COLUMN()-12,TRUE),VLOOKUP($M68,$G$2:$K$200,COLUMN()-12,TRUE))=0,NA(),IF($M68=$M67,VLOOKUP($M69,$G$2:$K$200,COLUMN()-12,TRUE),VLOOKUP($M68,$G$2:$K$200,COLUMN()-12,TRUE))),NA())</f>
        <v>#N/A</v>
      </c>
    </row>
    <row r="69" spans="7:17" x14ac:dyDescent="0.3">
      <c r="G69" s="3" t="str">
        <f t="shared" si="17"/>
        <v/>
      </c>
      <c r="H69">
        <f t="shared" si="18"/>
        <v>0</v>
      </c>
      <c r="I69">
        <f t="shared" si="19"/>
        <v>0</v>
      </c>
      <c r="J69">
        <f t="shared" si="20"/>
        <v>0</v>
      </c>
      <c r="K69">
        <f t="shared" si="21"/>
        <v>0</v>
      </c>
      <c r="M69" s="3" cm="1">
        <f t="array" aca="1" ref="M69" ca="1">IF(INDIRECT("G"&amp;ROUNDUP((ROW()/2)+1,0))="",NA(),INDIRECT("G"&amp;ROUNDUP((ROW()/2)+1,0)))</f>
        <v>1255.1500000000001</v>
      </c>
      <c r="N69" t="e">
        <f t="shared" ca="1" si="22"/>
        <v>#N/A</v>
      </c>
      <c r="O69">
        <f t="shared" ca="1" si="23"/>
        <v>1</v>
      </c>
      <c r="P69" t="e">
        <f t="shared" ca="1" si="24"/>
        <v>#N/A</v>
      </c>
      <c r="Q69" t="e">
        <f t="shared" ca="1" si="25"/>
        <v>#N/A</v>
      </c>
    </row>
    <row r="70" spans="7:17" x14ac:dyDescent="0.3">
      <c r="G70" s="3" t="str">
        <f t="shared" si="17"/>
        <v/>
      </c>
      <c r="H70">
        <f t="shared" si="18"/>
        <v>0</v>
      </c>
      <c r="I70">
        <f t="shared" si="19"/>
        <v>0</v>
      </c>
      <c r="J70">
        <f t="shared" si="20"/>
        <v>0</v>
      </c>
      <c r="K70">
        <f t="shared" si="21"/>
        <v>0</v>
      </c>
      <c r="M70" s="3" cm="1">
        <f t="array" aca="1" ref="M70" ca="1">IF(INDIRECT("G"&amp;ROUNDUP((ROW()/2)+1,0))="",NA(),INDIRECT("G"&amp;ROUNDUP((ROW()/2)+1,0)))</f>
        <v>1255.1500000000001</v>
      </c>
      <c r="N70" t="e">
        <f t="shared" ca="1" si="22"/>
        <v>#N/A</v>
      </c>
      <c r="O70" t="e">
        <f t="shared" ca="1" si="23"/>
        <v>#N/A</v>
      </c>
      <c r="P70" t="e">
        <f t="shared" ca="1" si="24"/>
        <v>#N/A</v>
      </c>
      <c r="Q70">
        <f t="shared" ca="1" si="25"/>
        <v>1</v>
      </c>
    </row>
    <row r="71" spans="7:17" x14ac:dyDescent="0.3">
      <c r="G71" s="3" t="str">
        <f t="shared" si="17"/>
        <v/>
      </c>
      <c r="H71">
        <f t="shared" si="18"/>
        <v>0</v>
      </c>
      <c r="I71">
        <f t="shared" si="19"/>
        <v>0</v>
      </c>
      <c r="J71">
        <f t="shared" si="20"/>
        <v>0</v>
      </c>
      <c r="K71">
        <f t="shared" si="21"/>
        <v>0</v>
      </c>
      <c r="M71" s="3" cm="1">
        <f t="array" aca="1" ref="M71" ca="1">IF(INDIRECT("G"&amp;ROUNDUP((ROW()/2)+1,0))="",NA(),INDIRECT("G"&amp;ROUNDUP((ROW()/2)+1,0)))</f>
        <v>1375.15</v>
      </c>
      <c r="N71" t="e">
        <f t="shared" ca="1" si="22"/>
        <v>#N/A</v>
      </c>
      <c r="O71" t="e">
        <f t="shared" ca="1" si="23"/>
        <v>#N/A</v>
      </c>
      <c r="P71" t="e">
        <f t="shared" ca="1" si="24"/>
        <v>#N/A</v>
      </c>
      <c r="Q71">
        <f t="shared" ca="1" si="25"/>
        <v>1</v>
      </c>
    </row>
    <row r="72" spans="7:17" x14ac:dyDescent="0.3">
      <c r="G72" s="3" t="str">
        <f t="shared" si="17"/>
        <v/>
      </c>
      <c r="H72">
        <f t="shared" si="18"/>
        <v>0</v>
      </c>
      <c r="I72">
        <f t="shared" si="19"/>
        <v>0</v>
      </c>
      <c r="J72">
        <f t="shared" si="20"/>
        <v>0</v>
      </c>
      <c r="K72">
        <f t="shared" si="21"/>
        <v>0</v>
      </c>
      <c r="M72" s="3" cm="1">
        <f t="array" aca="1" ref="M72" ca="1">IF(INDIRECT("G"&amp;ROUNDUP((ROW()/2)+1,0))="",NA(),INDIRECT("G"&amp;ROUNDUP((ROW()/2)+1,0)))</f>
        <v>1375.15</v>
      </c>
      <c r="N72">
        <f t="shared" ca="1" si="22"/>
        <v>1</v>
      </c>
      <c r="O72" t="e">
        <f t="shared" ca="1" si="23"/>
        <v>#N/A</v>
      </c>
      <c r="P72" t="e">
        <f t="shared" ca="1" si="24"/>
        <v>#N/A</v>
      </c>
      <c r="Q72" t="e">
        <f t="shared" ca="1" si="25"/>
        <v>#N/A</v>
      </c>
    </row>
    <row r="73" spans="7:17" x14ac:dyDescent="0.3">
      <c r="G73" s="3" t="str">
        <f t="shared" si="17"/>
        <v/>
      </c>
      <c r="H73">
        <f t="shared" si="18"/>
        <v>0</v>
      </c>
      <c r="I73">
        <f t="shared" si="19"/>
        <v>0</v>
      </c>
      <c r="J73">
        <f t="shared" si="20"/>
        <v>0</v>
      </c>
      <c r="K73">
        <f t="shared" si="21"/>
        <v>0</v>
      </c>
      <c r="M73" s="3" cm="1">
        <f t="array" aca="1" ref="M73" ca="1">IF(INDIRECT("G"&amp;ROUNDUP((ROW()/2)+1,0))="",NA(),INDIRECT("G"&amp;ROUNDUP((ROW()/2)+1,0)))</f>
        <v>1403.48</v>
      </c>
      <c r="N73">
        <f t="shared" ca="1" si="22"/>
        <v>1</v>
      </c>
      <c r="O73" t="e">
        <f t="shared" ca="1" si="23"/>
        <v>#N/A</v>
      </c>
      <c r="P73" t="e">
        <f t="shared" ca="1" si="24"/>
        <v>#N/A</v>
      </c>
      <c r="Q73" t="e">
        <f t="shared" ca="1" si="25"/>
        <v>#N/A</v>
      </c>
    </row>
    <row r="74" spans="7:17" x14ac:dyDescent="0.3">
      <c r="G74" s="3" t="str">
        <f t="shared" si="17"/>
        <v/>
      </c>
      <c r="H74">
        <f t="shared" si="18"/>
        <v>0</v>
      </c>
      <c r="I74">
        <f t="shared" si="19"/>
        <v>0</v>
      </c>
      <c r="J74">
        <f t="shared" si="20"/>
        <v>0</v>
      </c>
      <c r="K74">
        <f t="shared" si="21"/>
        <v>0</v>
      </c>
      <c r="M74" s="3" cm="1">
        <f t="array" aca="1" ref="M74" ca="1">IF(INDIRECT("G"&amp;ROUNDUP((ROW()/2)+1,0))="",NA(),INDIRECT("G"&amp;ROUNDUP((ROW()/2)+1,0)))</f>
        <v>1403.48</v>
      </c>
      <c r="N74" t="e">
        <f t="shared" ca="1" si="22"/>
        <v>#N/A</v>
      </c>
      <c r="O74">
        <f t="shared" ca="1" si="23"/>
        <v>1</v>
      </c>
      <c r="P74" t="e">
        <f t="shared" ca="1" si="24"/>
        <v>#N/A</v>
      </c>
      <c r="Q74" t="e">
        <f t="shared" ca="1" si="25"/>
        <v>#N/A</v>
      </c>
    </row>
    <row r="75" spans="7:17" x14ac:dyDescent="0.3">
      <c r="G75" s="3" t="str">
        <f t="shared" si="17"/>
        <v/>
      </c>
      <c r="H75">
        <f t="shared" si="18"/>
        <v>0</v>
      </c>
      <c r="I75">
        <f t="shared" si="19"/>
        <v>0</v>
      </c>
      <c r="J75">
        <f t="shared" si="20"/>
        <v>0</v>
      </c>
      <c r="K75">
        <f t="shared" si="21"/>
        <v>0</v>
      </c>
      <c r="M75" s="3" cm="1">
        <f t="array" aca="1" ref="M75" ca="1">IF(INDIRECT("G"&amp;ROUNDUP((ROW()/2)+1,0))="",NA(),INDIRECT("G"&amp;ROUNDUP((ROW()/2)+1,0)))</f>
        <v>1405.88</v>
      </c>
      <c r="N75" t="e">
        <f t="shared" ca="1" si="22"/>
        <v>#N/A</v>
      </c>
      <c r="O75">
        <f t="shared" ca="1" si="23"/>
        <v>1</v>
      </c>
      <c r="P75" t="e">
        <f t="shared" ca="1" si="24"/>
        <v>#N/A</v>
      </c>
      <c r="Q75" t="e">
        <f t="shared" ca="1" si="25"/>
        <v>#N/A</v>
      </c>
    </row>
    <row r="76" spans="7:17" x14ac:dyDescent="0.3">
      <c r="G76" s="3" t="str">
        <f t="shared" si="17"/>
        <v/>
      </c>
      <c r="H76">
        <f t="shared" si="18"/>
        <v>0</v>
      </c>
      <c r="I76">
        <f t="shared" si="19"/>
        <v>0</v>
      </c>
      <c r="J76">
        <f t="shared" si="20"/>
        <v>0</v>
      </c>
      <c r="K76">
        <f t="shared" si="21"/>
        <v>0</v>
      </c>
      <c r="M76" s="3" cm="1">
        <f t="array" aca="1" ref="M76" ca="1">IF(INDIRECT("G"&amp;ROUNDUP((ROW()/2)+1,0))="",NA(),INDIRECT("G"&amp;ROUNDUP((ROW()/2)+1,0)))</f>
        <v>1405.88</v>
      </c>
      <c r="N76" t="e">
        <f t="shared" ca="1" si="22"/>
        <v>#N/A</v>
      </c>
      <c r="O76" t="e">
        <f t="shared" ca="1" si="23"/>
        <v>#N/A</v>
      </c>
      <c r="P76">
        <f t="shared" ca="1" si="24"/>
        <v>1</v>
      </c>
      <c r="Q76" t="e">
        <f t="shared" ca="1" si="25"/>
        <v>#N/A</v>
      </c>
    </row>
    <row r="77" spans="7:17" x14ac:dyDescent="0.3">
      <c r="G77" s="3" t="str">
        <f t="shared" si="17"/>
        <v/>
      </c>
      <c r="H77">
        <f t="shared" si="18"/>
        <v>0</v>
      </c>
      <c r="I77">
        <f t="shared" si="19"/>
        <v>0</v>
      </c>
      <c r="J77">
        <f t="shared" si="20"/>
        <v>0</v>
      </c>
      <c r="K77">
        <f t="shared" si="21"/>
        <v>0</v>
      </c>
      <c r="M77" s="3" cm="1">
        <f t="array" aca="1" ref="M77" ca="1">IF(INDIRECT("G"&amp;ROUNDUP((ROW()/2)+1,0))="",NA(),INDIRECT("G"&amp;ROUNDUP((ROW()/2)+1,0)))</f>
        <v>1525.88</v>
      </c>
      <c r="N77" t="e">
        <f t="shared" ca="1" si="22"/>
        <v>#N/A</v>
      </c>
      <c r="O77" t="e">
        <f t="shared" ca="1" si="23"/>
        <v>#N/A</v>
      </c>
      <c r="P77">
        <f t="shared" ca="1" si="24"/>
        <v>1</v>
      </c>
      <c r="Q77" t="e">
        <f t="shared" ca="1" si="25"/>
        <v>#N/A</v>
      </c>
    </row>
    <row r="78" spans="7:17" x14ac:dyDescent="0.3">
      <c r="G78" s="3" t="str">
        <f t="shared" si="17"/>
        <v/>
      </c>
      <c r="H78">
        <f t="shared" si="18"/>
        <v>0</v>
      </c>
      <c r="I78">
        <f t="shared" si="19"/>
        <v>0</v>
      </c>
      <c r="J78">
        <f t="shared" si="20"/>
        <v>0</v>
      </c>
      <c r="K78">
        <f t="shared" si="21"/>
        <v>0</v>
      </c>
      <c r="M78" s="3" cm="1">
        <f t="array" aca="1" ref="M78" ca="1">IF(INDIRECT("G"&amp;ROUNDUP((ROW()/2)+1,0))="",NA(),INDIRECT("G"&amp;ROUNDUP((ROW()/2)+1,0)))</f>
        <v>1525.88</v>
      </c>
      <c r="N78" t="e">
        <f t="shared" ca="1" si="22"/>
        <v>#N/A</v>
      </c>
      <c r="O78" t="e">
        <f t="shared" ca="1" si="23"/>
        <v>#N/A</v>
      </c>
      <c r="P78" t="e">
        <f t="shared" ca="1" si="24"/>
        <v>#N/A</v>
      </c>
      <c r="Q78" t="e">
        <f t="shared" ca="1" si="25"/>
        <v>#N/A</v>
      </c>
    </row>
    <row r="79" spans="7:17" x14ac:dyDescent="0.3">
      <c r="G79" s="3" t="str">
        <f t="shared" si="17"/>
        <v/>
      </c>
      <c r="H79">
        <f t="shared" si="18"/>
        <v>0</v>
      </c>
      <c r="I79">
        <f t="shared" si="19"/>
        <v>0</v>
      </c>
      <c r="J79">
        <f t="shared" si="20"/>
        <v>0</v>
      </c>
      <c r="K79">
        <f t="shared" si="21"/>
        <v>0</v>
      </c>
      <c r="M79" s="3" t="e" cm="1">
        <f t="array" aca="1" ref="M79" ca="1">IF(INDIRECT("G"&amp;ROUNDUP((ROW()/2)+1,0))="",NA(),INDIRECT("G"&amp;ROUNDUP((ROW()/2)+1,0)))</f>
        <v>#N/A</v>
      </c>
      <c r="N79" t="e">
        <f t="shared" ca="1" si="22"/>
        <v>#N/A</v>
      </c>
      <c r="O79" t="e">
        <f t="shared" ca="1" si="23"/>
        <v>#N/A</v>
      </c>
      <c r="P79" t="e">
        <f t="shared" ca="1" si="24"/>
        <v>#N/A</v>
      </c>
      <c r="Q79" t="e">
        <f t="shared" ca="1" si="25"/>
        <v>#N/A</v>
      </c>
    </row>
    <row r="80" spans="7:17" x14ac:dyDescent="0.3">
      <c r="G80" s="3" t="str">
        <f t="shared" si="17"/>
        <v/>
      </c>
      <c r="H80">
        <f t="shared" si="18"/>
        <v>0</v>
      </c>
      <c r="I80">
        <f t="shared" si="19"/>
        <v>0</v>
      </c>
      <c r="J80">
        <f t="shared" si="20"/>
        <v>0</v>
      </c>
      <c r="K80">
        <f t="shared" si="21"/>
        <v>0</v>
      </c>
      <c r="M80" s="3" t="e" cm="1">
        <f t="array" aca="1" ref="M80" ca="1">IF(INDIRECT("G"&amp;ROUNDUP((ROW()/2)+1,0))="",NA(),INDIRECT("G"&amp;ROUNDUP((ROW()/2)+1,0)))</f>
        <v>#N/A</v>
      </c>
      <c r="N80" t="e">
        <f t="shared" ca="1" si="22"/>
        <v>#N/A</v>
      </c>
      <c r="O80" t="e">
        <f t="shared" ca="1" si="23"/>
        <v>#N/A</v>
      </c>
      <c r="P80" t="e">
        <f t="shared" ca="1" si="24"/>
        <v>#N/A</v>
      </c>
      <c r="Q80" t="e">
        <f t="shared" ca="1" si="25"/>
        <v>#N/A</v>
      </c>
    </row>
    <row r="81" spans="7:17" x14ac:dyDescent="0.3">
      <c r="G81" s="3" t="str">
        <f t="shared" si="17"/>
        <v/>
      </c>
      <c r="H81">
        <f t="shared" si="18"/>
        <v>0</v>
      </c>
      <c r="I81">
        <f t="shared" si="19"/>
        <v>0</v>
      </c>
      <c r="J81">
        <f t="shared" si="20"/>
        <v>0</v>
      </c>
      <c r="K81">
        <f t="shared" si="21"/>
        <v>0</v>
      </c>
      <c r="M81" s="3" t="e" cm="1">
        <f t="array" aca="1" ref="M81" ca="1">IF(INDIRECT("G"&amp;ROUNDUP((ROW()/2)+1,0))="",NA(),INDIRECT("G"&amp;ROUNDUP((ROW()/2)+1,0)))</f>
        <v>#N/A</v>
      </c>
      <c r="N81" t="e">
        <f t="shared" ca="1" si="22"/>
        <v>#N/A</v>
      </c>
      <c r="O81" t="e">
        <f t="shared" ca="1" si="23"/>
        <v>#N/A</v>
      </c>
      <c r="P81" t="e">
        <f t="shared" ca="1" si="24"/>
        <v>#N/A</v>
      </c>
      <c r="Q81" t="e">
        <f t="shared" ca="1" si="25"/>
        <v>#N/A</v>
      </c>
    </row>
    <row r="82" spans="7:17" x14ac:dyDescent="0.3">
      <c r="G82" s="3" t="str">
        <f t="shared" si="17"/>
        <v/>
      </c>
      <c r="H82">
        <f t="shared" si="18"/>
        <v>0</v>
      </c>
      <c r="I82">
        <f t="shared" si="19"/>
        <v>0</v>
      </c>
      <c r="J82">
        <f t="shared" si="20"/>
        <v>0</v>
      </c>
      <c r="K82">
        <f t="shared" si="21"/>
        <v>0</v>
      </c>
      <c r="M82" s="3" t="e" cm="1">
        <f t="array" aca="1" ref="M82" ca="1">IF(INDIRECT("G"&amp;ROUNDUP((ROW()/2)+1,0))="",NA(),INDIRECT("G"&amp;ROUNDUP((ROW()/2)+1,0)))</f>
        <v>#N/A</v>
      </c>
      <c r="N82" t="e">
        <f t="shared" ca="1" si="22"/>
        <v>#N/A</v>
      </c>
      <c r="O82" t="e">
        <f t="shared" ca="1" si="23"/>
        <v>#N/A</v>
      </c>
      <c r="P82" t="e">
        <f t="shared" ca="1" si="24"/>
        <v>#N/A</v>
      </c>
      <c r="Q82" t="e">
        <f t="shared" ca="1" si="25"/>
        <v>#N/A</v>
      </c>
    </row>
    <row r="83" spans="7:17" x14ac:dyDescent="0.3">
      <c r="G83" s="3" t="str">
        <f t="shared" si="17"/>
        <v/>
      </c>
      <c r="H83">
        <f t="shared" si="18"/>
        <v>0</v>
      </c>
      <c r="I83">
        <f t="shared" si="19"/>
        <v>0</v>
      </c>
      <c r="J83">
        <f t="shared" si="20"/>
        <v>0</v>
      </c>
      <c r="K83">
        <f t="shared" si="21"/>
        <v>0</v>
      </c>
      <c r="M83" s="3" t="e" cm="1">
        <f t="array" aca="1" ref="M83" ca="1">IF(INDIRECT("G"&amp;ROUNDUP((ROW()/2)+1,0))="",NA(),INDIRECT("G"&amp;ROUNDUP((ROW()/2)+1,0)))</f>
        <v>#N/A</v>
      </c>
      <c r="N83" t="e">
        <f t="shared" ca="1" si="22"/>
        <v>#N/A</v>
      </c>
      <c r="O83" t="e">
        <f t="shared" ca="1" si="23"/>
        <v>#N/A</v>
      </c>
      <c r="P83" t="e">
        <f t="shared" ca="1" si="24"/>
        <v>#N/A</v>
      </c>
      <c r="Q83" t="e">
        <f t="shared" ca="1" si="25"/>
        <v>#N/A</v>
      </c>
    </row>
    <row r="84" spans="7:17" x14ac:dyDescent="0.3">
      <c r="G84" s="3" t="str">
        <f t="shared" si="17"/>
        <v/>
      </c>
      <c r="H84">
        <f t="shared" si="18"/>
        <v>0</v>
      </c>
      <c r="I84">
        <f t="shared" si="19"/>
        <v>0</v>
      </c>
      <c r="J84">
        <f t="shared" si="20"/>
        <v>0</v>
      </c>
      <c r="K84">
        <f t="shared" si="21"/>
        <v>0</v>
      </c>
      <c r="M84" s="3" t="e" cm="1">
        <f t="array" aca="1" ref="M84" ca="1">IF(INDIRECT("G"&amp;ROUNDUP((ROW()/2)+1,0))="",NA(),INDIRECT("G"&amp;ROUNDUP((ROW()/2)+1,0)))</f>
        <v>#N/A</v>
      </c>
      <c r="N84" t="e">
        <f t="shared" ca="1" si="22"/>
        <v>#N/A</v>
      </c>
      <c r="O84" t="e">
        <f t="shared" ca="1" si="23"/>
        <v>#N/A</v>
      </c>
      <c r="P84" t="e">
        <f t="shared" ca="1" si="24"/>
        <v>#N/A</v>
      </c>
      <c r="Q84" t="e">
        <f t="shared" ca="1" si="25"/>
        <v>#N/A</v>
      </c>
    </row>
    <row r="85" spans="7:17" x14ac:dyDescent="0.3">
      <c r="G85" s="3" t="str">
        <f t="shared" si="17"/>
        <v/>
      </c>
      <c r="H85">
        <f t="shared" si="18"/>
        <v>0</v>
      </c>
      <c r="I85">
        <f t="shared" si="19"/>
        <v>0</v>
      </c>
      <c r="J85">
        <f t="shared" si="20"/>
        <v>0</v>
      </c>
      <c r="K85">
        <f t="shared" si="21"/>
        <v>0</v>
      </c>
      <c r="M85" s="3" t="e" cm="1">
        <f t="array" aca="1" ref="M85" ca="1">IF(INDIRECT("G"&amp;ROUNDUP((ROW()/2)+1,0))="",NA(),INDIRECT("G"&amp;ROUNDUP((ROW()/2)+1,0)))</f>
        <v>#N/A</v>
      </c>
      <c r="N85" t="e">
        <f t="shared" ca="1" si="22"/>
        <v>#N/A</v>
      </c>
      <c r="O85" t="e">
        <f t="shared" ca="1" si="23"/>
        <v>#N/A</v>
      </c>
      <c r="P85" t="e">
        <f t="shared" ca="1" si="24"/>
        <v>#N/A</v>
      </c>
      <c r="Q85" t="e">
        <f t="shared" ca="1" si="25"/>
        <v>#N/A</v>
      </c>
    </row>
    <row r="86" spans="7:17" x14ac:dyDescent="0.3">
      <c r="G86" s="3" t="str">
        <f t="shared" si="17"/>
        <v/>
      </c>
      <c r="H86">
        <f t="shared" si="18"/>
        <v>0</v>
      </c>
      <c r="I86">
        <f t="shared" si="19"/>
        <v>0</v>
      </c>
      <c r="J86">
        <f t="shared" si="20"/>
        <v>0</v>
      </c>
      <c r="K86">
        <f t="shared" si="21"/>
        <v>0</v>
      </c>
      <c r="M86" s="3" t="e" cm="1">
        <f t="array" aca="1" ref="M86" ca="1">IF(INDIRECT("G"&amp;ROUNDUP((ROW()/2)+1,0))="",NA(),INDIRECT("G"&amp;ROUNDUP((ROW()/2)+1,0)))</f>
        <v>#N/A</v>
      </c>
      <c r="N86" t="e">
        <f t="shared" ca="1" si="22"/>
        <v>#N/A</v>
      </c>
      <c r="O86" t="e">
        <f t="shared" ca="1" si="23"/>
        <v>#N/A</v>
      </c>
      <c r="P86" t="e">
        <f t="shared" ca="1" si="24"/>
        <v>#N/A</v>
      </c>
      <c r="Q86" t="e">
        <f t="shared" ca="1" si="25"/>
        <v>#N/A</v>
      </c>
    </row>
    <row r="87" spans="7:17" x14ac:dyDescent="0.3">
      <c r="G87" s="3" t="str">
        <f t="shared" si="17"/>
        <v/>
      </c>
      <c r="H87">
        <f t="shared" si="18"/>
        <v>0</v>
      </c>
      <c r="I87">
        <f t="shared" si="19"/>
        <v>0</v>
      </c>
      <c r="J87">
        <f t="shared" si="20"/>
        <v>0</v>
      </c>
      <c r="K87">
        <f t="shared" si="21"/>
        <v>0</v>
      </c>
      <c r="M87" s="3" t="e" cm="1">
        <f t="array" aca="1" ref="M87" ca="1">IF(INDIRECT("G"&amp;ROUNDUP((ROW()/2)+1,0))="",NA(),INDIRECT("G"&amp;ROUNDUP((ROW()/2)+1,0)))</f>
        <v>#N/A</v>
      </c>
      <c r="N87" t="e">
        <f t="shared" ca="1" si="22"/>
        <v>#N/A</v>
      </c>
      <c r="O87" t="e">
        <f t="shared" ca="1" si="23"/>
        <v>#N/A</v>
      </c>
      <c r="P87" t="e">
        <f t="shared" ca="1" si="24"/>
        <v>#N/A</v>
      </c>
      <c r="Q87" t="e">
        <f t="shared" ca="1" si="25"/>
        <v>#N/A</v>
      </c>
    </row>
    <row r="88" spans="7:17" x14ac:dyDescent="0.3">
      <c r="G88" s="3" t="str">
        <f t="shared" si="17"/>
        <v/>
      </c>
      <c r="H88">
        <f t="shared" si="18"/>
        <v>0</v>
      </c>
      <c r="I88">
        <f t="shared" si="19"/>
        <v>0</v>
      </c>
      <c r="J88">
        <f t="shared" si="20"/>
        <v>0</v>
      </c>
      <c r="K88">
        <f t="shared" si="21"/>
        <v>0</v>
      </c>
      <c r="M88" s="3" t="e" cm="1">
        <f t="array" aca="1" ref="M88" ca="1">IF(INDIRECT("G"&amp;ROUNDUP((ROW()/2)+1,0))="",NA(),INDIRECT("G"&amp;ROUNDUP((ROW()/2)+1,0)))</f>
        <v>#N/A</v>
      </c>
      <c r="N88" t="e">
        <f t="shared" ca="1" si="22"/>
        <v>#N/A</v>
      </c>
      <c r="O88" t="e">
        <f t="shared" ca="1" si="23"/>
        <v>#N/A</v>
      </c>
      <c r="P88" t="e">
        <f t="shared" ca="1" si="24"/>
        <v>#N/A</v>
      </c>
      <c r="Q88" t="e">
        <f t="shared" ca="1" si="25"/>
        <v>#N/A</v>
      </c>
    </row>
    <row r="89" spans="7:17" x14ac:dyDescent="0.3">
      <c r="G89" s="3" t="str">
        <f t="shared" si="17"/>
        <v/>
      </c>
      <c r="H89">
        <f t="shared" si="18"/>
        <v>0</v>
      </c>
      <c r="I89">
        <f t="shared" si="19"/>
        <v>0</v>
      </c>
      <c r="J89">
        <f t="shared" si="20"/>
        <v>0</v>
      </c>
      <c r="K89">
        <f t="shared" si="21"/>
        <v>0</v>
      </c>
      <c r="M89" s="3" t="e" cm="1">
        <f t="array" aca="1" ref="M89" ca="1">IF(INDIRECT("G"&amp;ROUNDUP((ROW()/2)+1,0))="",NA(),INDIRECT("G"&amp;ROUNDUP((ROW()/2)+1,0)))</f>
        <v>#N/A</v>
      </c>
      <c r="N89" t="e">
        <f t="shared" ca="1" si="22"/>
        <v>#N/A</v>
      </c>
      <c r="O89" t="e">
        <f t="shared" ca="1" si="23"/>
        <v>#N/A</v>
      </c>
      <c r="P89" t="e">
        <f t="shared" ca="1" si="24"/>
        <v>#N/A</v>
      </c>
      <c r="Q89" t="e">
        <f t="shared" ca="1" si="25"/>
        <v>#N/A</v>
      </c>
    </row>
    <row r="90" spans="7:17" x14ac:dyDescent="0.3">
      <c r="G90" s="3" t="str">
        <f t="shared" si="17"/>
        <v/>
      </c>
      <c r="H90">
        <f t="shared" si="18"/>
        <v>0</v>
      </c>
      <c r="I90">
        <f t="shared" si="19"/>
        <v>0</v>
      </c>
      <c r="J90">
        <f t="shared" si="20"/>
        <v>0</v>
      </c>
      <c r="K90">
        <f t="shared" si="21"/>
        <v>0</v>
      </c>
      <c r="M90" s="3" t="e" cm="1">
        <f t="array" aca="1" ref="M90" ca="1">IF(INDIRECT("G"&amp;ROUNDUP((ROW()/2)+1,0))="",NA(),INDIRECT("G"&amp;ROUNDUP((ROW()/2)+1,0)))</f>
        <v>#N/A</v>
      </c>
      <c r="N90" t="e">
        <f t="shared" ca="1" si="22"/>
        <v>#N/A</v>
      </c>
      <c r="O90" t="e">
        <f t="shared" ca="1" si="23"/>
        <v>#N/A</v>
      </c>
      <c r="P90" t="e">
        <f t="shared" ca="1" si="24"/>
        <v>#N/A</v>
      </c>
      <c r="Q90" t="e">
        <f t="shared" ca="1" si="25"/>
        <v>#N/A</v>
      </c>
    </row>
    <row r="91" spans="7:17" x14ac:dyDescent="0.3">
      <c r="G91" s="3" t="str">
        <f t="shared" si="17"/>
        <v/>
      </c>
      <c r="H91">
        <f t="shared" si="18"/>
        <v>0</v>
      </c>
      <c r="I91">
        <f t="shared" si="19"/>
        <v>0</v>
      </c>
      <c r="J91">
        <f t="shared" si="20"/>
        <v>0</v>
      </c>
      <c r="K91">
        <f t="shared" si="21"/>
        <v>0</v>
      </c>
      <c r="M91" s="3" t="e" cm="1">
        <f t="array" aca="1" ref="M91" ca="1">IF(INDIRECT("G"&amp;ROUNDUP((ROW()/2)+1,0))="",NA(),INDIRECT("G"&amp;ROUNDUP((ROW()/2)+1,0)))</f>
        <v>#N/A</v>
      </c>
      <c r="N91" t="e">
        <f t="shared" ca="1" si="22"/>
        <v>#N/A</v>
      </c>
      <c r="O91" t="e">
        <f t="shared" ca="1" si="23"/>
        <v>#N/A</v>
      </c>
      <c r="P91" t="e">
        <f t="shared" ca="1" si="24"/>
        <v>#N/A</v>
      </c>
      <c r="Q91" t="e">
        <f t="shared" ca="1" si="25"/>
        <v>#N/A</v>
      </c>
    </row>
    <row r="92" spans="7:17" x14ac:dyDescent="0.3">
      <c r="G92" s="3" t="str">
        <f t="shared" si="17"/>
        <v/>
      </c>
      <c r="H92">
        <f t="shared" si="18"/>
        <v>0</v>
      </c>
      <c r="I92">
        <f t="shared" si="19"/>
        <v>0</v>
      </c>
      <c r="J92">
        <f t="shared" si="20"/>
        <v>0</v>
      </c>
      <c r="K92">
        <f t="shared" si="21"/>
        <v>0</v>
      </c>
      <c r="M92" s="3" t="e" cm="1">
        <f t="array" aca="1" ref="M92" ca="1">IF(INDIRECT("G"&amp;ROUNDUP((ROW()/2)+1,0))="",NA(),INDIRECT("G"&amp;ROUNDUP((ROW()/2)+1,0)))</f>
        <v>#N/A</v>
      </c>
      <c r="N92" t="e">
        <f t="shared" ca="1" si="22"/>
        <v>#N/A</v>
      </c>
      <c r="O92" t="e">
        <f t="shared" ca="1" si="23"/>
        <v>#N/A</v>
      </c>
      <c r="P92" t="e">
        <f t="shared" ca="1" si="24"/>
        <v>#N/A</v>
      </c>
      <c r="Q92" t="e">
        <f t="shared" ca="1" si="25"/>
        <v>#N/A</v>
      </c>
    </row>
    <row r="93" spans="7:17" x14ac:dyDescent="0.3">
      <c r="G93" s="3" t="str">
        <f t="shared" si="17"/>
        <v/>
      </c>
      <c r="H93">
        <f t="shared" si="18"/>
        <v>0</v>
      </c>
      <c r="I93">
        <f t="shared" si="19"/>
        <v>0</v>
      </c>
      <c r="J93">
        <f t="shared" si="20"/>
        <v>0</v>
      </c>
      <c r="K93">
        <f t="shared" si="21"/>
        <v>0</v>
      </c>
      <c r="M93" s="3" t="e" cm="1">
        <f t="array" aca="1" ref="M93" ca="1">IF(INDIRECT("G"&amp;ROUNDUP((ROW()/2)+1,0))="",NA(),INDIRECT("G"&amp;ROUNDUP((ROW()/2)+1,0)))</f>
        <v>#N/A</v>
      </c>
      <c r="N93" t="e">
        <f t="shared" ca="1" si="22"/>
        <v>#N/A</v>
      </c>
      <c r="O93" t="e">
        <f t="shared" ca="1" si="23"/>
        <v>#N/A</v>
      </c>
      <c r="P93" t="e">
        <f t="shared" ca="1" si="24"/>
        <v>#N/A</v>
      </c>
      <c r="Q93" t="e">
        <f t="shared" ca="1" si="25"/>
        <v>#N/A</v>
      </c>
    </row>
    <row r="94" spans="7:17" x14ac:dyDescent="0.3">
      <c r="G94" s="3" t="str">
        <f t="shared" si="17"/>
        <v/>
      </c>
      <c r="H94">
        <f t="shared" si="18"/>
        <v>0</v>
      </c>
      <c r="I94">
        <f t="shared" si="19"/>
        <v>0</v>
      </c>
      <c r="J94">
        <f t="shared" si="20"/>
        <v>0</v>
      </c>
      <c r="K94">
        <f t="shared" si="21"/>
        <v>0</v>
      </c>
      <c r="M94" s="3" t="e" cm="1">
        <f t="array" aca="1" ref="M94" ca="1">IF(INDIRECT("G"&amp;ROUNDUP((ROW()/2)+1,0))="",NA(),INDIRECT("G"&amp;ROUNDUP((ROW()/2)+1,0)))</f>
        <v>#N/A</v>
      </c>
      <c r="N94" t="e">
        <f t="shared" ca="1" si="22"/>
        <v>#N/A</v>
      </c>
      <c r="O94" t="e">
        <f t="shared" ca="1" si="23"/>
        <v>#N/A</v>
      </c>
      <c r="P94" t="e">
        <f t="shared" ca="1" si="24"/>
        <v>#N/A</v>
      </c>
      <c r="Q94" t="e">
        <f t="shared" ca="1" si="25"/>
        <v>#N/A</v>
      </c>
    </row>
    <row r="95" spans="7:17" x14ac:dyDescent="0.3">
      <c r="G95" s="3" t="str">
        <f t="shared" si="17"/>
        <v/>
      </c>
      <c r="H95">
        <f t="shared" si="18"/>
        <v>0</v>
      </c>
      <c r="I95">
        <f t="shared" si="19"/>
        <v>0</v>
      </c>
      <c r="J95">
        <f t="shared" si="20"/>
        <v>0</v>
      </c>
      <c r="K95">
        <f t="shared" si="21"/>
        <v>0</v>
      </c>
      <c r="M95" s="3" t="e" cm="1">
        <f t="array" aca="1" ref="M95" ca="1">IF(INDIRECT("G"&amp;ROUNDUP((ROW()/2)+1,0))="",NA(),INDIRECT("G"&amp;ROUNDUP((ROW()/2)+1,0)))</f>
        <v>#N/A</v>
      </c>
      <c r="N95" t="e">
        <f t="shared" ca="1" si="22"/>
        <v>#N/A</v>
      </c>
      <c r="O95" t="e">
        <f t="shared" ca="1" si="23"/>
        <v>#N/A</v>
      </c>
      <c r="P95" t="e">
        <f t="shared" ca="1" si="24"/>
        <v>#N/A</v>
      </c>
      <c r="Q95" t="e">
        <f t="shared" ca="1" si="25"/>
        <v>#N/A</v>
      </c>
    </row>
    <row r="96" spans="7:17" x14ac:dyDescent="0.3">
      <c r="G96" s="3" t="str">
        <f t="shared" si="17"/>
        <v/>
      </c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21"/>
        <v>0</v>
      </c>
      <c r="M96" s="3" t="e" cm="1">
        <f t="array" aca="1" ref="M96" ca="1">IF(INDIRECT("G"&amp;ROUNDUP((ROW()/2)+1,0))="",NA(),INDIRECT("G"&amp;ROUNDUP((ROW()/2)+1,0)))</f>
        <v>#N/A</v>
      </c>
      <c r="N96" t="e">
        <f t="shared" ca="1" si="22"/>
        <v>#N/A</v>
      </c>
      <c r="O96" t="e">
        <f t="shared" ca="1" si="23"/>
        <v>#N/A</v>
      </c>
      <c r="P96" t="e">
        <f t="shared" ca="1" si="24"/>
        <v>#N/A</v>
      </c>
      <c r="Q96" t="e">
        <f t="shared" ca="1" si="25"/>
        <v>#N/A</v>
      </c>
    </row>
    <row r="97" spans="7:17" x14ac:dyDescent="0.3">
      <c r="G97" s="3" t="str">
        <f t="shared" si="17"/>
        <v/>
      </c>
      <c r="H97">
        <f t="shared" si="18"/>
        <v>0</v>
      </c>
      <c r="I97">
        <f t="shared" si="19"/>
        <v>0</v>
      </c>
      <c r="J97">
        <f t="shared" si="20"/>
        <v>0</v>
      </c>
      <c r="K97">
        <f t="shared" si="21"/>
        <v>0</v>
      </c>
      <c r="M97" s="3" t="e" cm="1">
        <f t="array" aca="1" ref="M97" ca="1">IF(INDIRECT("G"&amp;ROUNDUP((ROW()/2)+1,0))="",NA(),INDIRECT("G"&amp;ROUNDUP((ROW()/2)+1,0)))</f>
        <v>#N/A</v>
      </c>
      <c r="N97" t="e">
        <f t="shared" ca="1" si="22"/>
        <v>#N/A</v>
      </c>
      <c r="O97" t="e">
        <f t="shared" ca="1" si="23"/>
        <v>#N/A</v>
      </c>
      <c r="P97" t="e">
        <f t="shared" ca="1" si="24"/>
        <v>#N/A</v>
      </c>
      <c r="Q97" t="e">
        <f t="shared" ca="1" si="25"/>
        <v>#N/A</v>
      </c>
    </row>
    <row r="98" spans="7:17" x14ac:dyDescent="0.3">
      <c r="G98" s="3" t="str">
        <f t="shared" si="17"/>
        <v/>
      </c>
      <c r="H98">
        <f t="shared" si="18"/>
        <v>0</v>
      </c>
      <c r="I98">
        <f t="shared" si="19"/>
        <v>0</v>
      </c>
      <c r="J98">
        <f t="shared" si="20"/>
        <v>0</v>
      </c>
      <c r="K98">
        <f t="shared" si="21"/>
        <v>0</v>
      </c>
      <c r="M98" s="3" t="e" cm="1">
        <f t="array" aca="1" ref="M98" ca="1">IF(INDIRECT("G"&amp;ROUNDUP((ROW()/2)+1,0))="",NA(),INDIRECT("G"&amp;ROUNDUP((ROW()/2)+1,0)))</f>
        <v>#N/A</v>
      </c>
      <c r="N98" t="e">
        <f t="shared" ca="1" si="22"/>
        <v>#N/A</v>
      </c>
      <c r="O98" t="e">
        <f t="shared" ca="1" si="23"/>
        <v>#N/A</v>
      </c>
      <c r="P98" t="e">
        <f t="shared" ca="1" si="24"/>
        <v>#N/A</v>
      </c>
      <c r="Q98" t="e">
        <f t="shared" ca="1" si="25"/>
        <v>#N/A</v>
      </c>
    </row>
    <row r="99" spans="7:17" x14ac:dyDescent="0.3">
      <c r="G99" s="3" t="str">
        <f t="shared" si="17"/>
        <v/>
      </c>
      <c r="H99">
        <f t="shared" si="18"/>
        <v>0</v>
      </c>
      <c r="I99">
        <f t="shared" si="19"/>
        <v>0</v>
      </c>
      <c r="J99">
        <f t="shared" si="20"/>
        <v>0</v>
      </c>
      <c r="K99">
        <f t="shared" si="21"/>
        <v>0</v>
      </c>
      <c r="M99" s="3" t="e" cm="1">
        <f t="array" aca="1" ref="M99" ca="1">IF(INDIRECT("G"&amp;ROUNDUP((ROW()/2)+1,0))="",NA(),INDIRECT("G"&amp;ROUNDUP((ROW()/2)+1,0)))</f>
        <v>#N/A</v>
      </c>
      <c r="N99" t="e">
        <f t="shared" ca="1" si="22"/>
        <v>#N/A</v>
      </c>
      <c r="O99" t="e">
        <f t="shared" ca="1" si="23"/>
        <v>#N/A</v>
      </c>
      <c r="P99" t="e">
        <f t="shared" ca="1" si="24"/>
        <v>#N/A</v>
      </c>
      <c r="Q99" t="e">
        <f t="shared" ca="1" si="25"/>
        <v>#N/A</v>
      </c>
    </row>
    <row r="100" spans="7:17" x14ac:dyDescent="0.3">
      <c r="G100" s="3" t="str">
        <f t="shared" si="17"/>
        <v/>
      </c>
      <c r="H100">
        <f t="shared" si="18"/>
        <v>0</v>
      </c>
      <c r="I100">
        <f t="shared" si="19"/>
        <v>0</v>
      </c>
      <c r="J100">
        <f t="shared" si="20"/>
        <v>0</v>
      </c>
      <c r="K100">
        <f t="shared" si="21"/>
        <v>0</v>
      </c>
      <c r="M100" s="3" t="e" cm="1">
        <f t="array" aca="1" ref="M100" ca="1">IF(INDIRECT("G"&amp;ROUNDUP((ROW()/2)+1,0))="",NA(),INDIRECT("G"&amp;ROUNDUP((ROW()/2)+1,0)))</f>
        <v>#N/A</v>
      </c>
      <c r="N100" t="e">
        <f t="shared" ca="1" si="22"/>
        <v>#N/A</v>
      </c>
      <c r="O100" t="e">
        <f t="shared" ca="1" si="23"/>
        <v>#N/A</v>
      </c>
      <c r="P100" t="e">
        <f t="shared" ca="1" si="24"/>
        <v>#N/A</v>
      </c>
      <c r="Q100" t="e">
        <f t="shared" ca="1" si="25"/>
        <v>#N/A</v>
      </c>
    </row>
    <row r="101" spans="7:17" x14ac:dyDescent="0.3">
      <c r="M101" s="3" t="e" cm="1">
        <f t="array" aca="1" ref="M101" ca="1">IF(INDIRECT("G"&amp;ROUNDUP((ROW()/2)+1,0))="",NA(),INDIRECT("G"&amp;ROUNDUP((ROW()/2)+1,0)))</f>
        <v>#N/A</v>
      </c>
      <c r="N101" t="e">
        <f t="shared" ca="1" si="22"/>
        <v>#N/A</v>
      </c>
      <c r="O101" t="e">
        <f t="shared" ca="1" si="23"/>
        <v>#N/A</v>
      </c>
      <c r="P101" t="e">
        <f t="shared" ca="1" si="24"/>
        <v>#N/A</v>
      </c>
      <c r="Q101" t="e">
        <f t="shared" ca="1" si="25"/>
        <v>#N/A</v>
      </c>
    </row>
    <row r="102" spans="7:17" x14ac:dyDescent="0.3">
      <c r="M102" s="3" t="e" cm="1">
        <f t="array" aca="1" ref="M102" ca="1">IF(INDIRECT("G"&amp;ROUNDUP((ROW()/2)+1,0))="",NA(),INDIRECT("G"&amp;ROUNDUP((ROW()/2)+1,0)))</f>
        <v>#N/A</v>
      </c>
      <c r="N102" t="e">
        <f t="shared" ca="1" si="22"/>
        <v>#N/A</v>
      </c>
      <c r="O102" t="e">
        <f t="shared" ca="1" si="23"/>
        <v>#N/A</v>
      </c>
      <c r="P102" t="e">
        <f t="shared" ca="1" si="24"/>
        <v>#N/A</v>
      </c>
      <c r="Q102" t="e">
        <f t="shared" ca="1" si="25"/>
        <v>#N/A</v>
      </c>
    </row>
    <row r="103" spans="7:17" x14ac:dyDescent="0.3">
      <c r="M103" s="3" t="e" cm="1">
        <f t="array" aca="1" ref="M103" ca="1">IF(INDIRECT("G"&amp;ROUNDUP((ROW()/2)+1,0))="",NA(),INDIRECT("G"&amp;ROUNDUP((ROW()/2)+1,0)))</f>
        <v>#N/A</v>
      </c>
      <c r="N103" t="e">
        <f t="shared" ca="1" si="22"/>
        <v>#N/A</v>
      </c>
      <c r="O103" t="e">
        <f t="shared" ca="1" si="23"/>
        <v>#N/A</v>
      </c>
      <c r="P103" t="e">
        <f t="shared" ca="1" si="24"/>
        <v>#N/A</v>
      </c>
      <c r="Q103" t="e">
        <f t="shared" ca="1" si="25"/>
        <v>#N/A</v>
      </c>
    </row>
    <row r="104" spans="7:17" x14ac:dyDescent="0.3">
      <c r="M104" s="3" t="e" cm="1">
        <f t="array" aca="1" ref="M104" ca="1">IF(INDIRECT("G"&amp;ROUNDUP((ROW()/2)+1,0))="",NA(),INDIRECT("G"&amp;ROUNDUP((ROW()/2)+1,0)))</f>
        <v>#N/A</v>
      </c>
      <c r="N104" t="e">
        <f t="shared" ca="1" si="22"/>
        <v>#N/A</v>
      </c>
      <c r="O104" t="e">
        <f t="shared" ca="1" si="23"/>
        <v>#N/A</v>
      </c>
      <c r="P104" t="e">
        <f t="shared" ca="1" si="24"/>
        <v>#N/A</v>
      </c>
      <c r="Q104" t="e">
        <f t="shared" ca="1" si="25"/>
        <v>#N/A</v>
      </c>
    </row>
    <row r="105" spans="7:17" x14ac:dyDescent="0.3">
      <c r="M105" s="3" t="e" cm="1">
        <f t="array" aca="1" ref="M105" ca="1">IF(INDIRECT("G"&amp;ROUNDUP((ROW()/2)+1,0))="",NA(),INDIRECT("G"&amp;ROUNDUP((ROW()/2)+1,0)))</f>
        <v>#N/A</v>
      </c>
      <c r="N105" t="e">
        <f t="shared" ca="1" si="22"/>
        <v>#N/A</v>
      </c>
      <c r="O105" t="e">
        <f t="shared" ca="1" si="23"/>
        <v>#N/A</v>
      </c>
      <c r="P105" t="e">
        <f t="shared" ca="1" si="24"/>
        <v>#N/A</v>
      </c>
      <c r="Q105" t="e">
        <f t="shared" ca="1" si="25"/>
        <v>#N/A</v>
      </c>
    </row>
    <row r="106" spans="7:17" x14ac:dyDescent="0.3">
      <c r="M106" s="3" t="e" cm="1">
        <f t="array" aca="1" ref="M106" ca="1">IF(INDIRECT("G"&amp;ROUNDUP((ROW()/2)+1,0))="",NA(),INDIRECT("G"&amp;ROUNDUP((ROW()/2)+1,0)))</f>
        <v>#N/A</v>
      </c>
      <c r="N106" t="e">
        <f t="shared" ca="1" si="22"/>
        <v>#N/A</v>
      </c>
      <c r="O106" t="e">
        <f t="shared" ca="1" si="23"/>
        <v>#N/A</v>
      </c>
      <c r="P106" t="e">
        <f t="shared" ca="1" si="24"/>
        <v>#N/A</v>
      </c>
      <c r="Q106" t="e">
        <f t="shared" ca="1" si="25"/>
        <v>#N/A</v>
      </c>
    </row>
    <row r="107" spans="7:17" x14ac:dyDescent="0.3">
      <c r="M107" s="3" t="e" cm="1">
        <f t="array" aca="1" ref="M107" ca="1">IF(INDIRECT("G"&amp;ROUNDUP((ROW()/2)+1,0))="",NA(),INDIRECT("G"&amp;ROUNDUP((ROW()/2)+1,0)))</f>
        <v>#N/A</v>
      </c>
      <c r="N107" t="e">
        <f t="shared" ca="1" si="22"/>
        <v>#N/A</v>
      </c>
      <c r="O107" t="e">
        <f t="shared" ca="1" si="23"/>
        <v>#N/A</v>
      </c>
      <c r="P107" t="e">
        <f t="shared" ca="1" si="24"/>
        <v>#N/A</v>
      </c>
      <c r="Q107" t="e">
        <f t="shared" ca="1" si="25"/>
        <v>#N/A</v>
      </c>
    </row>
    <row r="108" spans="7:17" x14ac:dyDescent="0.3">
      <c r="M108" s="3" t="e" cm="1">
        <f t="array" aca="1" ref="M108" ca="1">IF(INDIRECT("G"&amp;ROUNDUP((ROW()/2)+1,0))="",NA(),INDIRECT("G"&amp;ROUNDUP((ROW()/2)+1,0)))</f>
        <v>#N/A</v>
      </c>
      <c r="N108" t="e">
        <f t="shared" ca="1" si="22"/>
        <v>#N/A</v>
      </c>
      <c r="O108" t="e">
        <f t="shared" ca="1" si="23"/>
        <v>#N/A</v>
      </c>
      <c r="P108" t="e">
        <f t="shared" ca="1" si="24"/>
        <v>#N/A</v>
      </c>
      <c r="Q108" t="e">
        <f t="shared" ca="1" si="25"/>
        <v>#N/A</v>
      </c>
    </row>
    <row r="109" spans="7:17" x14ac:dyDescent="0.3">
      <c r="M109" s="3" t="e" cm="1">
        <f t="array" aca="1" ref="M109" ca="1">IF(INDIRECT("G"&amp;ROUNDUP((ROW()/2)+1,0))="",NA(),INDIRECT("G"&amp;ROUNDUP((ROW()/2)+1,0)))</f>
        <v>#N/A</v>
      </c>
      <c r="N109" t="e">
        <f t="shared" ca="1" si="22"/>
        <v>#N/A</v>
      </c>
      <c r="O109" t="e">
        <f t="shared" ca="1" si="23"/>
        <v>#N/A</v>
      </c>
      <c r="P109" t="e">
        <f t="shared" ca="1" si="24"/>
        <v>#N/A</v>
      </c>
      <c r="Q109" t="e">
        <f t="shared" ca="1" si="25"/>
        <v>#N/A</v>
      </c>
    </row>
    <row r="110" spans="7:17" x14ac:dyDescent="0.3">
      <c r="M110" s="3" t="e" cm="1">
        <f t="array" aca="1" ref="M110" ca="1">IF(INDIRECT("G"&amp;ROUNDUP((ROW()/2)+1,0))="",NA(),INDIRECT("G"&amp;ROUNDUP((ROW()/2)+1,0)))</f>
        <v>#N/A</v>
      </c>
      <c r="N110" t="e">
        <f t="shared" ca="1" si="22"/>
        <v>#N/A</v>
      </c>
      <c r="O110" t="e">
        <f t="shared" ca="1" si="23"/>
        <v>#N/A</v>
      </c>
      <c r="P110" t="e">
        <f t="shared" ca="1" si="24"/>
        <v>#N/A</v>
      </c>
      <c r="Q110" t="e">
        <f t="shared" ca="1" si="25"/>
        <v>#N/A</v>
      </c>
    </row>
    <row r="111" spans="7:17" x14ac:dyDescent="0.3">
      <c r="M111" s="3" t="e" cm="1">
        <f t="array" aca="1" ref="M111" ca="1">IF(INDIRECT("G"&amp;ROUNDUP((ROW()/2)+1,0))="",NA(),INDIRECT("G"&amp;ROUNDUP((ROW()/2)+1,0)))</f>
        <v>#N/A</v>
      </c>
      <c r="N111" t="e">
        <f t="shared" ca="1" si="22"/>
        <v>#N/A</v>
      </c>
      <c r="O111" t="e">
        <f t="shared" ca="1" si="23"/>
        <v>#N/A</v>
      </c>
      <c r="P111" t="e">
        <f t="shared" ca="1" si="24"/>
        <v>#N/A</v>
      </c>
      <c r="Q111" t="e">
        <f t="shared" ca="1" si="25"/>
        <v>#N/A</v>
      </c>
    </row>
    <row r="112" spans="7:17" x14ac:dyDescent="0.3">
      <c r="M112" s="3" t="e" cm="1">
        <f t="array" aca="1" ref="M112" ca="1">IF(INDIRECT("G"&amp;ROUNDUP((ROW()/2)+1,0))="",NA(),INDIRECT("G"&amp;ROUNDUP((ROW()/2)+1,0)))</f>
        <v>#N/A</v>
      </c>
      <c r="N112" t="e">
        <f t="shared" ca="1" si="22"/>
        <v>#N/A</v>
      </c>
      <c r="O112" t="e">
        <f t="shared" ca="1" si="23"/>
        <v>#N/A</v>
      </c>
      <c r="P112" t="e">
        <f t="shared" ca="1" si="24"/>
        <v>#N/A</v>
      </c>
      <c r="Q112" t="e">
        <f t="shared" ca="1" si="25"/>
        <v>#N/A</v>
      </c>
    </row>
    <row r="113" spans="13:17" x14ac:dyDescent="0.3">
      <c r="M113" s="3" t="e" cm="1">
        <f t="array" aca="1" ref="M113" ca="1">IF(INDIRECT("G"&amp;ROUNDUP((ROW()/2)+1,0))="",NA(),INDIRECT("G"&amp;ROUNDUP((ROW()/2)+1,0)))</f>
        <v>#N/A</v>
      </c>
      <c r="N113" t="e">
        <f t="shared" ca="1" si="22"/>
        <v>#N/A</v>
      </c>
      <c r="O113" t="e">
        <f t="shared" ca="1" si="23"/>
        <v>#N/A</v>
      </c>
      <c r="P113" t="e">
        <f t="shared" ca="1" si="24"/>
        <v>#N/A</v>
      </c>
      <c r="Q113" t="e">
        <f t="shared" ca="1" si="25"/>
        <v>#N/A</v>
      </c>
    </row>
    <row r="114" spans="13:17" x14ac:dyDescent="0.3">
      <c r="M114" s="3" t="e" cm="1">
        <f t="array" aca="1" ref="M114" ca="1">IF(INDIRECT("G"&amp;ROUNDUP((ROW()/2)+1,0))="",NA(),INDIRECT("G"&amp;ROUNDUP((ROW()/2)+1,0)))</f>
        <v>#N/A</v>
      </c>
      <c r="N114" t="e">
        <f t="shared" ca="1" si="22"/>
        <v>#N/A</v>
      </c>
      <c r="O114" t="e">
        <f t="shared" ca="1" si="23"/>
        <v>#N/A</v>
      </c>
      <c r="P114" t="e">
        <f t="shared" ca="1" si="24"/>
        <v>#N/A</v>
      </c>
      <c r="Q114" t="e">
        <f t="shared" ca="1" si="25"/>
        <v>#N/A</v>
      </c>
    </row>
    <row r="115" spans="13:17" x14ac:dyDescent="0.3">
      <c r="M115" s="3" t="e" cm="1">
        <f t="array" aca="1" ref="M115" ca="1">IF(INDIRECT("G"&amp;ROUNDUP((ROW()/2)+1,0))="",NA(),INDIRECT("G"&amp;ROUNDUP((ROW()/2)+1,0)))</f>
        <v>#N/A</v>
      </c>
      <c r="N115" t="e">
        <f t="shared" ca="1" si="22"/>
        <v>#N/A</v>
      </c>
      <c r="O115" t="e">
        <f t="shared" ca="1" si="23"/>
        <v>#N/A</v>
      </c>
      <c r="P115" t="e">
        <f t="shared" ca="1" si="24"/>
        <v>#N/A</v>
      </c>
      <c r="Q115" t="e">
        <f t="shared" ca="1" si="25"/>
        <v>#N/A</v>
      </c>
    </row>
    <row r="116" spans="13:17" x14ac:dyDescent="0.3">
      <c r="M116" s="3" t="e" cm="1">
        <f t="array" aca="1" ref="M116" ca="1">IF(INDIRECT("G"&amp;ROUNDUP((ROW()/2)+1,0))="",NA(),INDIRECT("G"&amp;ROUNDUP((ROW()/2)+1,0)))</f>
        <v>#N/A</v>
      </c>
      <c r="N116" t="e">
        <f t="shared" ca="1" si="22"/>
        <v>#N/A</v>
      </c>
      <c r="O116" t="e">
        <f t="shared" ca="1" si="23"/>
        <v>#N/A</v>
      </c>
      <c r="P116" t="e">
        <f t="shared" ca="1" si="24"/>
        <v>#N/A</v>
      </c>
      <c r="Q116" t="e">
        <f t="shared" ca="1" si="25"/>
        <v>#N/A</v>
      </c>
    </row>
    <row r="117" spans="13:17" x14ac:dyDescent="0.3">
      <c r="M117" s="3" t="e" cm="1">
        <f t="array" aca="1" ref="M117" ca="1">IF(INDIRECT("G"&amp;ROUNDUP((ROW()/2)+1,0))="",NA(),INDIRECT("G"&amp;ROUNDUP((ROW()/2)+1,0)))</f>
        <v>#N/A</v>
      </c>
      <c r="N117" t="e">
        <f t="shared" ca="1" si="22"/>
        <v>#N/A</v>
      </c>
      <c r="O117" t="e">
        <f t="shared" ca="1" si="23"/>
        <v>#N/A</v>
      </c>
      <c r="P117" t="e">
        <f t="shared" ca="1" si="24"/>
        <v>#N/A</v>
      </c>
      <c r="Q117" t="e">
        <f t="shared" ca="1" si="25"/>
        <v>#N/A</v>
      </c>
    </row>
    <row r="118" spans="13:17" x14ac:dyDescent="0.3">
      <c r="M118" s="3" t="e" cm="1">
        <f t="array" aca="1" ref="M118" ca="1">IF(INDIRECT("G"&amp;ROUNDUP((ROW()/2)+1,0))="",NA(),INDIRECT("G"&amp;ROUNDUP((ROW()/2)+1,0)))</f>
        <v>#N/A</v>
      </c>
      <c r="N118" t="e">
        <f t="shared" ca="1" si="22"/>
        <v>#N/A</v>
      </c>
      <c r="O118" t="e">
        <f t="shared" ca="1" si="23"/>
        <v>#N/A</v>
      </c>
      <c r="P118" t="e">
        <f t="shared" ca="1" si="24"/>
        <v>#N/A</v>
      </c>
      <c r="Q118" t="e">
        <f t="shared" ca="1" si="25"/>
        <v>#N/A</v>
      </c>
    </row>
    <row r="119" spans="13:17" x14ac:dyDescent="0.3">
      <c r="M119" s="3" t="e" cm="1">
        <f t="array" aca="1" ref="M119" ca="1">IF(INDIRECT("G"&amp;ROUNDUP((ROW()/2)+1,0))="",NA(),INDIRECT("G"&amp;ROUNDUP((ROW()/2)+1,0)))</f>
        <v>#N/A</v>
      </c>
      <c r="N119" t="e">
        <f t="shared" ca="1" si="22"/>
        <v>#N/A</v>
      </c>
      <c r="O119" t="e">
        <f t="shared" ca="1" si="23"/>
        <v>#N/A</v>
      </c>
      <c r="P119" t="e">
        <f t="shared" ca="1" si="24"/>
        <v>#N/A</v>
      </c>
      <c r="Q119" t="e">
        <f t="shared" ca="1" si="25"/>
        <v>#N/A</v>
      </c>
    </row>
    <row r="120" spans="13:17" x14ac:dyDescent="0.3">
      <c r="M120" s="3" t="e" cm="1">
        <f t="array" aca="1" ref="M120" ca="1">IF(INDIRECT("G"&amp;ROUNDUP((ROW()/2)+1,0))="",NA(),INDIRECT("G"&amp;ROUNDUP((ROW()/2)+1,0)))</f>
        <v>#N/A</v>
      </c>
      <c r="N120" t="e">
        <f t="shared" ca="1" si="22"/>
        <v>#N/A</v>
      </c>
      <c r="O120" t="e">
        <f t="shared" ca="1" si="23"/>
        <v>#N/A</v>
      </c>
      <c r="P120" t="e">
        <f t="shared" ca="1" si="24"/>
        <v>#N/A</v>
      </c>
      <c r="Q120" t="e">
        <f t="shared" ca="1" si="25"/>
        <v>#N/A</v>
      </c>
    </row>
    <row r="121" spans="13:17" x14ac:dyDescent="0.3">
      <c r="M121" s="3" t="e" cm="1">
        <f t="array" aca="1" ref="M121" ca="1">IF(INDIRECT("G"&amp;ROUNDUP((ROW()/2)+1,0))="",NA(),INDIRECT("G"&amp;ROUNDUP((ROW()/2)+1,0)))</f>
        <v>#N/A</v>
      </c>
      <c r="N121" t="e">
        <f t="shared" ca="1" si="22"/>
        <v>#N/A</v>
      </c>
      <c r="O121" t="e">
        <f t="shared" ca="1" si="23"/>
        <v>#N/A</v>
      </c>
      <c r="P121" t="e">
        <f t="shared" ca="1" si="24"/>
        <v>#N/A</v>
      </c>
      <c r="Q121" t="e">
        <f t="shared" ca="1" si="25"/>
        <v>#N/A</v>
      </c>
    </row>
    <row r="122" spans="13:17" x14ac:dyDescent="0.3">
      <c r="M122" s="3" t="e" cm="1">
        <f t="array" aca="1" ref="M122" ca="1">IF(INDIRECT("G"&amp;ROUNDUP((ROW()/2)+1,0))="",NA(),INDIRECT("G"&amp;ROUNDUP((ROW()/2)+1,0)))</f>
        <v>#N/A</v>
      </c>
      <c r="N122" t="e">
        <f t="shared" ca="1" si="22"/>
        <v>#N/A</v>
      </c>
      <c r="O122" t="e">
        <f t="shared" ca="1" si="23"/>
        <v>#N/A</v>
      </c>
      <c r="P122" t="e">
        <f t="shared" ca="1" si="24"/>
        <v>#N/A</v>
      </c>
      <c r="Q122" t="e">
        <f t="shared" ca="1" si="25"/>
        <v>#N/A</v>
      </c>
    </row>
    <row r="123" spans="13:17" x14ac:dyDescent="0.3">
      <c r="M123" s="3" t="e" cm="1">
        <f t="array" aca="1" ref="M123" ca="1">IF(INDIRECT("G"&amp;ROUNDUP((ROW()/2)+1,0))="",NA(),INDIRECT("G"&amp;ROUNDUP((ROW()/2)+1,0)))</f>
        <v>#N/A</v>
      </c>
      <c r="N123" t="e">
        <f t="shared" ca="1" si="22"/>
        <v>#N/A</v>
      </c>
      <c r="O123" t="e">
        <f t="shared" ca="1" si="23"/>
        <v>#N/A</v>
      </c>
      <c r="P123" t="e">
        <f t="shared" ca="1" si="24"/>
        <v>#N/A</v>
      </c>
      <c r="Q123" t="e">
        <f t="shared" ca="1" si="25"/>
        <v>#N/A</v>
      </c>
    </row>
    <row r="124" spans="13:17" x14ac:dyDescent="0.3">
      <c r="M124" s="3" t="e" cm="1">
        <f t="array" aca="1" ref="M124" ca="1">IF(INDIRECT("G"&amp;ROUNDUP((ROW()/2)+1,0))="",NA(),INDIRECT("G"&amp;ROUNDUP((ROW()/2)+1,0)))</f>
        <v>#N/A</v>
      </c>
      <c r="N124" t="e">
        <f t="shared" ca="1" si="22"/>
        <v>#N/A</v>
      </c>
      <c r="O124" t="e">
        <f t="shared" ca="1" si="23"/>
        <v>#N/A</v>
      </c>
      <c r="P124" t="e">
        <f t="shared" ca="1" si="24"/>
        <v>#N/A</v>
      </c>
      <c r="Q124" t="e">
        <f t="shared" ca="1" si="25"/>
        <v>#N/A</v>
      </c>
    </row>
    <row r="125" spans="13:17" x14ac:dyDescent="0.3">
      <c r="M125" s="3" t="e" cm="1">
        <f t="array" aca="1" ref="M125" ca="1">IF(INDIRECT("G"&amp;ROUNDUP((ROW()/2)+1,0))="",NA(),INDIRECT("G"&amp;ROUNDUP((ROW()/2)+1,0)))</f>
        <v>#N/A</v>
      </c>
      <c r="N125" t="e">
        <f t="shared" ca="1" si="22"/>
        <v>#N/A</v>
      </c>
      <c r="O125" t="e">
        <f t="shared" ca="1" si="23"/>
        <v>#N/A</v>
      </c>
      <c r="P125" t="e">
        <f t="shared" ca="1" si="24"/>
        <v>#N/A</v>
      </c>
      <c r="Q125" t="e">
        <f t="shared" ca="1" si="25"/>
        <v>#N/A</v>
      </c>
    </row>
    <row r="126" spans="13:17" x14ac:dyDescent="0.3">
      <c r="M126" s="3" t="e" cm="1">
        <f t="array" aca="1" ref="M126" ca="1">IF(INDIRECT("G"&amp;ROUNDUP((ROW()/2)+1,0))="",NA(),INDIRECT("G"&amp;ROUNDUP((ROW()/2)+1,0)))</f>
        <v>#N/A</v>
      </c>
      <c r="N126" t="e">
        <f t="shared" ca="1" si="22"/>
        <v>#N/A</v>
      </c>
      <c r="O126" t="e">
        <f t="shared" ca="1" si="23"/>
        <v>#N/A</v>
      </c>
      <c r="P126" t="e">
        <f t="shared" ca="1" si="24"/>
        <v>#N/A</v>
      </c>
      <c r="Q126" t="e">
        <f t="shared" ca="1" si="25"/>
        <v>#N/A</v>
      </c>
    </row>
    <row r="127" spans="13:17" x14ac:dyDescent="0.3">
      <c r="M127" s="3" t="e" cm="1">
        <f t="array" aca="1" ref="M127" ca="1">IF(INDIRECT("G"&amp;ROUNDUP((ROW()/2)+1,0))="",NA(),INDIRECT("G"&amp;ROUNDUP((ROW()/2)+1,0)))</f>
        <v>#N/A</v>
      </c>
      <c r="N127" t="e">
        <f t="shared" ca="1" si="22"/>
        <v>#N/A</v>
      </c>
      <c r="O127" t="e">
        <f t="shared" ca="1" si="23"/>
        <v>#N/A</v>
      </c>
      <c r="P127" t="e">
        <f t="shared" ca="1" si="24"/>
        <v>#N/A</v>
      </c>
      <c r="Q127" t="e">
        <f t="shared" ca="1" si="25"/>
        <v>#N/A</v>
      </c>
    </row>
    <row r="128" spans="13:17" x14ac:dyDescent="0.3">
      <c r="M128" s="3" t="e" cm="1">
        <f t="array" aca="1" ref="M128" ca="1">IF(INDIRECT("G"&amp;ROUNDUP((ROW()/2)+1,0))="",NA(),INDIRECT("G"&amp;ROUNDUP((ROW()/2)+1,0)))</f>
        <v>#N/A</v>
      </c>
      <c r="N128" t="e">
        <f t="shared" ca="1" si="22"/>
        <v>#N/A</v>
      </c>
      <c r="O128" t="e">
        <f t="shared" ca="1" si="23"/>
        <v>#N/A</v>
      </c>
      <c r="P128" t="e">
        <f t="shared" ca="1" si="24"/>
        <v>#N/A</v>
      </c>
      <c r="Q128" t="e">
        <f t="shared" ca="1" si="25"/>
        <v>#N/A</v>
      </c>
    </row>
    <row r="129" spans="13:17" x14ac:dyDescent="0.3">
      <c r="M129" s="3" t="e" cm="1">
        <f t="array" aca="1" ref="M129" ca="1">IF(INDIRECT("G"&amp;ROUNDUP((ROW()/2)+1,0))="",NA(),INDIRECT("G"&amp;ROUNDUP((ROW()/2)+1,0)))</f>
        <v>#N/A</v>
      </c>
      <c r="N129" t="e">
        <f t="shared" ca="1" si="22"/>
        <v>#N/A</v>
      </c>
      <c r="O129" t="e">
        <f t="shared" ca="1" si="23"/>
        <v>#N/A</v>
      </c>
      <c r="P129" t="e">
        <f t="shared" ca="1" si="24"/>
        <v>#N/A</v>
      </c>
      <c r="Q129" t="e">
        <f t="shared" ca="1" si="25"/>
        <v>#N/A</v>
      </c>
    </row>
    <row r="130" spans="13:17" x14ac:dyDescent="0.3">
      <c r="M130" s="3" t="e" cm="1">
        <f t="array" aca="1" ref="M130" ca="1">IF(INDIRECT("G"&amp;ROUNDUP((ROW()/2)+1,0))="",NA(),INDIRECT("G"&amp;ROUNDUP((ROW()/2)+1,0)))</f>
        <v>#N/A</v>
      </c>
      <c r="N130" t="e">
        <f t="shared" ca="1" si="22"/>
        <v>#N/A</v>
      </c>
      <c r="O130" t="e">
        <f t="shared" ca="1" si="23"/>
        <v>#N/A</v>
      </c>
      <c r="P130" t="e">
        <f t="shared" ca="1" si="24"/>
        <v>#N/A</v>
      </c>
      <c r="Q130" t="e">
        <f t="shared" ca="1" si="25"/>
        <v>#N/A</v>
      </c>
    </row>
    <row r="131" spans="13:17" x14ac:dyDescent="0.3">
      <c r="M131" s="3" t="e" cm="1">
        <f t="array" aca="1" ref="M131" ca="1">IF(INDIRECT("G"&amp;ROUNDUP((ROW()/2)+1,0))="",NA(),INDIRECT("G"&amp;ROUNDUP((ROW()/2)+1,0)))</f>
        <v>#N/A</v>
      </c>
      <c r="N131" t="e">
        <f t="shared" ca="1" si="22"/>
        <v>#N/A</v>
      </c>
      <c r="O131" t="e">
        <f t="shared" ca="1" si="23"/>
        <v>#N/A</v>
      </c>
      <c r="P131" t="e">
        <f t="shared" ca="1" si="24"/>
        <v>#N/A</v>
      </c>
      <c r="Q131" t="e">
        <f t="shared" ca="1" si="25"/>
        <v>#N/A</v>
      </c>
    </row>
    <row r="132" spans="13:17" x14ac:dyDescent="0.3">
      <c r="M132" s="3" t="e" cm="1">
        <f t="array" aca="1" ref="M132" ca="1">IF(INDIRECT("G"&amp;ROUNDUP((ROW()/2)+1,0))="",NA(),INDIRECT("G"&amp;ROUNDUP((ROW()/2)+1,0)))</f>
        <v>#N/A</v>
      </c>
      <c r="N132" t="e">
        <f t="shared" ref="N132:N195" ca="1" si="26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O132" t="e">
        <f t="shared" ref="O132:O195" ca="1" si="27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P132" t="e">
        <f t="shared" ref="P132:P195" ca="1" si="28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Q132" t="e">
        <f t="shared" ref="Q132:Q195" ca="1" si="29">IFERROR(IF(IF($M132=$M131,VLOOKUP($M133,$G$2:$K$200,COLUMN()-12,TRUE),VLOOKUP($M132,$G$2:$K$200,COLUMN()-12,TRUE))=0,NA(),IF($M132=$M131,VLOOKUP($M133,$G$2:$K$200,COLUMN()-12,TRUE),VLOOKUP($M132,$G$2:$K$200,COLUMN()-12,TRUE))),NA())</f>
        <v>#N/A</v>
      </c>
    </row>
    <row r="133" spans="13:17" x14ac:dyDescent="0.3">
      <c r="M133" s="3" t="e" cm="1">
        <f t="array" aca="1" ref="M133" ca="1">IF(INDIRECT("G"&amp;ROUNDUP((ROW()/2)+1,0))="",NA(),INDIRECT("G"&amp;ROUNDUP((ROW()/2)+1,0)))</f>
        <v>#N/A</v>
      </c>
      <c r="N133" t="e">
        <f t="shared" ca="1" si="26"/>
        <v>#N/A</v>
      </c>
      <c r="O133" t="e">
        <f t="shared" ca="1" si="27"/>
        <v>#N/A</v>
      </c>
      <c r="P133" t="e">
        <f t="shared" ca="1" si="28"/>
        <v>#N/A</v>
      </c>
      <c r="Q133" t="e">
        <f t="shared" ca="1" si="29"/>
        <v>#N/A</v>
      </c>
    </row>
    <row r="134" spans="13:17" x14ac:dyDescent="0.3">
      <c r="M134" s="3" t="e" cm="1">
        <f t="array" aca="1" ref="M134" ca="1">IF(INDIRECT("G"&amp;ROUNDUP((ROW()/2)+1,0))="",NA(),INDIRECT("G"&amp;ROUNDUP((ROW()/2)+1,0)))</f>
        <v>#N/A</v>
      </c>
      <c r="N134" t="e">
        <f t="shared" ca="1" si="26"/>
        <v>#N/A</v>
      </c>
      <c r="O134" t="e">
        <f t="shared" ca="1" si="27"/>
        <v>#N/A</v>
      </c>
      <c r="P134" t="e">
        <f t="shared" ca="1" si="28"/>
        <v>#N/A</v>
      </c>
      <c r="Q134" t="e">
        <f t="shared" ca="1" si="29"/>
        <v>#N/A</v>
      </c>
    </row>
    <row r="135" spans="13:17" x14ac:dyDescent="0.3">
      <c r="M135" s="3" t="e" cm="1">
        <f t="array" aca="1" ref="M135" ca="1">IF(INDIRECT("G"&amp;ROUNDUP((ROW()/2)+1,0))="",NA(),INDIRECT("G"&amp;ROUNDUP((ROW()/2)+1,0)))</f>
        <v>#N/A</v>
      </c>
      <c r="N135" t="e">
        <f t="shared" ca="1" si="26"/>
        <v>#N/A</v>
      </c>
      <c r="O135" t="e">
        <f t="shared" ca="1" si="27"/>
        <v>#N/A</v>
      </c>
      <c r="P135" t="e">
        <f t="shared" ca="1" si="28"/>
        <v>#N/A</v>
      </c>
      <c r="Q135" t="e">
        <f t="shared" ca="1" si="29"/>
        <v>#N/A</v>
      </c>
    </row>
    <row r="136" spans="13:17" x14ac:dyDescent="0.3">
      <c r="M136" s="3" t="e" cm="1">
        <f t="array" aca="1" ref="M136" ca="1">IF(INDIRECT("G"&amp;ROUNDUP((ROW()/2)+1,0))="",NA(),INDIRECT("G"&amp;ROUNDUP((ROW()/2)+1,0)))</f>
        <v>#N/A</v>
      </c>
      <c r="N136" t="e">
        <f t="shared" ca="1" si="26"/>
        <v>#N/A</v>
      </c>
      <c r="O136" t="e">
        <f t="shared" ca="1" si="27"/>
        <v>#N/A</v>
      </c>
      <c r="P136" t="e">
        <f t="shared" ca="1" si="28"/>
        <v>#N/A</v>
      </c>
      <c r="Q136" t="e">
        <f t="shared" ca="1" si="29"/>
        <v>#N/A</v>
      </c>
    </row>
    <row r="137" spans="13:17" x14ac:dyDescent="0.3">
      <c r="M137" s="3" t="e" cm="1">
        <f t="array" aca="1" ref="M137" ca="1">IF(INDIRECT("G"&amp;ROUNDUP((ROW()/2)+1,0))="",NA(),INDIRECT("G"&amp;ROUNDUP((ROW()/2)+1,0)))</f>
        <v>#N/A</v>
      </c>
      <c r="N137" t="e">
        <f t="shared" ca="1" si="26"/>
        <v>#N/A</v>
      </c>
      <c r="O137" t="e">
        <f t="shared" ca="1" si="27"/>
        <v>#N/A</v>
      </c>
      <c r="P137" t="e">
        <f t="shared" ca="1" si="28"/>
        <v>#N/A</v>
      </c>
      <c r="Q137" t="e">
        <f t="shared" ca="1" si="29"/>
        <v>#N/A</v>
      </c>
    </row>
    <row r="138" spans="13:17" x14ac:dyDescent="0.3">
      <c r="M138" s="3" t="e" cm="1">
        <f t="array" aca="1" ref="M138" ca="1">IF(INDIRECT("G"&amp;ROUNDUP((ROW()/2)+1,0))="",NA(),INDIRECT("G"&amp;ROUNDUP((ROW()/2)+1,0)))</f>
        <v>#N/A</v>
      </c>
      <c r="N138" t="e">
        <f t="shared" ca="1" si="26"/>
        <v>#N/A</v>
      </c>
      <c r="O138" t="e">
        <f t="shared" ca="1" si="27"/>
        <v>#N/A</v>
      </c>
      <c r="P138" t="e">
        <f t="shared" ca="1" si="28"/>
        <v>#N/A</v>
      </c>
      <c r="Q138" t="e">
        <f t="shared" ca="1" si="29"/>
        <v>#N/A</v>
      </c>
    </row>
    <row r="139" spans="13:17" x14ac:dyDescent="0.3">
      <c r="M139" s="3" t="e" cm="1">
        <f t="array" aca="1" ref="M139" ca="1">IF(INDIRECT("G"&amp;ROUNDUP((ROW()/2)+1,0))="",NA(),INDIRECT("G"&amp;ROUNDUP((ROW()/2)+1,0)))</f>
        <v>#N/A</v>
      </c>
      <c r="N139" t="e">
        <f t="shared" ca="1" si="26"/>
        <v>#N/A</v>
      </c>
      <c r="O139" t="e">
        <f t="shared" ca="1" si="27"/>
        <v>#N/A</v>
      </c>
      <c r="P139" t="e">
        <f t="shared" ca="1" si="28"/>
        <v>#N/A</v>
      </c>
      <c r="Q139" t="e">
        <f t="shared" ca="1" si="29"/>
        <v>#N/A</v>
      </c>
    </row>
    <row r="140" spans="13:17" x14ac:dyDescent="0.3">
      <c r="M140" s="3" t="e" cm="1">
        <f t="array" aca="1" ref="M140" ca="1">IF(INDIRECT("G"&amp;ROUNDUP((ROW()/2)+1,0))="",NA(),INDIRECT("G"&amp;ROUNDUP((ROW()/2)+1,0)))</f>
        <v>#N/A</v>
      </c>
      <c r="N140" t="e">
        <f t="shared" ca="1" si="26"/>
        <v>#N/A</v>
      </c>
      <c r="O140" t="e">
        <f t="shared" ca="1" si="27"/>
        <v>#N/A</v>
      </c>
      <c r="P140" t="e">
        <f t="shared" ca="1" si="28"/>
        <v>#N/A</v>
      </c>
      <c r="Q140" t="e">
        <f t="shared" ca="1" si="29"/>
        <v>#N/A</v>
      </c>
    </row>
    <row r="141" spans="13:17" x14ac:dyDescent="0.3">
      <c r="M141" s="3" t="e" cm="1">
        <f t="array" aca="1" ref="M141" ca="1">IF(INDIRECT("G"&amp;ROUNDUP((ROW()/2)+1,0))="",NA(),INDIRECT("G"&amp;ROUNDUP((ROW()/2)+1,0)))</f>
        <v>#N/A</v>
      </c>
      <c r="N141" t="e">
        <f t="shared" ca="1" si="26"/>
        <v>#N/A</v>
      </c>
      <c r="O141" t="e">
        <f t="shared" ca="1" si="27"/>
        <v>#N/A</v>
      </c>
      <c r="P141" t="e">
        <f t="shared" ca="1" si="28"/>
        <v>#N/A</v>
      </c>
      <c r="Q141" t="e">
        <f t="shared" ca="1" si="29"/>
        <v>#N/A</v>
      </c>
    </row>
    <row r="142" spans="13:17" x14ac:dyDescent="0.3">
      <c r="M142" s="3" t="e" cm="1">
        <f t="array" aca="1" ref="M142" ca="1">IF(INDIRECT("G"&amp;ROUNDUP((ROW()/2)+1,0))="",NA(),INDIRECT("G"&amp;ROUNDUP((ROW()/2)+1,0)))</f>
        <v>#N/A</v>
      </c>
      <c r="N142" t="e">
        <f t="shared" ca="1" si="26"/>
        <v>#N/A</v>
      </c>
      <c r="O142" t="e">
        <f t="shared" ca="1" si="27"/>
        <v>#N/A</v>
      </c>
      <c r="P142" t="e">
        <f t="shared" ca="1" si="28"/>
        <v>#N/A</v>
      </c>
      <c r="Q142" t="e">
        <f t="shared" ca="1" si="29"/>
        <v>#N/A</v>
      </c>
    </row>
    <row r="143" spans="13:17" x14ac:dyDescent="0.3">
      <c r="M143" s="3" t="e" cm="1">
        <f t="array" aca="1" ref="M143" ca="1">IF(INDIRECT("G"&amp;ROUNDUP((ROW()/2)+1,0))="",NA(),INDIRECT("G"&amp;ROUNDUP((ROW()/2)+1,0)))</f>
        <v>#N/A</v>
      </c>
      <c r="N143" t="e">
        <f t="shared" ca="1" si="26"/>
        <v>#N/A</v>
      </c>
      <c r="O143" t="e">
        <f t="shared" ca="1" si="27"/>
        <v>#N/A</v>
      </c>
      <c r="P143" t="e">
        <f t="shared" ca="1" si="28"/>
        <v>#N/A</v>
      </c>
      <c r="Q143" t="e">
        <f t="shared" ca="1" si="29"/>
        <v>#N/A</v>
      </c>
    </row>
    <row r="144" spans="13:17" x14ac:dyDescent="0.3">
      <c r="M144" s="3" t="e" cm="1">
        <f t="array" aca="1" ref="M144" ca="1">IF(INDIRECT("G"&amp;ROUNDUP((ROW()/2)+1,0))="",NA(),INDIRECT("G"&amp;ROUNDUP((ROW()/2)+1,0)))</f>
        <v>#N/A</v>
      </c>
      <c r="N144" t="e">
        <f t="shared" ca="1" si="26"/>
        <v>#N/A</v>
      </c>
      <c r="O144" t="e">
        <f t="shared" ca="1" si="27"/>
        <v>#N/A</v>
      </c>
      <c r="P144" t="e">
        <f t="shared" ca="1" si="28"/>
        <v>#N/A</v>
      </c>
      <c r="Q144" t="e">
        <f t="shared" ca="1" si="29"/>
        <v>#N/A</v>
      </c>
    </row>
    <row r="145" spans="13:17" x14ac:dyDescent="0.3">
      <c r="M145" s="3" t="e" cm="1">
        <f t="array" aca="1" ref="M145" ca="1">IF(INDIRECT("G"&amp;ROUNDUP((ROW()/2)+1,0))="",NA(),INDIRECT("G"&amp;ROUNDUP((ROW()/2)+1,0)))</f>
        <v>#N/A</v>
      </c>
      <c r="N145" t="e">
        <f t="shared" ca="1" si="26"/>
        <v>#N/A</v>
      </c>
      <c r="O145" t="e">
        <f t="shared" ca="1" si="27"/>
        <v>#N/A</v>
      </c>
      <c r="P145" t="e">
        <f t="shared" ca="1" si="28"/>
        <v>#N/A</v>
      </c>
      <c r="Q145" t="e">
        <f t="shared" ca="1" si="29"/>
        <v>#N/A</v>
      </c>
    </row>
    <row r="146" spans="13:17" x14ac:dyDescent="0.3">
      <c r="M146" s="3" t="e" cm="1">
        <f t="array" aca="1" ref="M146" ca="1">IF(INDIRECT("G"&amp;ROUNDUP((ROW()/2)+1,0))="",NA(),INDIRECT("G"&amp;ROUNDUP((ROW()/2)+1,0)))</f>
        <v>#N/A</v>
      </c>
      <c r="N146" t="e">
        <f t="shared" ca="1" si="26"/>
        <v>#N/A</v>
      </c>
      <c r="O146" t="e">
        <f t="shared" ca="1" si="27"/>
        <v>#N/A</v>
      </c>
      <c r="P146" t="e">
        <f t="shared" ca="1" si="28"/>
        <v>#N/A</v>
      </c>
      <c r="Q146" t="e">
        <f t="shared" ca="1" si="29"/>
        <v>#N/A</v>
      </c>
    </row>
    <row r="147" spans="13:17" x14ac:dyDescent="0.3">
      <c r="M147" s="3" t="e" cm="1">
        <f t="array" aca="1" ref="M147" ca="1">IF(INDIRECT("G"&amp;ROUNDUP((ROW()/2)+1,0))="",NA(),INDIRECT("G"&amp;ROUNDUP((ROW()/2)+1,0)))</f>
        <v>#N/A</v>
      </c>
      <c r="N147" t="e">
        <f t="shared" ca="1" si="26"/>
        <v>#N/A</v>
      </c>
      <c r="O147" t="e">
        <f t="shared" ca="1" si="27"/>
        <v>#N/A</v>
      </c>
      <c r="P147" t="e">
        <f t="shared" ca="1" si="28"/>
        <v>#N/A</v>
      </c>
      <c r="Q147" t="e">
        <f t="shared" ca="1" si="29"/>
        <v>#N/A</v>
      </c>
    </row>
    <row r="148" spans="13:17" x14ac:dyDescent="0.3">
      <c r="M148" s="3" t="e" cm="1">
        <f t="array" aca="1" ref="M148" ca="1">IF(INDIRECT("G"&amp;ROUNDUP((ROW()/2)+1,0))="",NA(),INDIRECT("G"&amp;ROUNDUP((ROW()/2)+1,0)))</f>
        <v>#N/A</v>
      </c>
      <c r="N148" t="e">
        <f t="shared" ca="1" si="26"/>
        <v>#N/A</v>
      </c>
      <c r="O148" t="e">
        <f t="shared" ca="1" si="27"/>
        <v>#N/A</v>
      </c>
      <c r="P148" t="e">
        <f t="shared" ca="1" si="28"/>
        <v>#N/A</v>
      </c>
      <c r="Q148" t="e">
        <f t="shared" ca="1" si="29"/>
        <v>#N/A</v>
      </c>
    </row>
    <row r="149" spans="13:17" x14ac:dyDescent="0.3">
      <c r="M149" s="3" t="e" cm="1">
        <f t="array" aca="1" ref="M149" ca="1">IF(INDIRECT("G"&amp;ROUNDUP((ROW()/2)+1,0))="",NA(),INDIRECT("G"&amp;ROUNDUP((ROW()/2)+1,0)))</f>
        <v>#N/A</v>
      </c>
      <c r="N149" t="e">
        <f t="shared" ca="1" si="26"/>
        <v>#N/A</v>
      </c>
      <c r="O149" t="e">
        <f t="shared" ca="1" si="27"/>
        <v>#N/A</v>
      </c>
      <c r="P149" t="e">
        <f t="shared" ca="1" si="28"/>
        <v>#N/A</v>
      </c>
      <c r="Q149" t="e">
        <f t="shared" ca="1" si="29"/>
        <v>#N/A</v>
      </c>
    </row>
    <row r="150" spans="13:17" x14ac:dyDescent="0.3">
      <c r="M150" s="3" t="e" cm="1">
        <f t="array" aca="1" ref="M150" ca="1">IF(INDIRECT("G"&amp;ROUNDUP((ROW()/2)+1,0))="",NA(),INDIRECT("G"&amp;ROUNDUP((ROW()/2)+1,0)))</f>
        <v>#N/A</v>
      </c>
      <c r="N150" t="e">
        <f t="shared" ca="1" si="26"/>
        <v>#N/A</v>
      </c>
      <c r="O150" t="e">
        <f t="shared" ca="1" si="27"/>
        <v>#N/A</v>
      </c>
      <c r="P150" t="e">
        <f t="shared" ca="1" si="28"/>
        <v>#N/A</v>
      </c>
      <c r="Q150" t="e">
        <f t="shared" ca="1" si="29"/>
        <v>#N/A</v>
      </c>
    </row>
    <row r="151" spans="13:17" x14ac:dyDescent="0.3">
      <c r="M151" s="3" t="e" cm="1">
        <f t="array" aca="1" ref="M151" ca="1">IF(INDIRECT("G"&amp;ROUNDUP((ROW()/2)+1,0))="",NA(),INDIRECT("G"&amp;ROUNDUP((ROW()/2)+1,0)))</f>
        <v>#N/A</v>
      </c>
      <c r="N151" t="e">
        <f t="shared" ca="1" si="26"/>
        <v>#N/A</v>
      </c>
      <c r="O151" t="e">
        <f t="shared" ca="1" si="27"/>
        <v>#N/A</v>
      </c>
      <c r="P151" t="e">
        <f t="shared" ca="1" si="28"/>
        <v>#N/A</v>
      </c>
      <c r="Q151" t="e">
        <f t="shared" ca="1" si="29"/>
        <v>#N/A</v>
      </c>
    </row>
    <row r="152" spans="13:17" x14ac:dyDescent="0.3">
      <c r="M152" s="3" t="e" cm="1">
        <f t="array" aca="1" ref="M152" ca="1">IF(INDIRECT("G"&amp;ROUNDUP((ROW()/2)+1,0))="",NA(),INDIRECT("G"&amp;ROUNDUP((ROW()/2)+1,0)))</f>
        <v>#N/A</v>
      </c>
      <c r="N152" t="e">
        <f t="shared" ca="1" si="26"/>
        <v>#N/A</v>
      </c>
      <c r="O152" t="e">
        <f t="shared" ca="1" si="27"/>
        <v>#N/A</v>
      </c>
      <c r="P152" t="e">
        <f t="shared" ca="1" si="28"/>
        <v>#N/A</v>
      </c>
      <c r="Q152" t="e">
        <f t="shared" ca="1" si="29"/>
        <v>#N/A</v>
      </c>
    </row>
    <row r="153" spans="13:17" x14ac:dyDescent="0.3">
      <c r="M153" s="3" t="e" cm="1">
        <f t="array" aca="1" ref="M153" ca="1">IF(INDIRECT("G"&amp;ROUNDUP((ROW()/2)+1,0))="",NA(),INDIRECT("G"&amp;ROUNDUP((ROW()/2)+1,0)))</f>
        <v>#N/A</v>
      </c>
      <c r="N153" t="e">
        <f t="shared" ca="1" si="26"/>
        <v>#N/A</v>
      </c>
      <c r="O153" t="e">
        <f t="shared" ca="1" si="27"/>
        <v>#N/A</v>
      </c>
      <c r="P153" t="e">
        <f t="shared" ca="1" si="28"/>
        <v>#N/A</v>
      </c>
      <c r="Q153" t="e">
        <f t="shared" ca="1" si="29"/>
        <v>#N/A</v>
      </c>
    </row>
    <row r="154" spans="13:17" x14ac:dyDescent="0.3">
      <c r="M154" s="3" t="e" cm="1">
        <f t="array" aca="1" ref="M154" ca="1">IF(INDIRECT("G"&amp;ROUNDUP((ROW()/2)+1,0))="",NA(),INDIRECT("G"&amp;ROUNDUP((ROW()/2)+1,0)))</f>
        <v>#N/A</v>
      </c>
      <c r="N154" t="e">
        <f t="shared" ca="1" si="26"/>
        <v>#N/A</v>
      </c>
      <c r="O154" t="e">
        <f t="shared" ca="1" si="27"/>
        <v>#N/A</v>
      </c>
      <c r="P154" t="e">
        <f t="shared" ca="1" si="28"/>
        <v>#N/A</v>
      </c>
      <c r="Q154" t="e">
        <f t="shared" ca="1" si="29"/>
        <v>#N/A</v>
      </c>
    </row>
    <row r="155" spans="13:17" x14ac:dyDescent="0.3">
      <c r="M155" s="3" t="e" cm="1">
        <f t="array" aca="1" ref="M155" ca="1">IF(INDIRECT("G"&amp;ROUNDUP((ROW()/2)+1,0))="",NA(),INDIRECT("G"&amp;ROUNDUP((ROW()/2)+1,0)))</f>
        <v>#N/A</v>
      </c>
      <c r="N155" t="e">
        <f t="shared" ca="1" si="26"/>
        <v>#N/A</v>
      </c>
      <c r="O155" t="e">
        <f t="shared" ca="1" si="27"/>
        <v>#N/A</v>
      </c>
      <c r="P155" t="e">
        <f t="shared" ca="1" si="28"/>
        <v>#N/A</v>
      </c>
      <c r="Q155" t="e">
        <f t="shared" ca="1" si="29"/>
        <v>#N/A</v>
      </c>
    </row>
    <row r="156" spans="13:17" x14ac:dyDescent="0.3">
      <c r="M156" s="3" t="e" cm="1">
        <f t="array" aca="1" ref="M156" ca="1">IF(INDIRECT("G"&amp;ROUNDUP((ROW()/2)+1,0))="",NA(),INDIRECT("G"&amp;ROUNDUP((ROW()/2)+1,0)))</f>
        <v>#N/A</v>
      </c>
      <c r="N156" t="e">
        <f t="shared" ca="1" si="26"/>
        <v>#N/A</v>
      </c>
      <c r="O156" t="e">
        <f t="shared" ca="1" si="27"/>
        <v>#N/A</v>
      </c>
      <c r="P156" t="e">
        <f t="shared" ca="1" si="28"/>
        <v>#N/A</v>
      </c>
      <c r="Q156" t="e">
        <f t="shared" ca="1" si="29"/>
        <v>#N/A</v>
      </c>
    </row>
    <row r="157" spans="13:17" x14ac:dyDescent="0.3">
      <c r="M157" s="3" t="e" cm="1">
        <f t="array" aca="1" ref="M157" ca="1">IF(INDIRECT("G"&amp;ROUNDUP((ROW()/2)+1,0))="",NA(),INDIRECT("G"&amp;ROUNDUP((ROW()/2)+1,0)))</f>
        <v>#N/A</v>
      </c>
      <c r="N157" t="e">
        <f t="shared" ca="1" si="26"/>
        <v>#N/A</v>
      </c>
      <c r="O157" t="e">
        <f t="shared" ca="1" si="27"/>
        <v>#N/A</v>
      </c>
      <c r="P157" t="e">
        <f t="shared" ca="1" si="28"/>
        <v>#N/A</v>
      </c>
      <c r="Q157" t="e">
        <f t="shared" ca="1" si="29"/>
        <v>#N/A</v>
      </c>
    </row>
    <row r="158" spans="13:17" x14ac:dyDescent="0.3">
      <c r="M158" s="3" t="e" cm="1">
        <f t="array" aca="1" ref="M158" ca="1">IF(INDIRECT("G"&amp;ROUNDUP((ROW()/2)+1,0))="",NA(),INDIRECT("G"&amp;ROUNDUP((ROW()/2)+1,0)))</f>
        <v>#N/A</v>
      </c>
      <c r="N158" t="e">
        <f t="shared" ca="1" si="26"/>
        <v>#N/A</v>
      </c>
      <c r="O158" t="e">
        <f t="shared" ca="1" si="27"/>
        <v>#N/A</v>
      </c>
      <c r="P158" t="e">
        <f t="shared" ca="1" si="28"/>
        <v>#N/A</v>
      </c>
      <c r="Q158" t="e">
        <f t="shared" ca="1" si="29"/>
        <v>#N/A</v>
      </c>
    </row>
    <row r="159" spans="13:17" x14ac:dyDescent="0.3">
      <c r="M159" s="3" t="e" cm="1">
        <f t="array" aca="1" ref="M159" ca="1">IF(INDIRECT("G"&amp;ROUNDUP((ROW()/2)+1,0))="",NA(),INDIRECT("G"&amp;ROUNDUP((ROW()/2)+1,0)))</f>
        <v>#N/A</v>
      </c>
      <c r="N159" t="e">
        <f t="shared" ca="1" si="26"/>
        <v>#N/A</v>
      </c>
      <c r="O159" t="e">
        <f t="shared" ca="1" si="27"/>
        <v>#N/A</v>
      </c>
      <c r="P159" t="e">
        <f t="shared" ca="1" si="28"/>
        <v>#N/A</v>
      </c>
      <c r="Q159" t="e">
        <f t="shared" ca="1" si="29"/>
        <v>#N/A</v>
      </c>
    </row>
    <row r="160" spans="13:17" x14ac:dyDescent="0.3">
      <c r="M160" s="3" t="e" cm="1">
        <f t="array" aca="1" ref="M160" ca="1">IF(INDIRECT("G"&amp;ROUNDUP((ROW()/2)+1,0))="",NA(),INDIRECT("G"&amp;ROUNDUP((ROW()/2)+1,0)))</f>
        <v>#N/A</v>
      </c>
      <c r="N160" t="e">
        <f t="shared" ca="1" si="26"/>
        <v>#N/A</v>
      </c>
      <c r="O160" t="e">
        <f t="shared" ca="1" si="27"/>
        <v>#N/A</v>
      </c>
      <c r="P160" t="e">
        <f t="shared" ca="1" si="28"/>
        <v>#N/A</v>
      </c>
      <c r="Q160" t="e">
        <f t="shared" ca="1" si="29"/>
        <v>#N/A</v>
      </c>
    </row>
    <row r="161" spans="13:17" x14ac:dyDescent="0.3">
      <c r="M161" s="3" t="e" cm="1">
        <f t="array" aca="1" ref="M161" ca="1">IF(INDIRECT("G"&amp;ROUNDUP((ROW()/2)+1,0))="",NA(),INDIRECT("G"&amp;ROUNDUP((ROW()/2)+1,0)))</f>
        <v>#N/A</v>
      </c>
      <c r="N161" t="e">
        <f t="shared" ca="1" si="26"/>
        <v>#N/A</v>
      </c>
      <c r="O161" t="e">
        <f t="shared" ca="1" si="27"/>
        <v>#N/A</v>
      </c>
      <c r="P161" t="e">
        <f t="shared" ca="1" si="28"/>
        <v>#N/A</v>
      </c>
      <c r="Q161" t="e">
        <f t="shared" ca="1" si="29"/>
        <v>#N/A</v>
      </c>
    </row>
    <row r="162" spans="13:17" x14ac:dyDescent="0.3">
      <c r="M162" s="3" t="e" cm="1">
        <f t="array" aca="1" ref="M162" ca="1">IF(INDIRECT("G"&amp;ROUNDUP((ROW()/2)+1,0))="",NA(),INDIRECT("G"&amp;ROUNDUP((ROW()/2)+1,0)))</f>
        <v>#N/A</v>
      </c>
      <c r="N162" t="e">
        <f t="shared" ca="1" si="26"/>
        <v>#N/A</v>
      </c>
      <c r="O162" t="e">
        <f t="shared" ca="1" si="27"/>
        <v>#N/A</v>
      </c>
      <c r="P162" t="e">
        <f t="shared" ca="1" si="28"/>
        <v>#N/A</v>
      </c>
      <c r="Q162" t="e">
        <f t="shared" ca="1" si="29"/>
        <v>#N/A</v>
      </c>
    </row>
    <row r="163" spans="13:17" x14ac:dyDescent="0.3">
      <c r="M163" s="3" t="e" cm="1">
        <f t="array" aca="1" ref="M163" ca="1">IF(INDIRECT("G"&amp;ROUNDUP((ROW()/2)+1,0))="",NA(),INDIRECT("G"&amp;ROUNDUP((ROW()/2)+1,0)))</f>
        <v>#N/A</v>
      </c>
      <c r="N163" t="e">
        <f t="shared" ca="1" si="26"/>
        <v>#N/A</v>
      </c>
      <c r="O163" t="e">
        <f t="shared" ca="1" si="27"/>
        <v>#N/A</v>
      </c>
      <c r="P163" t="e">
        <f t="shared" ca="1" si="28"/>
        <v>#N/A</v>
      </c>
      <c r="Q163" t="e">
        <f t="shared" ca="1" si="29"/>
        <v>#N/A</v>
      </c>
    </row>
    <row r="164" spans="13:17" x14ac:dyDescent="0.3">
      <c r="M164" s="3" t="e" cm="1">
        <f t="array" aca="1" ref="M164" ca="1">IF(INDIRECT("G"&amp;ROUNDUP((ROW()/2)+1,0))="",NA(),INDIRECT("G"&amp;ROUNDUP((ROW()/2)+1,0)))</f>
        <v>#N/A</v>
      </c>
      <c r="N164" t="e">
        <f t="shared" ca="1" si="26"/>
        <v>#N/A</v>
      </c>
      <c r="O164" t="e">
        <f t="shared" ca="1" si="27"/>
        <v>#N/A</v>
      </c>
      <c r="P164" t="e">
        <f t="shared" ca="1" si="28"/>
        <v>#N/A</v>
      </c>
      <c r="Q164" t="e">
        <f t="shared" ca="1" si="29"/>
        <v>#N/A</v>
      </c>
    </row>
    <row r="165" spans="13:17" x14ac:dyDescent="0.3">
      <c r="M165" s="3" t="e" cm="1">
        <f t="array" aca="1" ref="M165" ca="1">IF(INDIRECT("G"&amp;ROUNDUP((ROW()/2)+1,0))="",NA(),INDIRECT("G"&amp;ROUNDUP((ROW()/2)+1,0)))</f>
        <v>#N/A</v>
      </c>
      <c r="N165" t="e">
        <f t="shared" ca="1" si="26"/>
        <v>#N/A</v>
      </c>
      <c r="O165" t="e">
        <f t="shared" ca="1" si="27"/>
        <v>#N/A</v>
      </c>
      <c r="P165" t="e">
        <f t="shared" ca="1" si="28"/>
        <v>#N/A</v>
      </c>
      <c r="Q165" t="e">
        <f t="shared" ca="1" si="29"/>
        <v>#N/A</v>
      </c>
    </row>
    <row r="166" spans="13:17" x14ac:dyDescent="0.3">
      <c r="M166" s="3" t="e" cm="1">
        <f t="array" aca="1" ref="M166" ca="1">IF(INDIRECT("G"&amp;ROUNDUP((ROW()/2)+1,0))="",NA(),INDIRECT("G"&amp;ROUNDUP((ROW()/2)+1,0)))</f>
        <v>#N/A</v>
      </c>
      <c r="N166" t="e">
        <f t="shared" ca="1" si="26"/>
        <v>#N/A</v>
      </c>
      <c r="O166" t="e">
        <f t="shared" ca="1" si="27"/>
        <v>#N/A</v>
      </c>
      <c r="P166" t="e">
        <f t="shared" ca="1" si="28"/>
        <v>#N/A</v>
      </c>
      <c r="Q166" t="e">
        <f t="shared" ca="1" si="29"/>
        <v>#N/A</v>
      </c>
    </row>
    <row r="167" spans="13:17" x14ac:dyDescent="0.3">
      <c r="M167" s="3" t="e" cm="1">
        <f t="array" aca="1" ref="M167" ca="1">IF(INDIRECT("G"&amp;ROUNDUP((ROW()/2)+1,0))="",NA(),INDIRECT("G"&amp;ROUNDUP((ROW()/2)+1,0)))</f>
        <v>#N/A</v>
      </c>
      <c r="N167" t="e">
        <f t="shared" ca="1" si="26"/>
        <v>#N/A</v>
      </c>
      <c r="O167" t="e">
        <f t="shared" ca="1" si="27"/>
        <v>#N/A</v>
      </c>
      <c r="P167" t="e">
        <f t="shared" ca="1" si="28"/>
        <v>#N/A</v>
      </c>
      <c r="Q167" t="e">
        <f t="shared" ca="1" si="29"/>
        <v>#N/A</v>
      </c>
    </row>
    <row r="168" spans="13:17" x14ac:dyDescent="0.3">
      <c r="M168" s="3" t="e" cm="1">
        <f t="array" aca="1" ref="M168" ca="1">IF(INDIRECT("G"&amp;ROUNDUP((ROW()/2)+1,0))="",NA(),INDIRECT("G"&amp;ROUNDUP((ROW()/2)+1,0)))</f>
        <v>#N/A</v>
      </c>
      <c r="N168" t="e">
        <f t="shared" ca="1" si="26"/>
        <v>#N/A</v>
      </c>
      <c r="O168" t="e">
        <f t="shared" ca="1" si="27"/>
        <v>#N/A</v>
      </c>
      <c r="P168" t="e">
        <f t="shared" ca="1" si="28"/>
        <v>#N/A</v>
      </c>
      <c r="Q168" t="e">
        <f t="shared" ca="1" si="29"/>
        <v>#N/A</v>
      </c>
    </row>
    <row r="169" spans="13:17" x14ac:dyDescent="0.3">
      <c r="M169" s="3" t="e" cm="1">
        <f t="array" aca="1" ref="M169" ca="1">IF(INDIRECT("G"&amp;ROUNDUP((ROW()/2)+1,0))="",NA(),INDIRECT("G"&amp;ROUNDUP((ROW()/2)+1,0)))</f>
        <v>#N/A</v>
      </c>
      <c r="N169" t="e">
        <f t="shared" ca="1" si="26"/>
        <v>#N/A</v>
      </c>
      <c r="O169" t="e">
        <f t="shared" ca="1" si="27"/>
        <v>#N/A</v>
      </c>
      <c r="P169" t="e">
        <f t="shared" ca="1" si="28"/>
        <v>#N/A</v>
      </c>
      <c r="Q169" t="e">
        <f t="shared" ca="1" si="29"/>
        <v>#N/A</v>
      </c>
    </row>
    <row r="170" spans="13:17" x14ac:dyDescent="0.3">
      <c r="M170" s="3" t="e" cm="1">
        <f t="array" aca="1" ref="M170" ca="1">IF(INDIRECT("G"&amp;ROUNDUP((ROW()/2)+1,0))="",NA(),INDIRECT("G"&amp;ROUNDUP((ROW()/2)+1,0)))</f>
        <v>#N/A</v>
      </c>
      <c r="N170" t="e">
        <f t="shared" ca="1" si="26"/>
        <v>#N/A</v>
      </c>
      <c r="O170" t="e">
        <f t="shared" ca="1" si="27"/>
        <v>#N/A</v>
      </c>
      <c r="P170" t="e">
        <f t="shared" ca="1" si="28"/>
        <v>#N/A</v>
      </c>
      <c r="Q170" t="e">
        <f t="shared" ca="1" si="29"/>
        <v>#N/A</v>
      </c>
    </row>
    <row r="171" spans="13:17" x14ac:dyDescent="0.3">
      <c r="M171" s="3" t="e" cm="1">
        <f t="array" aca="1" ref="M171" ca="1">IF(INDIRECT("G"&amp;ROUNDUP((ROW()/2)+1,0))="",NA(),INDIRECT("G"&amp;ROUNDUP((ROW()/2)+1,0)))</f>
        <v>#N/A</v>
      </c>
      <c r="N171" t="e">
        <f t="shared" ca="1" si="26"/>
        <v>#N/A</v>
      </c>
      <c r="O171" t="e">
        <f t="shared" ca="1" si="27"/>
        <v>#N/A</v>
      </c>
      <c r="P171" t="e">
        <f t="shared" ca="1" si="28"/>
        <v>#N/A</v>
      </c>
      <c r="Q171" t="e">
        <f t="shared" ca="1" si="29"/>
        <v>#N/A</v>
      </c>
    </row>
    <row r="172" spans="13:17" x14ac:dyDescent="0.3">
      <c r="M172" s="3" t="e" cm="1">
        <f t="array" aca="1" ref="M172" ca="1">IF(INDIRECT("G"&amp;ROUNDUP((ROW()/2)+1,0))="",NA(),INDIRECT("G"&amp;ROUNDUP((ROW()/2)+1,0)))</f>
        <v>#N/A</v>
      </c>
      <c r="N172" t="e">
        <f t="shared" ca="1" si="26"/>
        <v>#N/A</v>
      </c>
      <c r="O172" t="e">
        <f t="shared" ca="1" si="27"/>
        <v>#N/A</v>
      </c>
      <c r="P172" t="e">
        <f t="shared" ca="1" si="28"/>
        <v>#N/A</v>
      </c>
      <c r="Q172" t="e">
        <f t="shared" ca="1" si="29"/>
        <v>#N/A</v>
      </c>
    </row>
    <row r="173" spans="13:17" x14ac:dyDescent="0.3">
      <c r="M173" s="3" t="e" cm="1">
        <f t="array" aca="1" ref="M173" ca="1">IF(INDIRECT("G"&amp;ROUNDUP((ROW()/2)+1,0))="",NA(),INDIRECT("G"&amp;ROUNDUP((ROW()/2)+1,0)))</f>
        <v>#N/A</v>
      </c>
      <c r="N173" t="e">
        <f t="shared" ca="1" si="26"/>
        <v>#N/A</v>
      </c>
      <c r="O173" t="e">
        <f t="shared" ca="1" si="27"/>
        <v>#N/A</v>
      </c>
      <c r="P173" t="e">
        <f t="shared" ca="1" si="28"/>
        <v>#N/A</v>
      </c>
      <c r="Q173" t="e">
        <f t="shared" ca="1" si="29"/>
        <v>#N/A</v>
      </c>
    </row>
    <row r="174" spans="13:17" x14ac:dyDescent="0.3">
      <c r="M174" s="3" t="e" cm="1">
        <f t="array" aca="1" ref="M174" ca="1">IF(INDIRECT("G"&amp;ROUNDUP((ROW()/2)+1,0))="",NA(),INDIRECT("G"&amp;ROUNDUP((ROW()/2)+1,0)))</f>
        <v>#N/A</v>
      </c>
      <c r="N174" t="e">
        <f t="shared" ca="1" si="26"/>
        <v>#N/A</v>
      </c>
      <c r="O174" t="e">
        <f t="shared" ca="1" si="27"/>
        <v>#N/A</v>
      </c>
      <c r="P174" t="e">
        <f t="shared" ca="1" si="28"/>
        <v>#N/A</v>
      </c>
      <c r="Q174" t="e">
        <f t="shared" ca="1" si="29"/>
        <v>#N/A</v>
      </c>
    </row>
    <row r="175" spans="13:17" x14ac:dyDescent="0.3">
      <c r="M175" s="3" t="e" cm="1">
        <f t="array" aca="1" ref="M175" ca="1">IF(INDIRECT("G"&amp;ROUNDUP((ROW()/2)+1,0))="",NA(),INDIRECT("G"&amp;ROUNDUP((ROW()/2)+1,0)))</f>
        <v>#N/A</v>
      </c>
      <c r="N175" t="e">
        <f t="shared" ca="1" si="26"/>
        <v>#N/A</v>
      </c>
      <c r="O175" t="e">
        <f t="shared" ca="1" si="27"/>
        <v>#N/A</v>
      </c>
      <c r="P175" t="e">
        <f t="shared" ca="1" si="28"/>
        <v>#N/A</v>
      </c>
      <c r="Q175" t="e">
        <f t="shared" ca="1" si="29"/>
        <v>#N/A</v>
      </c>
    </row>
    <row r="176" spans="13:17" x14ac:dyDescent="0.3">
      <c r="M176" s="3" t="e" cm="1">
        <f t="array" aca="1" ref="M176" ca="1">IF(INDIRECT("G"&amp;ROUNDUP((ROW()/2)+1,0))="",NA(),INDIRECT("G"&amp;ROUNDUP((ROW()/2)+1,0)))</f>
        <v>#N/A</v>
      </c>
      <c r="N176" t="e">
        <f t="shared" ca="1" si="26"/>
        <v>#N/A</v>
      </c>
      <c r="O176" t="e">
        <f t="shared" ca="1" si="27"/>
        <v>#N/A</v>
      </c>
      <c r="P176" t="e">
        <f t="shared" ca="1" si="28"/>
        <v>#N/A</v>
      </c>
      <c r="Q176" t="e">
        <f t="shared" ca="1" si="29"/>
        <v>#N/A</v>
      </c>
    </row>
    <row r="177" spans="13:17" x14ac:dyDescent="0.3">
      <c r="M177" s="3" t="e" cm="1">
        <f t="array" aca="1" ref="M177" ca="1">IF(INDIRECT("G"&amp;ROUNDUP((ROW()/2)+1,0))="",NA(),INDIRECT("G"&amp;ROUNDUP((ROW()/2)+1,0)))</f>
        <v>#N/A</v>
      </c>
      <c r="N177" t="e">
        <f t="shared" ca="1" si="26"/>
        <v>#N/A</v>
      </c>
      <c r="O177" t="e">
        <f t="shared" ca="1" si="27"/>
        <v>#N/A</v>
      </c>
      <c r="P177" t="e">
        <f t="shared" ca="1" si="28"/>
        <v>#N/A</v>
      </c>
      <c r="Q177" t="e">
        <f t="shared" ca="1" si="29"/>
        <v>#N/A</v>
      </c>
    </row>
    <row r="178" spans="13:17" x14ac:dyDescent="0.3">
      <c r="M178" s="3" t="e" cm="1">
        <f t="array" aca="1" ref="M178" ca="1">IF(INDIRECT("G"&amp;ROUNDUP((ROW()/2)+1,0))="",NA(),INDIRECT("G"&amp;ROUNDUP((ROW()/2)+1,0)))</f>
        <v>#N/A</v>
      </c>
      <c r="N178" t="e">
        <f t="shared" ca="1" si="26"/>
        <v>#N/A</v>
      </c>
      <c r="O178" t="e">
        <f t="shared" ca="1" si="27"/>
        <v>#N/A</v>
      </c>
      <c r="P178" t="e">
        <f t="shared" ca="1" si="28"/>
        <v>#N/A</v>
      </c>
      <c r="Q178" t="e">
        <f t="shared" ca="1" si="29"/>
        <v>#N/A</v>
      </c>
    </row>
    <row r="179" spans="13:17" x14ac:dyDescent="0.3">
      <c r="M179" s="3" t="e" cm="1">
        <f t="array" aca="1" ref="M179" ca="1">IF(INDIRECT("G"&amp;ROUNDUP((ROW()/2)+1,0))="",NA(),INDIRECT("G"&amp;ROUNDUP((ROW()/2)+1,0)))</f>
        <v>#N/A</v>
      </c>
      <c r="N179" t="e">
        <f t="shared" ca="1" si="26"/>
        <v>#N/A</v>
      </c>
      <c r="O179" t="e">
        <f t="shared" ca="1" si="27"/>
        <v>#N/A</v>
      </c>
      <c r="P179" t="e">
        <f t="shared" ca="1" si="28"/>
        <v>#N/A</v>
      </c>
      <c r="Q179" t="e">
        <f t="shared" ca="1" si="29"/>
        <v>#N/A</v>
      </c>
    </row>
    <row r="180" spans="13:17" x14ac:dyDescent="0.3">
      <c r="M180" s="3" t="e" cm="1">
        <f t="array" aca="1" ref="M180" ca="1">IF(INDIRECT("G"&amp;ROUNDUP((ROW()/2)+1,0))="",NA(),INDIRECT("G"&amp;ROUNDUP((ROW()/2)+1,0)))</f>
        <v>#N/A</v>
      </c>
      <c r="N180" t="e">
        <f t="shared" ca="1" si="26"/>
        <v>#N/A</v>
      </c>
      <c r="O180" t="e">
        <f t="shared" ca="1" si="27"/>
        <v>#N/A</v>
      </c>
      <c r="P180" t="e">
        <f t="shared" ca="1" si="28"/>
        <v>#N/A</v>
      </c>
      <c r="Q180" t="e">
        <f t="shared" ca="1" si="29"/>
        <v>#N/A</v>
      </c>
    </row>
    <row r="181" spans="13:17" x14ac:dyDescent="0.3">
      <c r="M181" s="3" t="e" cm="1">
        <f t="array" aca="1" ref="M181" ca="1">IF(INDIRECT("G"&amp;ROUNDUP((ROW()/2)+1,0))="",NA(),INDIRECT("G"&amp;ROUNDUP((ROW()/2)+1,0)))</f>
        <v>#N/A</v>
      </c>
      <c r="N181" t="e">
        <f t="shared" ca="1" si="26"/>
        <v>#N/A</v>
      </c>
      <c r="O181" t="e">
        <f t="shared" ca="1" si="27"/>
        <v>#N/A</v>
      </c>
      <c r="P181" t="e">
        <f t="shared" ca="1" si="28"/>
        <v>#N/A</v>
      </c>
      <c r="Q181" t="e">
        <f t="shared" ca="1" si="29"/>
        <v>#N/A</v>
      </c>
    </row>
    <row r="182" spans="13:17" x14ac:dyDescent="0.3">
      <c r="M182" s="3" t="e" cm="1">
        <f t="array" aca="1" ref="M182" ca="1">IF(INDIRECT("G"&amp;ROUNDUP((ROW()/2)+1,0))="",NA(),INDIRECT("G"&amp;ROUNDUP((ROW()/2)+1,0)))</f>
        <v>#N/A</v>
      </c>
      <c r="N182" t="e">
        <f t="shared" ca="1" si="26"/>
        <v>#N/A</v>
      </c>
      <c r="O182" t="e">
        <f t="shared" ca="1" si="27"/>
        <v>#N/A</v>
      </c>
      <c r="P182" t="e">
        <f t="shared" ca="1" si="28"/>
        <v>#N/A</v>
      </c>
      <c r="Q182" t="e">
        <f t="shared" ca="1" si="29"/>
        <v>#N/A</v>
      </c>
    </row>
    <row r="183" spans="13:17" x14ac:dyDescent="0.3">
      <c r="M183" s="3" t="e" cm="1">
        <f t="array" aca="1" ref="M183" ca="1">IF(INDIRECT("G"&amp;ROUNDUP((ROW()/2)+1,0))="",NA(),INDIRECT("G"&amp;ROUNDUP((ROW()/2)+1,0)))</f>
        <v>#N/A</v>
      </c>
      <c r="N183" t="e">
        <f t="shared" ca="1" si="26"/>
        <v>#N/A</v>
      </c>
      <c r="O183" t="e">
        <f t="shared" ca="1" si="27"/>
        <v>#N/A</v>
      </c>
      <c r="P183" t="e">
        <f t="shared" ca="1" si="28"/>
        <v>#N/A</v>
      </c>
      <c r="Q183" t="e">
        <f t="shared" ca="1" si="29"/>
        <v>#N/A</v>
      </c>
    </row>
    <row r="184" spans="13:17" x14ac:dyDescent="0.3">
      <c r="M184" s="3" t="e" cm="1">
        <f t="array" aca="1" ref="M184" ca="1">IF(INDIRECT("G"&amp;ROUNDUP((ROW()/2)+1,0))="",NA(),INDIRECT("G"&amp;ROUNDUP((ROW()/2)+1,0)))</f>
        <v>#N/A</v>
      </c>
      <c r="N184" t="e">
        <f t="shared" ca="1" si="26"/>
        <v>#N/A</v>
      </c>
      <c r="O184" t="e">
        <f t="shared" ca="1" si="27"/>
        <v>#N/A</v>
      </c>
      <c r="P184" t="e">
        <f t="shared" ca="1" si="28"/>
        <v>#N/A</v>
      </c>
      <c r="Q184" t="e">
        <f t="shared" ca="1" si="29"/>
        <v>#N/A</v>
      </c>
    </row>
    <row r="185" spans="13:17" x14ac:dyDescent="0.3">
      <c r="M185" s="3" t="e" cm="1">
        <f t="array" aca="1" ref="M185" ca="1">IF(INDIRECT("G"&amp;ROUNDUP((ROW()/2)+1,0))="",NA(),INDIRECT("G"&amp;ROUNDUP((ROW()/2)+1,0)))</f>
        <v>#N/A</v>
      </c>
      <c r="N185" t="e">
        <f t="shared" ca="1" si="26"/>
        <v>#N/A</v>
      </c>
      <c r="O185" t="e">
        <f t="shared" ca="1" si="27"/>
        <v>#N/A</v>
      </c>
      <c r="P185" t="e">
        <f t="shared" ca="1" si="28"/>
        <v>#N/A</v>
      </c>
      <c r="Q185" t="e">
        <f t="shared" ca="1" si="29"/>
        <v>#N/A</v>
      </c>
    </row>
    <row r="186" spans="13:17" x14ac:dyDescent="0.3">
      <c r="M186" s="3" t="e" cm="1">
        <f t="array" aca="1" ref="M186" ca="1">IF(INDIRECT("G"&amp;ROUNDUP((ROW()/2)+1,0))="",NA(),INDIRECT("G"&amp;ROUNDUP((ROW()/2)+1,0)))</f>
        <v>#N/A</v>
      </c>
      <c r="N186" t="e">
        <f t="shared" ca="1" si="26"/>
        <v>#N/A</v>
      </c>
      <c r="O186" t="e">
        <f t="shared" ca="1" si="27"/>
        <v>#N/A</v>
      </c>
      <c r="P186" t="e">
        <f t="shared" ca="1" si="28"/>
        <v>#N/A</v>
      </c>
      <c r="Q186" t="e">
        <f t="shared" ca="1" si="29"/>
        <v>#N/A</v>
      </c>
    </row>
    <row r="187" spans="13:17" x14ac:dyDescent="0.3">
      <c r="M187" s="3" t="e" cm="1">
        <f t="array" aca="1" ref="M187" ca="1">IF(INDIRECT("G"&amp;ROUNDUP((ROW()/2)+1,0))="",NA(),INDIRECT("G"&amp;ROUNDUP((ROW()/2)+1,0)))</f>
        <v>#N/A</v>
      </c>
      <c r="N187" t="e">
        <f t="shared" ca="1" si="26"/>
        <v>#N/A</v>
      </c>
      <c r="O187" t="e">
        <f t="shared" ca="1" si="27"/>
        <v>#N/A</v>
      </c>
      <c r="P187" t="e">
        <f t="shared" ca="1" si="28"/>
        <v>#N/A</v>
      </c>
      <c r="Q187" t="e">
        <f t="shared" ca="1" si="29"/>
        <v>#N/A</v>
      </c>
    </row>
    <row r="188" spans="13:17" x14ac:dyDescent="0.3">
      <c r="M188" s="3" t="e" cm="1">
        <f t="array" aca="1" ref="M188" ca="1">IF(INDIRECT("G"&amp;ROUNDUP((ROW()/2)+1,0))="",NA(),INDIRECT("G"&amp;ROUNDUP((ROW()/2)+1,0)))</f>
        <v>#N/A</v>
      </c>
      <c r="N188" t="e">
        <f t="shared" ca="1" si="26"/>
        <v>#N/A</v>
      </c>
      <c r="O188" t="e">
        <f t="shared" ca="1" si="27"/>
        <v>#N/A</v>
      </c>
      <c r="P188" t="e">
        <f t="shared" ca="1" si="28"/>
        <v>#N/A</v>
      </c>
      <c r="Q188" t="e">
        <f t="shared" ca="1" si="29"/>
        <v>#N/A</v>
      </c>
    </row>
    <row r="189" spans="13:17" x14ac:dyDescent="0.3">
      <c r="M189" s="3" t="e" cm="1">
        <f t="array" aca="1" ref="M189" ca="1">IF(INDIRECT("G"&amp;ROUNDUP((ROW()/2)+1,0))="",NA(),INDIRECT("G"&amp;ROUNDUP((ROW()/2)+1,0)))</f>
        <v>#N/A</v>
      </c>
      <c r="N189" t="e">
        <f t="shared" ca="1" si="26"/>
        <v>#N/A</v>
      </c>
      <c r="O189" t="e">
        <f t="shared" ca="1" si="27"/>
        <v>#N/A</v>
      </c>
      <c r="P189" t="e">
        <f t="shared" ca="1" si="28"/>
        <v>#N/A</v>
      </c>
      <c r="Q189" t="e">
        <f t="shared" ca="1" si="29"/>
        <v>#N/A</v>
      </c>
    </row>
    <row r="190" spans="13:17" x14ac:dyDescent="0.3">
      <c r="M190" s="3" t="e" cm="1">
        <f t="array" aca="1" ref="M190" ca="1">IF(INDIRECT("G"&amp;ROUNDUP((ROW()/2)+1,0))="",NA(),INDIRECT("G"&amp;ROUNDUP((ROW()/2)+1,0)))</f>
        <v>#N/A</v>
      </c>
      <c r="N190" t="e">
        <f t="shared" ca="1" si="26"/>
        <v>#N/A</v>
      </c>
      <c r="O190" t="e">
        <f t="shared" ca="1" si="27"/>
        <v>#N/A</v>
      </c>
      <c r="P190" t="e">
        <f t="shared" ca="1" si="28"/>
        <v>#N/A</v>
      </c>
      <c r="Q190" t="e">
        <f t="shared" ca="1" si="29"/>
        <v>#N/A</v>
      </c>
    </row>
    <row r="191" spans="13:17" x14ac:dyDescent="0.3">
      <c r="M191" s="3" t="e" cm="1">
        <f t="array" aca="1" ref="M191" ca="1">IF(INDIRECT("G"&amp;ROUNDUP((ROW()/2)+1,0))="",NA(),INDIRECT("G"&amp;ROUNDUP((ROW()/2)+1,0)))</f>
        <v>#N/A</v>
      </c>
      <c r="N191" t="e">
        <f t="shared" ca="1" si="26"/>
        <v>#N/A</v>
      </c>
      <c r="O191" t="e">
        <f t="shared" ca="1" si="27"/>
        <v>#N/A</v>
      </c>
      <c r="P191" t="e">
        <f t="shared" ca="1" si="28"/>
        <v>#N/A</v>
      </c>
      <c r="Q191" t="e">
        <f t="shared" ca="1" si="29"/>
        <v>#N/A</v>
      </c>
    </row>
    <row r="192" spans="13:17" x14ac:dyDescent="0.3">
      <c r="M192" s="3" t="e" cm="1">
        <f t="array" aca="1" ref="M192" ca="1">IF(INDIRECT("G"&amp;ROUNDUP((ROW()/2)+1,0))="",NA(),INDIRECT("G"&amp;ROUNDUP((ROW()/2)+1,0)))</f>
        <v>#N/A</v>
      </c>
      <c r="N192" t="e">
        <f t="shared" ca="1" si="26"/>
        <v>#N/A</v>
      </c>
      <c r="O192" t="e">
        <f t="shared" ca="1" si="27"/>
        <v>#N/A</v>
      </c>
      <c r="P192" t="e">
        <f t="shared" ca="1" si="28"/>
        <v>#N/A</v>
      </c>
      <c r="Q192" t="e">
        <f t="shared" ca="1" si="29"/>
        <v>#N/A</v>
      </c>
    </row>
    <row r="193" spans="13:17" x14ac:dyDescent="0.3">
      <c r="M193" s="3" t="e" cm="1">
        <f t="array" aca="1" ref="M193" ca="1">IF(INDIRECT("G"&amp;ROUNDUP((ROW()/2)+1,0))="",NA(),INDIRECT("G"&amp;ROUNDUP((ROW()/2)+1,0)))</f>
        <v>#N/A</v>
      </c>
      <c r="N193" t="e">
        <f t="shared" ca="1" si="26"/>
        <v>#N/A</v>
      </c>
      <c r="O193" t="e">
        <f t="shared" ca="1" si="27"/>
        <v>#N/A</v>
      </c>
      <c r="P193" t="e">
        <f t="shared" ca="1" si="28"/>
        <v>#N/A</v>
      </c>
      <c r="Q193" t="e">
        <f t="shared" ca="1" si="29"/>
        <v>#N/A</v>
      </c>
    </row>
    <row r="194" spans="13:17" x14ac:dyDescent="0.3">
      <c r="M194" s="3" t="e" cm="1">
        <f t="array" aca="1" ref="M194" ca="1">IF(INDIRECT("G"&amp;ROUNDUP((ROW()/2)+1,0))="",NA(),INDIRECT("G"&amp;ROUNDUP((ROW()/2)+1,0)))</f>
        <v>#N/A</v>
      </c>
      <c r="N194" t="e">
        <f t="shared" ca="1" si="26"/>
        <v>#N/A</v>
      </c>
      <c r="O194" t="e">
        <f t="shared" ca="1" si="27"/>
        <v>#N/A</v>
      </c>
      <c r="P194" t="e">
        <f t="shared" ca="1" si="28"/>
        <v>#N/A</v>
      </c>
      <c r="Q194" t="e">
        <f t="shared" ca="1" si="29"/>
        <v>#N/A</v>
      </c>
    </row>
    <row r="195" spans="13:17" x14ac:dyDescent="0.3">
      <c r="M195" s="3" t="e" cm="1">
        <f t="array" aca="1" ref="M195" ca="1">IF(INDIRECT("G"&amp;ROUNDUP((ROW()/2)+1,0))="",NA(),INDIRECT("G"&amp;ROUNDUP((ROW()/2)+1,0)))</f>
        <v>#N/A</v>
      </c>
      <c r="N195" t="e">
        <f t="shared" ca="1" si="26"/>
        <v>#N/A</v>
      </c>
      <c r="O195" t="e">
        <f t="shared" ca="1" si="27"/>
        <v>#N/A</v>
      </c>
      <c r="P195" t="e">
        <f t="shared" ca="1" si="28"/>
        <v>#N/A</v>
      </c>
      <c r="Q195" t="e">
        <f t="shared" ca="1" si="29"/>
        <v>#N/A</v>
      </c>
    </row>
    <row r="196" spans="13:17" x14ac:dyDescent="0.3">
      <c r="M196" s="3" t="e" cm="1">
        <f t="array" aca="1" ref="M196" ca="1">IF(INDIRECT("G"&amp;ROUNDUP((ROW()/2)+1,0))="",NA(),INDIRECT("G"&amp;ROUNDUP((ROW()/2)+1,0)))</f>
        <v>#N/A</v>
      </c>
      <c r="N196" t="e">
        <f t="shared" ref="N196:N200" ca="1" si="30">IFERROR(IF(IF($M196=$M195,VLOOKUP($M197,$G$2:$K$200,COLUMN()-12,TRUE),VLOOKUP($M196,$G$2:$K$200,COLUMN()-12,TRUE))=0,NA(),IF($M196=$M195,VLOOKUP($M197,$G$2:$K$200,COLUMN()-12,TRUE),VLOOKUP($M196,$G$2:$K$200,COLUMN()-12,TRUE))),NA())</f>
        <v>#N/A</v>
      </c>
      <c r="O196" t="e">
        <f t="shared" ref="O196:O200" ca="1" si="31">IFERROR(IF(IF($M196=$M195,VLOOKUP($M197,$G$2:$K$200,COLUMN()-12,TRUE),VLOOKUP($M196,$G$2:$K$200,COLUMN()-12,TRUE))=0,NA(),IF($M196=$M195,VLOOKUP($M197,$G$2:$K$200,COLUMN()-12,TRUE),VLOOKUP($M196,$G$2:$K$200,COLUMN()-12,TRUE))),NA())</f>
        <v>#N/A</v>
      </c>
      <c r="P196" t="e">
        <f t="shared" ref="P196:P200" ca="1" si="32">IFERROR(IF(IF($M196=$M195,VLOOKUP($M197,$G$2:$K$200,COLUMN()-12,TRUE),VLOOKUP($M196,$G$2:$K$200,COLUMN()-12,TRUE))=0,NA(),IF($M196=$M195,VLOOKUP($M197,$G$2:$K$200,COLUMN()-12,TRUE),VLOOKUP($M196,$G$2:$K$200,COLUMN()-12,TRUE))),NA())</f>
        <v>#N/A</v>
      </c>
      <c r="Q196" t="e">
        <f t="shared" ref="Q196:Q200" ca="1" si="33">IFERROR(IF(IF($M196=$M195,VLOOKUP($M197,$G$2:$K$200,COLUMN()-12,TRUE),VLOOKUP($M196,$G$2:$K$200,COLUMN()-12,TRUE))=0,NA(),IF($M196=$M195,VLOOKUP($M197,$G$2:$K$200,COLUMN()-12,TRUE),VLOOKUP($M196,$G$2:$K$200,COLUMN()-12,TRUE))),NA())</f>
        <v>#N/A</v>
      </c>
    </row>
    <row r="197" spans="13:17" x14ac:dyDescent="0.3">
      <c r="M197" s="3" t="e" cm="1">
        <f t="array" aca="1" ref="M197" ca="1">IF(INDIRECT("G"&amp;ROUNDUP((ROW()/2)+1,0))="",NA(),INDIRECT("G"&amp;ROUNDUP((ROW()/2)+1,0)))</f>
        <v>#N/A</v>
      </c>
      <c r="N197" t="e">
        <f t="shared" ca="1" si="30"/>
        <v>#N/A</v>
      </c>
      <c r="O197" t="e">
        <f t="shared" ca="1" si="31"/>
        <v>#N/A</v>
      </c>
      <c r="P197" t="e">
        <f t="shared" ca="1" si="32"/>
        <v>#N/A</v>
      </c>
      <c r="Q197" t="e">
        <f t="shared" ca="1" si="33"/>
        <v>#N/A</v>
      </c>
    </row>
    <row r="198" spans="13:17" x14ac:dyDescent="0.3">
      <c r="M198" s="3" t="e" cm="1">
        <f t="array" aca="1" ref="M198" ca="1">IF(INDIRECT("G"&amp;ROUNDUP((ROW()/2)+1,0))="",NA(),INDIRECT("G"&amp;ROUNDUP((ROW()/2)+1,0)))</f>
        <v>#N/A</v>
      </c>
      <c r="N198" t="e">
        <f t="shared" ca="1" si="30"/>
        <v>#N/A</v>
      </c>
      <c r="O198" t="e">
        <f t="shared" ca="1" si="31"/>
        <v>#N/A</v>
      </c>
      <c r="P198" t="e">
        <f t="shared" ca="1" si="32"/>
        <v>#N/A</v>
      </c>
      <c r="Q198" t="e">
        <f t="shared" ca="1" si="33"/>
        <v>#N/A</v>
      </c>
    </row>
    <row r="199" spans="13:17" x14ac:dyDescent="0.3">
      <c r="M199" s="3" t="e" cm="1">
        <f t="array" aca="1" ref="M199" ca="1">IF(INDIRECT("G"&amp;ROUNDUP((ROW()/2)+1,0))="",NA(),INDIRECT("G"&amp;ROUNDUP((ROW()/2)+1,0)))</f>
        <v>#N/A</v>
      </c>
      <c r="N199" t="e">
        <f t="shared" ca="1" si="30"/>
        <v>#N/A</v>
      </c>
      <c r="O199" t="e">
        <f t="shared" ca="1" si="31"/>
        <v>#N/A</v>
      </c>
      <c r="P199" t="e">
        <f t="shared" ca="1" si="32"/>
        <v>#N/A</v>
      </c>
      <c r="Q199" t="e">
        <f t="shared" ca="1" si="33"/>
        <v>#N/A</v>
      </c>
    </row>
    <row r="200" spans="13:17" x14ac:dyDescent="0.3">
      <c r="M200" s="3" t="e" cm="1">
        <f t="array" aca="1" ref="M200" ca="1">IF(INDIRECT("G"&amp;ROUNDUP((ROW()/2)+1,0))="",NA(),INDIRECT("G"&amp;ROUNDUP((ROW()/2)+1,0)))</f>
        <v>#N/A</v>
      </c>
      <c r="N200" t="e">
        <f t="shared" ca="1" si="30"/>
        <v>#N/A</v>
      </c>
      <c r="O200" t="e">
        <f t="shared" ca="1" si="31"/>
        <v>#N/A</v>
      </c>
      <c r="P200" t="e">
        <f t="shared" ca="1" si="32"/>
        <v>#N/A</v>
      </c>
      <c r="Q200" t="e">
        <f t="shared" ca="1" si="33"/>
        <v>#N/A</v>
      </c>
    </row>
    <row r="201" spans="13:17" x14ac:dyDescent="0.3">
      <c r="M20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A41-CF83-4168-B08F-497CCFDEE9E1}">
  <sheetPr>
    <tabColor rgb="FF92D050"/>
  </sheetPr>
  <dimension ref="A1"/>
  <sheetViews>
    <sheetView zoomScale="115" zoomScaleNormal="115" workbookViewId="0">
      <selection activeCell="I24" sqref="I24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Svalbard Access</vt:lpstr>
      <vt:lpstr>Kiruna Access</vt:lpstr>
      <vt:lpstr>Troll Access</vt:lpstr>
      <vt:lpstr>Plot</vt:lpstr>
      <vt:lpstr>Export</vt:lpstr>
      <vt:lpstr>TimeValues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2020-04-22T13:40:08Z</dcterms:created>
  <cp:lastModifiedBy>Joe Gregory</cp:lastModifiedBy>
  <dcterms:modified xsi:type="dcterms:W3CDTF">2021-01-26T15:48:58Z</dcterms:modified>
</cp:coreProperties>
</file>