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high/Desktop/IEORE4007/Homework/My Homework/HW 7/Code/"/>
    </mc:Choice>
  </mc:AlternateContent>
  <xr:revisionPtr revIDLastSave="0" documentId="13_ncr:1_{7A048B57-1017-9C40-B9C1-6503822972FA}" xr6:coauthVersionLast="45" xr6:coauthVersionMax="45" xr10:uidLastSave="{00000000-0000-0000-0000-000000000000}"/>
  <bookViews>
    <workbookView xWindow="4340" yWindow="740" windowWidth="27640" windowHeight="16300" xr2:uid="{897EF4F2-B47D-5140-BF2A-0C856EFBA318}"/>
  </bookViews>
  <sheets>
    <sheet name="Answer Report 1" sheetId="3" r:id="rId1"/>
    <sheet name="Sheet1" sheetId="1" r:id="rId2"/>
  </sheets>
  <definedNames>
    <definedName name="solver_adj" localSheetId="1" hidden="1">Sheet1!$B$3:$F$8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Sheet1!$B$22:$F$22</definedName>
    <definedName name="solver_lhs2" localSheetId="1" hidden="1">Sheet1!$B$28:$F$28</definedName>
    <definedName name="solver_lhs3" localSheetId="1" hidden="1">Sheet1!$B$28:$F$28</definedName>
    <definedName name="solver_lhs4" localSheetId="1" hidden="1">Sheet1!$B$32:$F$32</definedName>
    <definedName name="solver_lhs5" localSheetId="1" hidden="1">Sheet1!$B$36:$F$36</definedName>
    <definedName name="solver_lhs6" localSheetId="1" hidden="1">Sheet1!$B$39</definedName>
    <definedName name="solver_lhs7" localSheetId="1" hidden="1">Sheet1!$B$7:$F$7</definedName>
    <definedName name="solver_lhs8" localSheetId="1" hidden="1">Sheet1!$B$8:$F$8</definedName>
    <definedName name="solver_lhs9" localSheetId="1" hidden="1">Sheet1!$F$39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opt" localSheetId="1" hidden="1">Sheet1!$I$13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2</definedName>
    <definedName name="solver_rel6" localSheetId="1" hidden="1">1</definedName>
    <definedName name="solver_rel7" localSheetId="1" hidden="1">5</definedName>
    <definedName name="solver_rel8" localSheetId="1" hidden="1">5</definedName>
    <definedName name="solver_rel9" localSheetId="1" hidden="1">2</definedName>
    <definedName name="solver_rhs1" localSheetId="1" hidden="1">Sheet1!$B$24:$F$24</definedName>
    <definedName name="solver_rhs2" localSheetId="1" hidden="1">Sheet1!$B$30:$F$30</definedName>
    <definedName name="solver_rhs3" localSheetId="1" hidden="1">Sheet1!$B$26:$F$26</definedName>
    <definedName name="solver_rhs4" localSheetId="1" hidden="1">Sheet1!$B$34:$F$34</definedName>
    <definedName name="solver_rhs5" localSheetId="1" hidden="1">Sheet1!$B$38:$F$38</definedName>
    <definedName name="solver_rhs6" localSheetId="1" hidden="1">Sheet1!$B$41</definedName>
    <definedName name="solver_rhs7" localSheetId="1" hidden="1">binary</definedName>
    <definedName name="solver_rhs8" localSheetId="1" hidden="1">binary</definedName>
    <definedName name="solver_rhs9" localSheetId="1" hidden="1">Sheet1!$F$41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F41" i="1"/>
  <c r="B39" i="1"/>
  <c r="C38" i="1"/>
  <c r="D38" i="1"/>
  <c r="E38" i="1"/>
  <c r="F38" i="1"/>
  <c r="B38" i="1"/>
  <c r="C36" i="1"/>
  <c r="D36" i="1"/>
  <c r="E36" i="1"/>
  <c r="F36" i="1"/>
  <c r="B36" i="1"/>
  <c r="C32" i="1"/>
  <c r="D32" i="1"/>
  <c r="E32" i="1"/>
  <c r="F32" i="1"/>
  <c r="B32" i="1"/>
  <c r="B41" i="1"/>
  <c r="C17" i="1" l="1"/>
  <c r="D17" i="1"/>
  <c r="E17" i="1"/>
  <c r="F17" i="1"/>
  <c r="B17" i="1"/>
  <c r="C16" i="1"/>
  <c r="D16" i="1"/>
  <c r="E16" i="1"/>
  <c r="F16" i="1"/>
  <c r="B16" i="1"/>
  <c r="C30" i="1"/>
  <c r="D30" i="1"/>
  <c r="E30" i="1"/>
  <c r="F30" i="1"/>
  <c r="B30" i="1"/>
  <c r="C28" i="1"/>
  <c r="D28" i="1"/>
  <c r="E28" i="1"/>
  <c r="F28" i="1"/>
  <c r="B28" i="1"/>
  <c r="C26" i="1"/>
  <c r="D26" i="1"/>
  <c r="E26" i="1"/>
  <c r="F26" i="1"/>
  <c r="B26" i="1"/>
  <c r="C24" i="1"/>
  <c r="D24" i="1"/>
  <c r="E24" i="1"/>
  <c r="F24" i="1"/>
  <c r="B24" i="1"/>
  <c r="D22" i="1"/>
  <c r="E22" i="1"/>
  <c r="F22" i="1"/>
  <c r="C22" i="1"/>
  <c r="B22" i="1"/>
  <c r="I13" i="1" l="1"/>
</calcChain>
</file>

<file path=xl/sharedStrings.xml><?xml version="1.0" encoding="utf-8"?>
<sst xmlns="http://schemas.openxmlformats.org/spreadsheetml/2006/main" count="321" uniqueCount="185">
  <si>
    <t>Variables</t>
  </si>
  <si>
    <t>x_pos</t>
  </si>
  <si>
    <t>x_neg</t>
  </si>
  <si>
    <t>i=1</t>
  </si>
  <si>
    <t>i=2</t>
  </si>
  <si>
    <t>i=3</t>
  </si>
  <si>
    <t>i=4</t>
  </si>
  <si>
    <t>i=5</t>
  </si>
  <si>
    <t>u1</t>
  </si>
  <si>
    <t>u2</t>
  </si>
  <si>
    <t>y</t>
  </si>
  <si>
    <t>z</t>
  </si>
  <si>
    <t>Coefficients</t>
  </si>
  <si>
    <t>mu</t>
  </si>
  <si>
    <t>Transaction Cost Function</t>
  </si>
  <si>
    <t>Data</t>
  </si>
  <si>
    <t>beta</t>
  </si>
  <si>
    <t>c</t>
  </si>
  <si>
    <t>lambda</t>
  </si>
  <si>
    <t>B</t>
  </si>
  <si>
    <t>gamma</t>
  </si>
  <si>
    <t>W</t>
  </si>
  <si>
    <t>Constraints</t>
  </si>
  <si>
    <t>B*y</t>
  </si>
  <si>
    <t>&lt;=</t>
  </si>
  <si>
    <t>B*z</t>
  </si>
  <si>
    <t>(beta*W)*z</t>
  </si>
  <si>
    <t>&gt;=</t>
  </si>
  <si>
    <t>y+z</t>
  </si>
  <si>
    <t>SUM(x_pos + x_neg)</t>
  </si>
  <si>
    <t>beta*W</t>
  </si>
  <si>
    <t>SUM(x_pos - x_neg)</t>
  </si>
  <si>
    <t>=</t>
  </si>
  <si>
    <t xml:space="preserve">u1+u2 </t>
  </si>
  <si>
    <t>x_pos + x_neg</t>
  </si>
  <si>
    <t xml:space="preserve">0 &lt;= u1 &lt;= B*y </t>
  </si>
  <si>
    <t>y+z &lt;= 1</t>
  </si>
  <si>
    <t>B*z &lt;= u2 &lt;= (beta*W)*z</t>
  </si>
  <si>
    <t>u1 + u2 = x_pos + x_neg</t>
  </si>
  <si>
    <t>tao_1</t>
  </si>
  <si>
    <t>tao_2</t>
  </si>
  <si>
    <t>Objective:</t>
  </si>
  <si>
    <t>Microsoft Excel 16.31 Answer Report</t>
  </si>
  <si>
    <t>Result: Solver found a solution.  All constraints and optimality conditions are satisfied.</t>
  </si>
  <si>
    <t>Solver Engine</t>
  </si>
  <si>
    <t>Engine: Simplex LP</t>
  </si>
  <si>
    <t>Iterations: 2 Subproblems: 6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</si>
  <si>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</si>
  <si>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</si>
  <si>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</si>
  <si>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</si>
  <si>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</si>
  <si>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</si>
  <si>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</si>
  <si>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</si>
  <si>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</si>
  <si>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</si>
  <si>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</si>
  <si>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</si>
  <si>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</si>
  <si>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</si>
  <si>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$I$13</t>
  </si>
  <si>
    <t>$B$3</t>
  </si>
  <si>
    <t>x_pos i=1</t>
  </si>
  <si>
    <t>Contin</t>
  </si>
  <si>
    <t>$C$3</t>
  </si>
  <si>
    <t>x_pos i=2</t>
  </si>
  <si>
    <t>$D$3</t>
  </si>
  <si>
    <t>x_pos i=3</t>
  </si>
  <si>
    <t>$E$3</t>
  </si>
  <si>
    <t>x_pos i=4</t>
  </si>
  <si>
    <t>$F$3</t>
  </si>
  <si>
    <t>x_pos i=5</t>
  </si>
  <si>
    <t>$B$4</t>
  </si>
  <si>
    <t>x_neg i=1</t>
  </si>
  <si>
    <t>$C$4</t>
  </si>
  <si>
    <t>x_neg i=2</t>
  </si>
  <si>
    <t>$D$4</t>
  </si>
  <si>
    <t>x_neg i=3</t>
  </si>
  <si>
    <t>$E$4</t>
  </si>
  <si>
    <t>x_neg i=4</t>
  </si>
  <si>
    <t>$F$4</t>
  </si>
  <si>
    <t>x_neg i=5</t>
  </si>
  <si>
    <t>$B$5</t>
  </si>
  <si>
    <t>u1 i=1</t>
  </si>
  <si>
    <t>$C$5</t>
  </si>
  <si>
    <t>u1 i=2</t>
  </si>
  <si>
    <t>$D$5</t>
  </si>
  <si>
    <t>u1 i=3</t>
  </si>
  <si>
    <t>$E$5</t>
  </si>
  <si>
    <t>u1 i=4</t>
  </si>
  <si>
    <t>$F$5</t>
  </si>
  <si>
    <t>u1 i=5</t>
  </si>
  <si>
    <t>$B$6</t>
  </si>
  <si>
    <t>u2 i=1</t>
  </si>
  <si>
    <t>$C$6</t>
  </si>
  <si>
    <t>u2 i=2</t>
  </si>
  <si>
    <t>$D$6</t>
  </si>
  <si>
    <t>u2 i=3</t>
  </si>
  <si>
    <t>$E$6</t>
  </si>
  <si>
    <t>u2 i=4</t>
  </si>
  <si>
    <t>$F$6</t>
  </si>
  <si>
    <t>u2 i=5</t>
  </si>
  <si>
    <t>$B$7</t>
  </si>
  <si>
    <t>y i=1</t>
  </si>
  <si>
    <t>$C$7</t>
  </si>
  <si>
    <t>y i=2</t>
  </si>
  <si>
    <t>$D$7</t>
  </si>
  <si>
    <t>y i=3</t>
  </si>
  <si>
    <t>$E$7</t>
  </si>
  <si>
    <t>y i=4</t>
  </si>
  <si>
    <t>$F$7</t>
  </si>
  <si>
    <t>y i=5</t>
  </si>
  <si>
    <t>$B$8</t>
  </si>
  <si>
    <t>z i=1</t>
  </si>
  <si>
    <t>$C$8</t>
  </si>
  <si>
    <t>z i=2</t>
  </si>
  <si>
    <t>$D$8</t>
  </si>
  <si>
    <t>z i=3</t>
  </si>
  <si>
    <t>$E$8</t>
  </si>
  <si>
    <t>z i=4</t>
  </si>
  <si>
    <t>$F$8</t>
  </si>
  <si>
    <t>z i=5</t>
  </si>
  <si>
    <t>Not Binding</t>
  </si>
  <si>
    <t>Binding</t>
  </si>
  <si>
    <t>u2 &gt;=</t>
  </si>
  <si>
    <t>u1+u2  &lt;=</t>
  </si>
  <si>
    <t>SUM(x_pos + x_neg) =</t>
  </si>
  <si>
    <t>SUM(x_pos - x_neg) =</t>
  </si>
  <si>
    <t>$B$7:$F$7=Binary</t>
  </si>
  <si>
    <t>Binary</t>
  </si>
  <si>
    <t>$B$8:$F$8=Binary</t>
  </si>
  <si>
    <t>Worksheet: [Prob 1 - Excel.xlsx]Sheet1</t>
  </si>
  <si>
    <t>Report Created: 12/7/19 11:16:00 PM</t>
  </si>
  <si>
    <t>Solution Time: 133146829.235 Seconds.</t>
  </si>
  <si>
    <t>$B$22</t>
  </si>
  <si>
    <t>$B$22&lt;=$B$24</t>
  </si>
  <si>
    <t>$C$22</t>
  </si>
  <si>
    <t>$C$22&lt;=$C$24</t>
  </si>
  <si>
    <t>$D$22</t>
  </si>
  <si>
    <t>$D$22&lt;=$D$24</t>
  </si>
  <si>
    <t>$E$22</t>
  </si>
  <si>
    <t>$E$22&lt;=$E$24</t>
  </si>
  <si>
    <t>$F$22</t>
  </si>
  <si>
    <t>$F$22&lt;=$F$24</t>
  </si>
  <si>
    <t>$B$28</t>
  </si>
  <si>
    <t>$B$28&lt;=$B$30</t>
  </si>
  <si>
    <t>$C$28</t>
  </si>
  <si>
    <t>$C$28&lt;=$C$30</t>
  </si>
  <si>
    <t>$D$28</t>
  </si>
  <si>
    <t>$D$28&lt;=$D$30</t>
  </si>
  <si>
    <t>$E$28</t>
  </si>
  <si>
    <t>$E$28&lt;=$E$30</t>
  </si>
  <si>
    <t>$F$28</t>
  </si>
  <si>
    <t>$F$28&lt;=$F$30</t>
  </si>
  <si>
    <t>$B$28&gt;=$B$26</t>
  </si>
  <si>
    <t>$C$28&gt;=$C$26</t>
  </si>
  <si>
    <t>$D$28&gt;=$D$26</t>
  </si>
  <si>
    <t>$E$28&gt;=$E$26</t>
  </si>
  <si>
    <t>$F$28&gt;=$F$26</t>
  </si>
  <si>
    <t>$B$32</t>
  </si>
  <si>
    <t>y+z &lt;=</t>
  </si>
  <si>
    <t>$B$32&lt;=$B$34</t>
  </si>
  <si>
    <t>$C$32</t>
  </si>
  <si>
    <t>$C$32&lt;=$C$34</t>
  </si>
  <si>
    <t>$D$32</t>
  </si>
  <si>
    <t>$D$32&lt;=$D$34</t>
  </si>
  <si>
    <t>$E$32</t>
  </si>
  <si>
    <t>$E$32&lt;=$E$34</t>
  </si>
  <si>
    <t>$F$32</t>
  </si>
  <si>
    <t>$F$32&lt;=$F$34</t>
  </si>
  <si>
    <t>$B$36</t>
  </si>
  <si>
    <t>$B$36=$B$38</t>
  </si>
  <si>
    <t>$C$36</t>
  </si>
  <si>
    <t>$C$36=$C$38</t>
  </si>
  <si>
    <t>$D$36</t>
  </si>
  <si>
    <t>$D$36=$D$38</t>
  </si>
  <si>
    <t>$E$36</t>
  </si>
  <si>
    <t>$E$36=$E$38</t>
  </si>
  <si>
    <t>$F$36</t>
  </si>
  <si>
    <t>$F$36=$F$38</t>
  </si>
  <si>
    <t>$B$39</t>
  </si>
  <si>
    <t>$B$39&lt;=$B$41</t>
  </si>
  <si>
    <t>$F$39</t>
  </si>
  <si>
    <t>$F$39=$F$41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</si>
</sst>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6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0" fillId="0" borderId="6" xfId="0" applyBorder="1"/>
    <xf numFmtId="0" fontId="5" fillId="2" borderId="6" xfId="0" applyFont="1" applyFill="1" applyBorder="1" applyAlignment="1">
      <alignment horizontal="center"/>
    </xf>
    <xf numFmtId="0" fontId="1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8980-4675-AA41-9506-1E92D6765DC7}">
  <dimension ref="A1:G83"/>
  <sheetViews>
    <sheetView showGridLines="0" tabSelected="1" workbookViewId="0">
      <selection activeCell="J30" sqref="J30"/>
    </sheetView>
  </sheetViews>
  <sheetFormatPr baseColWidth="10" defaultRowHeight="16"/>
  <cols>
    <col min="1" max="1" width="2.33203125" customWidth="1"/>
    <col min="2" max="2" width="16" bestFit="1" customWidth="1"/>
    <col min="3" max="3" width="19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>
      <c r="A1" s="1" t="s">
        <v>42</v>
      </c>
    </row>
    <row r="2" spans="1:5">
      <c r="A2" s="1" t="s">
        <v>132</v>
      </c>
    </row>
    <row r="3" spans="1:5">
      <c r="A3" s="1" t="s">
        <v>133</v>
      </c>
    </row>
    <row r="4" spans="1:5">
      <c r="A4" s="1" t="s">
        <v>43</v>
      </c>
    </row>
    <row r="5" spans="1:5">
      <c r="A5" s="1" t="s">
        <v>44</v>
      </c>
    </row>
    <row r="6" spans="1:5">
      <c r="A6" s="1"/>
      <c r="B6" t="s">
        <v>45</v>
      </c>
    </row>
    <row r="7" spans="1:5">
      <c r="A7" s="1"/>
      <c r="B7" t="s">
        <v>134</v>
      </c>
    </row>
    <row r="8" spans="1:5">
      <c r="A8" s="1"/>
      <c r="B8" t="s">
        <v>46</v>
      </c>
    </row>
    <row r="9" spans="1:5">
      <c r="A9" s="1" t="s">
        <v>47</v>
      </c>
    </row>
    <row r="10" spans="1:5">
      <c r="B10" t="s">
        <v>48</v>
      </c>
    </row>
    <row r="11" spans="1:5">
      <c r="B11" t="s">
        <v>49</v>
      </c>
    </row>
    <row r="14" spans="1:5" ht="17" thickBot="1">
      <c r="A14" t="s">
        <v>50</v>
      </c>
    </row>
    <row r="15" spans="1:5" ht="17" thickBot="1">
      <c r="B15" s="60" t="s">
        <v>51</v>
      </c>
      <c r="C15" s="60" t="s">
        <v>52</v>
      </c>
      <c r="D15" s="60" t="s">
        <v>53</v>
      </c>
      <c r="E15" s="60" t="s">
        <v>54</v>
      </c>
    </row>
    <row r="16" spans="1:5" ht="17" thickBot="1">
      <c r="B16" s="32" t="s">
        <v>61</v>
      </c>
      <c r="C16" s="32" t="s">
        <v>41</v>
      </c>
      <c r="D16" s="34">
        <v>16.633750000000003</v>
      </c>
      <c r="E16" s="34">
        <v>16.633750000000003</v>
      </c>
    </row>
    <row r="19" spans="1:6" ht="17" thickBot="1">
      <c r="A19" t="s">
        <v>55</v>
      </c>
    </row>
    <row r="20" spans="1:6" ht="17" thickBot="1">
      <c r="B20" s="60" t="s">
        <v>51</v>
      </c>
      <c r="C20" s="60" t="s">
        <v>52</v>
      </c>
      <c r="D20" s="60" t="s">
        <v>53</v>
      </c>
      <c r="E20" s="60" t="s">
        <v>54</v>
      </c>
      <c r="F20" s="60" t="s">
        <v>56</v>
      </c>
    </row>
    <row r="21" spans="1:6">
      <c r="B21" s="33" t="s">
        <v>62</v>
      </c>
      <c r="C21" s="33" t="s">
        <v>63</v>
      </c>
      <c r="D21" s="35">
        <v>0</v>
      </c>
      <c r="E21" s="35">
        <v>0</v>
      </c>
      <c r="F21" s="33" t="s">
        <v>64</v>
      </c>
    </row>
    <row r="22" spans="1:6">
      <c r="B22" s="33" t="s">
        <v>65</v>
      </c>
      <c r="C22" s="33" t="s">
        <v>66</v>
      </c>
      <c r="D22" s="35">
        <v>0</v>
      </c>
      <c r="E22" s="35">
        <v>0</v>
      </c>
      <c r="F22" s="33" t="s">
        <v>64</v>
      </c>
    </row>
    <row r="23" spans="1:6">
      <c r="B23" s="33" t="s">
        <v>67</v>
      </c>
      <c r="C23" s="33" t="s">
        <v>68</v>
      </c>
      <c r="D23" s="35">
        <v>12.5</v>
      </c>
      <c r="E23" s="35">
        <v>12.5</v>
      </c>
      <c r="F23" s="33" t="s">
        <v>64</v>
      </c>
    </row>
    <row r="24" spans="1:6">
      <c r="B24" s="33" t="s">
        <v>69</v>
      </c>
      <c r="C24" s="33" t="s">
        <v>70</v>
      </c>
      <c r="D24" s="35">
        <v>0</v>
      </c>
      <c r="E24" s="35">
        <v>0</v>
      </c>
      <c r="F24" s="33" t="s">
        <v>64</v>
      </c>
    </row>
    <row r="25" spans="1:6">
      <c r="B25" s="33" t="s">
        <v>71</v>
      </c>
      <c r="C25" s="33" t="s">
        <v>72</v>
      </c>
      <c r="D25" s="35">
        <v>0</v>
      </c>
      <c r="E25" s="35">
        <v>0</v>
      </c>
      <c r="F25" s="33" t="s">
        <v>64</v>
      </c>
    </row>
    <row r="26" spans="1:6">
      <c r="B26" s="33" t="s">
        <v>73</v>
      </c>
      <c r="C26" s="33" t="s">
        <v>74</v>
      </c>
      <c r="D26" s="35">
        <v>2.5</v>
      </c>
      <c r="E26" s="35">
        <v>2.5</v>
      </c>
      <c r="F26" s="33" t="s">
        <v>64</v>
      </c>
    </row>
    <row r="27" spans="1:6">
      <c r="B27" s="33" t="s">
        <v>75</v>
      </c>
      <c r="C27" s="33" t="s">
        <v>76</v>
      </c>
      <c r="D27" s="35">
        <v>0</v>
      </c>
      <c r="E27" s="35">
        <v>0</v>
      </c>
      <c r="F27" s="33" t="s">
        <v>64</v>
      </c>
    </row>
    <row r="28" spans="1:6">
      <c r="B28" s="33" t="s">
        <v>77</v>
      </c>
      <c r="C28" s="33" t="s">
        <v>78</v>
      </c>
      <c r="D28" s="35">
        <v>0</v>
      </c>
      <c r="E28" s="35">
        <v>0</v>
      </c>
      <c r="F28" s="33" t="s">
        <v>64</v>
      </c>
    </row>
    <row r="29" spans="1:6">
      <c r="B29" s="33" t="s">
        <v>79</v>
      </c>
      <c r="C29" s="33" t="s">
        <v>80</v>
      </c>
      <c r="D29" s="35">
        <v>0</v>
      </c>
      <c r="E29" s="35">
        <v>0</v>
      </c>
      <c r="F29" s="33" t="s">
        <v>64</v>
      </c>
    </row>
    <row r="30" spans="1:6">
      <c r="B30" s="33" t="s">
        <v>81</v>
      </c>
      <c r="C30" s="33" t="s">
        <v>82</v>
      </c>
      <c r="D30" s="35">
        <v>0</v>
      </c>
      <c r="E30" s="35">
        <v>0</v>
      </c>
      <c r="F30" s="33" t="s">
        <v>64</v>
      </c>
    </row>
    <row r="31" spans="1:6">
      <c r="B31" s="33" t="s">
        <v>83</v>
      </c>
      <c r="C31" s="33" t="s">
        <v>84</v>
      </c>
      <c r="D31" s="35">
        <v>2.5</v>
      </c>
      <c r="E31" s="35">
        <v>2.5</v>
      </c>
      <c r="F31" s="33" t="s">
        <v>64</v>
      </c>
    </row>
    <row r="32" spans="1:6">
      <c r="B32" s="33" t="s">
        <v>85</v>
      </c>
      <c r="C32" s="33" t="s">
        <v>86</v>
      </c>
      <c r="D32" s="35">
        <v>0</v>
      </c>
      <c r="E32" s="35">
        <v>0</v>
      </c>
      <c r="F32" s="33" t="s">
        <v>64</v>
      </c>
    </row>
    <row r="33" spans="2:6">
      <c r="B33" s="33" t="s">
        <v>87</v>
      </c>
      <c r="C33" s="33" t="s">
        <v>88</v>
      </c>
      <c r="D33" s="35">
        <v>0</v>
      </c>
      <c r="E33" s="35">
        <v>0</v>
      </c>
      <c r="F33" s="33" t="s">
        <v>64</v>
      </c>
    </row>
    <row r="34" spans="2:6">
      <c r="B34" s="33" t="s">
        <v>89</v>
      </c>
      <c r="C34" s="33" t="s">
        <v>90</v>
      </c>
      <c r="D34" s="35">
        <v>0</v>
      </c>
      <c r="E34" s="35">
        <v>0</v>
      </c>
      <c r="F34" s="33" t="s">
        <v>64</v>
      </c>
    </row>
    <row r="35" spans="2:6">
      <c r="B35" s="33" t="s">
        <v>91</v>
      </c>
      <c r="C35" s="33" t="s">
        <v>92</v>
      </c>
      <c r="D35" s="35">
        <v>0</v>
      </c>
      <c r="E35" s="35">
        <v>0</v>
      </c>
      <c r="F35" s="33" t="s">
        <v>64</v>
      </c>
    </row>
    <row r="36" spans="2:6">
      <c r="B36" s="33" t="s">
        <v>93</v>
      </c>
      <c r="C36" s="33" t="s">
        <v>94</v>
      </c>
      <c r="D36" s="35">
        <v>0</v>
      </c>
      <c r="E36" s="35">
        <v>0</v>
      </c>
      <c r="F36" s="33" t="s">
        <v>64</v>
      </c>
    </row>
    <row r="37" spans="2:6">
      <c r="B37" s="33" t="s">
        <v>95</v>
      </c>
      <c r="C37" s="33" t="s">
        <v>96</v>
      </c>
      <c r="D37" s="35">
        <v>0</v>
      </c>
      <c r="E37" s="35">
        <v>0</v>
      </c>
      <c r="F37" s="33" t="s">
        <v>64</v>
      </c>
    </row>
    <row r="38" spans="2:6">
      <c r="B38" s="33" t="s">
        <v>97</v>
      </c>
      <c r="C38" s="33" t="s">
        <v>98</v>
      </c>
      <c r="D38" s="35">
        <v>12.5</v>
      </c>
      <c r="E38" s="35">
        <v>12.5</v>
      </c>
      <c r="F38" s="33" t="s">
        <v>64</v>
      </c>
    </row>
    <row r="39" spans="2:6">
      <c r="B39" s="33" t="s">
        <v>99</v>
      </c>
      <c r="C39" s="33" t="s">
        <v>100</v>
      </c>
      <c r="D39" s="35">
        <v>0</v>
      </c>
      <c r="E39" s="35">
        <v>0</v>
      </c>
      <c r="F39" s="33" t="s">
        <v>64</v>
      </c>
    </row>
    <row r="40" spans="2:6">
      <c r="B40" s="33" t="s">
        <v>101</v>
      </c>
      <c r="C40" s="33" t="s">
        <v>102</v>
      </c>
      <c r="D40" s="35">
        <v>0</v>
      </c>
      <c r="E40" s="35">
        <v>0</v>
      </c>
      <c r="F40" s="33" t="s">
        <v>64</v>
      </c>
    </row>
    <row r="41" spans="2:6">
      <c r="B41" s="33" t="s">
        <v>103</v>
      </c>
      <c r="C41" s="33" t="s">
        <v>104</v>
      </c>
      <c r="D41" s="35">
        <v>1</v>
      </c>
      <c r="E41" s="35">
        <v>1</v>
      </c>
      <c r="F41" s="33" t="s">
        <v>130</v>
      </c>
    </row>
    <row r="42" spans="2:6">
      <c r="B42" s="33" t="s">
        <v>105</v>
      </c>
      <c r="C42" s="33" t="s">
        <v>106</v>
      </c>
      <c r="D42" s="35">
        <v>0</v>
      </c>
      <c r="E42" s="35">
        <v>0</v>
      </c>
      <c r="F42" s="33" t="s">
        <v>130</v>
      </c>
    </row>
    <row r="43" spans="2:6">
      <c r="B43" s="33" t="s">
        <v>107</v>
      </c>
      <c r="C43" s="33" t="s">
        <v>108</v>
      </c>
      <c r="D43" s="35">
        <v>0</v>
      </c>
      <c r="E43" s="35">
        <v>0</v>
      </c>
      <c r="F43" s="33" t="s">
        <v>130</v>
      </c>
    </row>
    <row r="44" spans="2:6">
      <c r="B44" s="33" t="s">
        <v>109</v>
      </c>
      <c r="C44" s="33" t="s">
        <v>110</v>
      </c>
      <c r="D44" s="35">
        <v>0</v>
      </c>
      <c r="E44" s="35">
        <v>0</v>
      </c>
      <c r="F44" s="33" t="s">
        <v>130</v>
      </c>
    </row>
    <row r="45" spans="2:6">
      <c r="B45" s="33" t="s">
        <v>111</v>
      </c>
      <c r="C45" s="33" t="s">
        <v>112</v>
      </c>
      <c r="D45" s="35">
        <v>0</v>
      </c>
      <c r="E45" s="35">
        <v>0</v>
      </c>
      <c r="F45" s="33" t="s">
        <v>130</v>
      </c>
    </row>
    <row r="46" spans="2:6">
      <c r="B46" s="33" t="s">
        <v>113</v>
      </c>
      <c r="C46" s="33" t="s">
        <v>114</v>
      </c>
      <c r="D46" s="35">
        <v>0</v>
      </c>
      <c r="E46" s="35">
        <v>0</v>
      </c>
      <c r="F46" s="33" t="s">
        <v>130</v>
      </c>
    </row>
    <row r="47" spans="2:6">
      <c r="B47" s="33" t="s">
        <v>115</v>
      </c>
      <c r="C47" s="33" t="s">
        <v>116</v>
      </c>
      <c r="D47" s="35">
        <v>0</v>
      </c>
      <c r="E47" s="35">
        <v>0</v>
      </c>
      <c r="F47" s="33" t="s">
        <v>130</v>
      </c>
    </row>
    <row r="48" spans="2:6">
      <c r="B48" s="33" t="s">
        <v>117</v>
      </c>
      <c r="C48" s="33" t="s">
        <v>118</v>
      </c>
      <c r="D48" s="35">
        <v>1</v>
      </c>
      <c r="E48" s="35">
        <v>1</v>
      </c>
      <c r="F48" s="33" t="s">
        <v>130</v>
      </c>
    </row>
    <row r="49" spans="1:7">
      <c r="B49" s="33" t="s">
        <v>119</v>
      </c>
      <c r="C49" s="33" t="s">
        <v>120</v>
      </c>
      <c r="D49" s="35">
        <v>0</v>
      </c>
      <c r="E49" s="35">
        <v>0</v>
      </c>
      <c r="F49" s="33" t="s">
        <v>130</v>
      </c>
    </row>
    <row r="50" spans="1:7" ht="17" thickBot="1">
      <c r="B50" s="32" t="s">
        <v>121</v>
      </c>
      <c r="C50" s="32" t="s">
        <v>122</v>
      </c>
      <c r="D50" s="34">
        <v>0</v>
      </c>
      <c r="E50" s="34">
        <v>0</v>
      </c>
      <c r="F50" s="32" t="s">
        <v>130</v>
      </c>
    </row>
    <row r="53" spans="1:7" ht="17" thickBot="1">
      <c r="A53" t="s">
        <v>22</v>
      </c>
    </row>
    <row r="54" spans="1:7" ht="17" thickBot="1">
      <c r="B54" s="60" t="s">
        <v>51</v>
      </c>
      <c r="C54" s="60" t="s">
        <v>52</v>
      </c>
      <c r="D54" s="60" t="s">
        <v>57</v>
      </c>
      <c r="E54" s="60" t="s">
        <v>58</v>
      </c>
      <c r="F54" s="60" t="s">
        <v>59</v>
      </c>
      <c r="G54" s="60" t="s">
        <v>60</v>
      </c>
    </row>
    <row r="55" spans="1:7">
      <c r="B55" s="33" t="s">
        <v>135</v>
      </c>
      <c r="C55" s="33" t="s">
        <v>84</v>
      </c>
      <c r="D55" s="35">
        <v>2.5</v>
      </c>
      <c r="E55" s="33" t="s">
        <v>136</v>
      </c>
      <c r="F55" s="33" t="s">
        <v>123</v>
      </c>
      <c r="G55" s="33">
        <v>2.5</v>
      </c>
    </row>
    <row r="56" spans="1:7">
      <c r="B56" s="33" t="s">
        <v>137</v>
      </c>
      <c r="C56" s="33" t="s">
        <v>86</v>
      </c>
      <c r="D56" s="35">
        <v>0</v>
      </c>
      <c r="E56" s="33" t="s">
        <v>138</v>
      </c>
      <c r="F56" s="33" t="s">
        <v>124</v>
      </c>
      <c r="G56" s="33">
        <v>0</v>
      </c>
    </row>
    <row r="57" spans="1:7">
      <c r="B57" s="33" t="s">
        <v>139</v>
      </c>
      <c r="C57" s="33" t="s">
        <v>88</v>
      </c>
      <c r="D57" s="35">
        <v>0</v>
      </c>
      <c r="E57" s="33" t="s">
        <v>140</v>
      </c>
      <c r="F57" s="33" t="s">
        <v>124</v>
      </c>
      <c r="G57" s="33">
        <v>0</v>
      </c>
    </row>
    <row r="58" spans="1:7">
      <c r="B58" s="33" t="s">
        <v>141</v>
      </c>
      <c r="C58" s="33" t="s">
        <v>90</v>
      </c>
      <c r="D58" s="35">
        <v>0</v>
      </c>
      <c r="E58" s="33" t="s">
        <v>142</v>
      </c>
      <c r="F58" s="33" t="s">
        <v>124</v>
      </c>
      <c r="G58" s="33">
        <v>0</v>
      </c>
    </row>
    <row r="59" spans="1:7">
      <c r="B59" s="33" t="s">
        <v>143</v>
      </c>
      <c r="C59" s="33" t="s">
        <v>92</v>
      </c>
      <c r="D59" s="35">
        <v>0</v>
      </c>
      <c r="E59" s="33" t="s">
        <v>144</v>
      </c>
      <c r="F59" s="33" t="s">
        <v>124</v>
      </c>
      <c r="G59" s="33">
        <v>0</v>
      </c>
    </row>
    <row r="60" spans="1:7">
      <c r="B60" s="33" t="s">
        <v>145</v>
      </c>
      <c r="C60" s="33" t="s">
        <v>125</v>
      </c>
      <c r="D60" s="35">
        <v>0</v>
      </c>
      <c r="E60" s="33" t="s">
        <v>146</v>
      </c>
      <c r="F60" s="33" t="s">
        <v>124</v>
      </c>
      <c r="G60" s="33">
        <v>0</v>
      </c>
    </row>
    <row r="61" spans="1:7">
      <c r="B61" s="33" t="s">
        <v>147</v>
      </c>
      <c r="C61" s="33" t="s">
        <v>125</v>
      </c>
      <c r="D61" s="35">
        <v>0</v>
      </c>
      <c r="E61" s="33" t="s">
        <v>148</v>
      </c>
      <c r="F61" s="33" t="s">
        <v>124</v>
      </c>
      <c r="G61" s="33">
        <v>0</v>
      </c>
    </row>
    <row r="62" spans="1:7">
      <c r="B62" s="33" t="s">
        <v>149</v>
      </c>
      <c r="C62" s="33" t="s">
        <v>125</v>
      </c>
      <c r="D62" s="35">
        <v>12.5</v>
      </c>
      <c r="E62" s="33" t="s">
        <v>150</v>
      </c>
      <c r="F62" s="33" t="s">
        <v>123</v>
      </c>
      <c r="G62" s="33">
        <v>2.5</v>
      </c>
    </row>
    <row r="63" spans="1:7">
      <c r="B63" s="33" t="s">
        <v>151</v>
      </c>
      <c r="C63" s="33" t="s">
        <v>125</v>
      </c>
      <c r="D63" s="35">
        <v>0</v>
      </c>
      <c r="E63" s="33" t="s">
        <v>152</v>
      </c>
      <c r="F63" s="33" t="s">
        <v>124</v>
      </c>
      <c r="G63" s="33">
        <v>0</v>
      </c>
    </row>
    <row r="64" spans="1:7">
      <c r="B64" s="33" t="s">
        <v>153</v>
      </c>
      <c r="C64" s="33" t="s">
        <v>125</v>
      </c>
      <c r="D64" s="35">
        <v>0</v>
      </c>
      <c r="E64" s="33" t="s">
        <v>154</v>
      </c>
      <c r="F64" s="33" t="s">
        <v>124</v>
      </c>
      <c r="G64" s="33">
        <v>0</v>
      </c>
    </row>
    <row r="65" spans="2:7">
      <c r="B65" s="33" t="s">
        <v>145</v>
      </c>
      <c r="C65" s="33" t="s">
        <v>125</v>
      </c>
      <c r="D65" s="35">
        <v>0</v>
      </c>
      <c r="E65" s="33" t="s">
        <v>155</v>
      </c>
      <c r="F65" s="33" t="s">
        <v>124</v>
      </c>
      <c r="G65" s="35">
        <v>0</v>
      </c>
    </row>
    <row r="66" spans="2:7">
      <c r="B66" s="33" t="s">
        <v>147</v>
      </c>
      <c r="C66" s="33" t="s">
        <v>125</v>
      </c>
      <c r="D66" s="35">
        <v>0</v>
      </c>
      <c r="E66" s="33" t="s">
        <v>156</v>
      </c>
      <c r="F66" s="33" t="s">
        <v>124</v>
      </c>
      <c r="G66" s="35">
        <v>0</v>
      </c>
    </row>
    <row r="67" spans="2:7">
      <c r="B67" s="33" t="s">
        <v>149</v>
      </c>
      <c r="C67" s="33" t="s">
        <v>125</v>
      </c>
      <c r="D67" s="35">
        <v>12.5</v>
      </c>
      <c r="E67" s="33" t="s">
        <v>157</v>
      </c>
      <c r="F67" s="33" t="s">
        <v>123</v>
      </c>
      <c r="G67" s="35">
        <v>7.5</v>
      </c>
    </row>
    <row r="68" spans="2:7">
      <c r="B68" s="33" t="s">
        <v>151</v>
      </c>
      <c r="C68" s="33" t="s">
        <v>125</v>
      </c>
      <c r="D68" s="35">
        <v>0</v>
      </c>
      <c r="E68" s="33" t="s">
        <v>158</v>
      </c>
      <c r="F68" s="33" t="s">
        <v>124</v>
      </c>
      <c r="G68" s="35">
        <v>0</v>
      </c>
    </row>
    <row r="69" spans="2:7">
      <c r="B69" s="33" t="s">
        <v>153</v>
      </c>
      <c r="C69" s="33" t="s">
        <v>125</v>
      </c>
      <c r="D69" s="35">
        <v>0</v>
      </c>
      <c r="E69" s="33" t="s">
        <v>159</v>
      </c>
      <c r="F69" s="33" t="s">
        <v>124</v>
      </c>
      <c r="G69" s="35">
        <v>0</v>
      </c>
    </row>
    <row r="70" spans="2:7">
      <c r="B70" s="33" t="s">
        <v>160</v>
      </c>
      <c r="C70" s="33" t="s">
        <v>161</v>
      </c>
      <c r="D70" s="35">
        <v>1</v>
      </c>
      <c r="E70" s="33" t="s">
        <v>162</v>
      </c>
      <c r="F70" s="33" t="s">
        <v>124</v>
      </c>
      <c r="G70" s="33">
        <v>0</v>
      </c>
    </row>
    <row r="71" spans="2:7">
      <c r="B71" s="33" t="s">
        <v>163</v>
      </c>
      <c r="C71" s="33" t="s">
        <v>161</v>
      </c>
      <c r="D71" s="35">
        <v>0</v>
      </c>
      <c r="E71" s="33" t="s">
        <v>164</v>
      </c>
      <c r="F71" s="33" t="s">
        <v>123</v>
      </c>
      <c r="G71" s="33">
        <v>1</v>
      </c>
    </row>
    <row r="72" spans="2:7">
      <c r="B72" s="33" t="s">
        <v>165</v>
      </c>
      <c r="C72" s="33" t="s">
        <v>161</v>
      </c>
      <c r="D72" s="35">
        <v>1</v>
      </c>
      <c r="E72" s="33" t="s">
        <v>166</v>
      </c>
      <c r="F72" s="33" t="s">
        <v>124</v>
      </c>
      <c r="G72" s="33">
        <v>0</v>
      </c>
    </row>
    <row r="73" spans="2:7">
      <c r="B73" s="33" t="s">
        <v>167</v>
      </c>
      <c r="C73" s="33" t="s">
        <v>161</v>
      </c>
      <c r="D73" s="35">
        <v>0</v>
      </c>
      <c r="E73" s="33" t="s">
        <v>168</v>
      </c>
      <c r="F73" s="33" t="s">
        <v>123</v>
      </c>
      <c r="G73" s="33">
        <v>1</v>
      </c>
    </row>
    <row r="74" spans="2:7">
      <c r="B74" s="33" t="s">
        <v>169</v>
      </c>
      <c r="C74" s="33" t="s">
        <v>161</v>
      </c>
      <c r="D74" s="35">
        <v>0</v>
      </c>
      <c r="E74" s="33" t="s">
        <v>170</v>
      </c>
      <c r="F74" s="33" t="s">
        <v>123</v>
      </c>
      <c r="G74" s="33">
        <v>1</v>
      </c>
    </row>
    <row r="75" spans="2:7">
      <c r="B75" s="33" t="s">
        <v>171</v>
      </c>
      <c r="C75" s="33" t="s">
        <v>126</v>
      </c>
      <c r="D75" s="35">
        <v>2.5</v>
      </c>
      <c r="E75" s="33" t="s">
        <v>172</v>
      </c>
      <c r="F75" s="33" t="s">
        <v>124</v>
      </c>
      <c r="G75" s="33">
        <v>0</v>
      </c>
    </row>
    <row r="76" spans="2:7">
      <c r="B76" s="33" t="s">
        <v>173</v>
      </c>
      <c r="C76" s="33" t="s">
        <v>126</v>
      </c>
      <c r="D76" s="35">
        <v>0</v>
      </c>
      <c r="E76" s="33" t="s">
        <v>174</v>
      </c>
      <c r="F76" s="33" t="s">
        <v>124</v>
      </c>
      <c r="G76" s="33">
        <v>0</v>
      </c>
    </row>
    <row r="77" spans="2:7">
      <c r="B77" s="33" t="s">
        <v>175</v>
      </c>
      <c r="C77" s="33" t="s">
        <v>126</v>
      </c>
      <c r="D77" s="35">
        <v>12.5</v>
      </c>
      <c r="E77" s="33" t="s">
        <v>176</v>
      </c>
      <c r="F77" s="33" t="s">
        <v>124</v>
      </c>
      <c r="G77" s="33">
        <v>0</v>
      </c>
    </row>
    <row r="78" spans="2:7">
      <c r="B78" s="33" t="s">
        <v>177</v>
      </c>
      <c r="C78" s="33" t="s">
        <v>126</v>
      </c>
      <c r="D78" s="35">
        <v>0</v>
      </c>
      <c r="E78" s="33" t="s">
        <v>178</v>
      </c>
      <c r="F78" s="33" t="s">
        <v>124</v>
      </c>
      <c r="G78" s="33">
        <v>0</v>
      </c>
    </row>
    <row r="79" spans="2:7">
      <c r="B79" s="33" t="s">
        <v>179</v>
      </c>
      <c r="C79" s="33" t="s">
        <v>126</v>
      </c>
      <c r="D79" s="35">
        <v>0</v>
      </c>
      <c r="E79" s="33" t="s">
        <v>180</v>
      </c>
      <c r="F79" s="33" t="s">
        <v>124</v>
      </c>
      <c r="G79" s="33">
        <v>0</v>
      </c>
    </row>
    <row r="80" spans="2:7">
      <c r="B80" s="33" t="s">
        <v>181</v>
      </c>
      <c r="C80" s="33" t="s">
        <v>127</v>
      </c>
      <c r="D80" s="35">
        <v>15</v>
      </c>
      <c r="E80" s="33" t="s">
        <v>182</v>
      </c>
      <c r="F80" s="33" t="s">
        <v>124</v>
      </c>
      <c r="G80" s="33">
        <v>0</v>
      </c>
    </row>
    <row r="81" spans="2:7">
      <c r="B81" s="33" t="s">
        <v>183</v>
      </c>
      <c r="C81" s="33" t="s">
        <v>128</v>
      </c>
      <c r="D81" s="35">
        <v>10</v>
      </c>
      <c r="E81" s="33" t="s">
        <v>184</v>
      </c>
      <c r="F81" s="33" t="s">
        <v>124</v>
      </c>
      <c r="G81" s="33">
        <v>0</v>
      </c>
    </row>
    <row r="82" spans="2:7">
      <c r="B82" s="33" t="s">
        <v>129</v>
      </c>
      <c r="C82" s="33"/>
      <c r="D82" s="33"/>
      <c r="E82" s="33"/>
      <c r="F82" s="33"/>
      <c r="G82" s="33"/>
    </row>
    <row r="83" spans="2:7" ht="17" thickBot="1">
      <c r="B83" s="32" t="s">
        <v>131</v>
      </c>
      <c r="C83" s="32"/>
      <c r="D83" s="32"/>
      <c r="E83" s="32"/>
      <c r="F83" s="32"/>
      <c r="G83" s="3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0926-F067-7543-9D2F-1B75A218AD3E}">
  <dimension ref="A1:M41"/>
  <sheetViews>
    <sheetView topLeftCell="A9" zoomScaleNormal="100" workbookViewId="0">
      <selection activeCell="H34" sqref="H34"/>
    </sheetView>
  </sheetViews>
  <sheetFormatPr baseColWidth="10" defaultRowHeight="16"/>
  <cols>
    <col min="1" max="1" width="17.83203125" customWidth="1"/>
    <col min="2" max="2" width="9" customWidth="1"/>
    <col min="3" max="3" width="8.6640625" customWidth="1"/>
    <col min="4" max="4" width="9" customWidth="1"/>
    <col min="5" max="5" width="18" customWidth="1"/>
    <col min="6" max="6" width="8.5" customWidth="1"/>
    <col min="7" max="7" width="3.5" customWidth="1"/>
    <col min="8" max="8" width="17.83203125" customWidth="1"/>
    <col min="9" max="9" width="10.33203125" customWidth="1"/>
    <col min="10" max="10" width="17.83203125" customWidth="1"/>
    <col min="11" max="11" width="11.1640625" customWidth="1"/>
    <col min="12" max="12" width="10.33203125" customWidth="1"/>
    <col min="13" max="13" width="8.83203125" customWidth="1"/>
  </cols>
  <sheetData>
    <row r="1" spans="1:9" ht="17">
      <c r="A1" s="39" t="s">
        <v>0</v>
      </c>
      <c r="B1" s="39"/>
      <c r="C1" s="39"/>
      <c r="D1" s="39"/>
      <c r="E1" s="39"/>
      <c r="F1" s="39"/>
      <c r="H1" s="39" t="s">
        <v>15</v>
      </c>
      <c r="I1" s="39"/>
    </row>
    <row r="2" spans="1:9">
      <c r="A2" s="27"/>
      <c r="B2" s="28" t="s">
        <v>3</v>
      </c>
      <c r="C2" s="28" t="s">
        <v>4</v>
      </c>
      <c r="D2" s="28" t="s">
        <v>5</v>
      </c>
      <c r="E2" s="28" t="s">
        <v>6</v>
      </c>
      <c r="F2" s="28" t="s">
        <v>7</v>
      </c>
      <c r="H2" s="7" t="s">
        <v>16</v>
      </c>
      <c r="I2" s="6">
        <v>1.5</v>
      </c>
    </row>
    <row r="3" spans="1:9">
      <c r="A3" s="29" t="s">
        <v>1</v>
      </c>
      <c r="B3" s="36">
        <v>0</v>
      </c>
      <c r="C3" s="36">
        <v>0</v>
      </c>
      <c r="D3" s="36">
        <v>12.5</v>
      </c>
      <c r="E3" s="36">
        <v>0</v>
      </c>
      <c r="F3" s="36">
        <v>0</v>
      </c>
      <c r="H3" s="7" t="s">
        <v>17</v>
      </c>
      <c r="I3" s="6">
        <v>0.1</v>
      </c>
    </row>
    <row r="4" spans="1:9">
      <c r="A4" s="29" t="s">
        <v>2</v>
      </c>
      <c r="B4" s="36">
        <v>2.5</v>
      </c>
      <c r="C4" s="36">
        <v>0</v>
      </c>
      <c r="D4" s="36">
        <v>0</v>
      </c>
      <c r="E4" s="36">
        <v>0</v>
      </c>
      <c r="F4" s="36">
        <v>0</v>
      </c>
      <c r="H4" s="7" t="s">
        <v>18</v>
      </c>
      <c r="I4" s="6">
        <v>0.7</v>
      </c>
    </row>
    <row r="5" spans="1:9">
      <c r="A5" s="29" t="s">
        <v>8</v>
      </c>
      <c r="B5" s="36">
        <v>2.5</v>
      </c>
      <c r="C5" s="36">
        <v>0</v>
      </c>
      <c r="D5" s="36">
        <v>0</v>
      </c>
      <c r="E5" s="36">
        <v>0</v>
      </c>
      <c r="F5" s="36">
        <v>0</v>
      </c>
      <c r="H5" s="7" t="s">
        <v>19</v>
      </c>
      <c r="I5" s="6">
        <v>5</v>
      </c>
    </row>
    <row r="6" spans="1:9">
      <c r="A6" s="29" t="s">
        <v>9</v>
      </c>
      <c r="B6" s="36">
        <v>0</v>
      </c>
      <c r="C6" s="36">
        <v>0</v>
      </c>
      <c r="D6" s="36">
        <v>12.5</v>
      </c>
      <c r="E6" s="36">
        <v>0</v>
      </c>
      <c r="F6" s="36">
        <v>0</v>
      </c>
      <c r="H6" s="7" t="s">
        <v>20</v>
      </c>
      <c r="I6" s="6">
        <v>0.25</v>
      </c>
    </row>
    <row r="7" spans="1:9">
      <c r="A7" s="29" t="s">
        <v>10</v>
      </c>
      <c r="B7" s="36">
        <v>1</v>
      </c>
      <c r="C7" s="36">
        <v>0</v>
      </c>
      <c r="D7" s="36">
        <v>0</v>
      </c>
      <c r="E7" s="36">
        <v>0</v>
      </c>
      <c r="F7" s="36">
        <v>0</v>
      </c>
      <c r="H7" s="7" t="s">
        <v>21</v>
      </c>
      <c r="I7" s="6">
        <v>10</v>
      </c>
    </row>
    <row r="8" spans="1:9">
      <c r="A8" s="29" t="s">
        <v>11</v>
      </c>
      <c r="B8" s="36">
        <v>0</v>
      </c>
      <c r="C8" s="36">
        <v>0</v>
      </c>
      <c r="D8" s="36">
        <v>1</v>
      </c>
      <c r="E8" s="36">
        <v>0</v>
      </c>
      <c r="F8" s="36">
        <v>0</v>
      </c>
    </row>
    <row r="9" spans="1:9">
      <c r="A9" s="61"/>
      <c r="B9" s="3"/>
      <c r="C9" s="3"/>
      <c r="D9" s="3"/>
      <c r="E9" s="3"/>
      <c r="F9" s="3"/>
    </row>
    <row r="10" spans="1:9" ht="17">
      <c r="A10" s="39" t="s">
        <v>12</v>
      </c>
      <c r="B10" s="39"/>
      <c r="C10" s="39"/>
      <c r="D10" s="39"/>
      <c r="E10" s="39"/>
      <c r="F10" s="39"/>
    </row>
    <row r="11" spans="1:9">
      <c r="A11" s="37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</row>
    <row r="12" spans="1:9">
      <c r="A12" s="37" t="s">
        <v>13</v>
      </c>
      <c r="B12" s="38">
        <v>-1.2075</v>
      </c>
      <c r="C12" s="38">
        <v>0.71719999999999995</v>
      </c>
      <c r="D12" s="38">
        <v>1.6302000000000001</v>
      </c>
      <c r="E12" s="38">
        <v>0.4889</v>
      </c>
      <c r="F12" s="38">
        <v>1.0347</v>
      </c>
    </row>
    <row r="13" spans="1:9">
      <c r="A13" s="23"/>
      <c r="B13" s="10"/>
      <c r="C13" s="10"/>
      <c r="D13" s="10"/>
      <c r="E13" s="10"/>
      <c r="F13" s="10"/>
      <c r="H13" s="30" t="s">
        <v>41</v>
      </c>
      <c r="I13" s="31">
        <f>SUMPRODUCT(B3:F3,B12:F12)-SUMPRODUCT(B4:F4,B12:F12)-SUM(B16:F17)</f>
        <v>16.633750000000003</v>
      </c>
    </row>
    <row r="14" spans="1:9" ht="17">
      <c r="A14" s="62" t="s">
        <v>14</v>
      </c>
      <c r="B14" s="40"/>
      <c r="C14" s="40"/>
      <c r="D14" s="40"/>
      <c r="E14" s="40"/>
      <c r="F14" s="40"/>
    </row>
    <row r="15" spans="1:9">
      <c r="A15" s="26"/>
      <c r="B15" s="8" t="s">
        <v>3</v>
      </c>
      <c r="C15" s="8" t="s">
        <v>4</v>
      </c>
      <c r="D15" s="8" t="s">
        <v>5</v>
      </c>
      <c r="E15" s="8" t="s">
        <v>6</v>
      </c>
      <c r="F15" s="8" t="s">
        <v>7</v>
      </c>
    </row>
    <row r="16" spans="1:9">
      <c r="A16" s="37" t="s">
        <v>39</v>
      </c>
      <c r="B16" s="38">
        <f>$I$3*B7 + $I$4*B5</f>
        <v>1.85</v>
      </c>
      <c r="C16" s="38">
        <f t="shared" ref="C16:F16" si="0">$I$3*C7 + $I$4*C5</f>
        <v>0</v>
      </c>
      <c r="D16" s="38">
        <f t="shared" si="0"/>
        <v>0</v>
      </c>
      <c r="E16" s="38">
        <f t="shared" si="0"/>
        <v>0</v>
      </c>
      <c r="F16" s="38">
        <f t="shared" si="0"/>
        <v>0</v>
      </c>
    </row>
    <row r="17" spans="1:13">
      <c r="A17" s="37" t="s">
        <v>40</v>
      </c>
      <c r="B17" s="38">
        <f>($I$3 + $I$4*$I$5 -$I$6*$I$4*$I$5)*B8 + $I$6*$I$4*B6</f>
        <v>0</v>
      </c>
      <c r="C17" s="38">
        <f t="shared" ref="C17:F17" si="1">($I$3 + $I$4*$I$5 -$I$6*$I$4*$I$5)*C8 + $I$6*$I$4*C6</f>
        <v>0</v>
      </c>
      <c r="D17" s="38">
        <f t="shared" si="1"/>
        <v>4.9124999999999996</v>
      </c>
      <c r="E17" s="38">
        <f t="shared" si="1"/>
        <v>0</v>
      </c>
      <c r="F17" s="38">
        <f t="shared" si="1"/>
        <v>0</v>
      </c>
    </row>
    <row r="18" spans="1:13">
      <c r="A18" s="63"/>
      <c r="B18" s="11"/>
      <c r="C18" s="11"/>
      <c r="D18" s="11"/>
      <c r="E18" s="11"/>
      <c r="F18" s="11"/>
    </row>
    <row r="19" spans="1:13" ht="19">
      <c r="A19" s="48" t="s">
        <v>22</v>
      </c>
      <c r="B19" s="49"/>
      <c r="C19" s="49"/>
      <c r="D19" s="49"/>
      <c r="E19" s="49"/>
      <c r="F19" s="49"/>
      <c r="G19" s="50"/>
      <c r="H19" s="45"/>
      <c r="I19" s="45"/>
      <c r="J19" s="45"/>
      <c r="K19" s="45"/>
      <c r="L19" s="45"/>
      <c r="M19" s="45"/>
    </row>
    <row r="20" spans="1:13">
      <c r="A20" s="41" t="s">
        <v>35</v>
      </c>
      <c r="B20" s="42"/>
      <c r="C20" s="42"/>
      <c r="D20" s="42"/>
      <c r="E20" s="42"/>
      <c r="F20" s="43"/>
      <c r="G20" s="4"/>
      <c r="H20" s="47"/>
      <c r="I20" s="47"/>
      <c r="J20" s="47"/>
      <c r="K20" s="47"/>
      <c r="L20" s="47"/>
      <c r="M20" s="47"/>
    </row>
    <row r="21" spans="1:13">
      <c r="A21" s="23"/>
      <c r="B21" s="20" t="s">
        <v>3</v>
      </c>
      <c r="C21" s="20" t="s">
        <v>4</v>
      </c>
      <c r="D21" s="20" t="s">
        <v>5</v>
      </c>
      <c r="E21" s="20" t="s">
        <v>6</v>
      </c>
      <c r="F21" s="20" t="s">
        <v>7</v>
      </c>
      <c r="G21" s="3"/>
      <c r="H21" s="17"/>
      <c r="I21" s="21"/>
      <c r="J21" s="21"/>
      <c r="K21" s="21"/>
      <c r="L21" s="21"/>
      <c r="M21" s="21"/>
    </row>
    <row r="22" spans="1:13">
      <c r="A22" s="13" t="s">
        <v>8</v>
      </c>
      <c r="B22" s="18">
        <f>B5</f>
        <v>2.5</v>
      </c>
      <c r="C22" s="38">
        <f>C5</f>
        <v>0</v>
      </c>
      <c r="D22" s="38">
        <f t="shared" ref="D22:F22" si="2">D5</f>
        <v>0</v>
      </c>
      <c r="E22" s="38">
        <f t="shared" si="2"/>
        <v>0</v>
      </c>
      <c r="F22" s="38">
        <f t="shared" si="2"/>
        <v>0</v>
      </c>
      <c r="G22" s="3"/>
      <c r="H22" s="5"/>
      <c r="I22" s="14"/>
      <c r="J22" s="14"/>
      <c r="K22" s="14"/>
      <c r="L22" s="14"/>
      <c r="M22" s="14"/>
    </row>
    <row r="23" spans="1:13">
      <c r="A23" s="12" t="s">
        <v>24</v>
      </c>
      <c r="B23" s="16" t="s">
        <v>24</v>
      </c>
      <c r="C23" s="6" t="s">
        <v>24</v>
      </c>
      <c r="D23" s="6" t="s">
        <v>24</v>
      </c>
      <c r="E23" s="6" t="s">
        <v>24</v>
      </c>
      <c r="F23" s="6" t="s">
        <v>24</v>
      </c>
      <c r="G23" s="3"/>
      <c r="H23" s="17"/>
      <c r="I23" s="21"/>
      <c r="J23" s="21"/>
      <c r="K23" s="21"/>
      <c r="L23" s="21"/>
      <c r="M23" s="21"/>
    </row>
    <row r="24" spans="1:13" ht="17" thickBot="1">
      <c r="A24" s="12" t="s">
        <v>23</v>
      </c>
      <c r="B24" s="2">
        <f>$I$5*B7</f>
        <v>5</v>
      </c>
      <c r="C24" s="22">
        <f t="shared" ref="C24:F24" si="3">$I$5*C7</f>
        <v>0</v>
      </c>
      <c r="D24" s="22">
        <f t="shared" si="3"/>
        <v>0</v>
      </c>
      <c r="E24" s="22">
        <f t="shared" si="3"/>
        <v>0</v>
      </c>
      <c r="F24" s="22">
        <f t="shared" si="3"/>
        <v>0</v>
      </c>
      <c r="G24" s="3"/>
      <c r="H24" s="5"/>
      <c r="I24" s="5"/>
      <c r="J24" s="5"/>
      <c r="K24" s="10"/>
      <c r="L24" s="10"/>
      <c r="M24" s="10"/>
    </row>
    <row r="25" spans="1:13" ht="17" thickTop="1">
      <c r="A25" s="53" t="s">
        <v>37</v>
      </c>
      <c r="B25" s="54"/>
      <c r="C25" s="54"/>
      <c r="D25" s="54"/>
      <c r="E25" s="54"/>
      <c r="F25" s="54"/>
      <c r="G25" s="3"/>
      <c r="H25" s="17"/>
      <c r="I25" s="21"/>
      <c r="J25" s="21"/>
      <c r="K25" s="21"/>
      <c r="L25" s="21"/>
      <c r="M25" s="21"/>
    </row>
    <row r="26" spans="1:13">
      <c r="A26" s="13" t="s">
        <v>25</v>
      </c>
      <c r="B26" s="16">
        <f>$I$5*B8</f>
        <v>0</v>
      </c>
      <c r="C26" s="6">
        <f t="shared" ref="C26:F26" si="4">$I$5*C8</f>
        <v>0</v>
      </c>
      <c r="D26" s="6">
        <f t="shared" si="4"/>
        <v>5</v>
      </c>
      <c r="E26" s="6">
        <f t="shared" si="4"/>
        <v>0</v>
      </c>
      <c r="F26" s="6">
        <f t="shared" si="4"/>
        <v>0</v>
      </c>
      <c r="G26" s="3"/>
      <c r="H26" s="17"/>
      <c r="I26" s="21"/>
      <c r="J26" s="21"/>
      <c r="K26" s="21"/>
      <c r="L26" s="21"/>
      <c r="M26" s="21"/>
    </row>
    <row r="27" spans="1:13">
      <c r="A27" s="12" t="s">
        <v>27</v>
      </c>
      <c r="B27" s="16" t="s">
        <v>27</v>
      </c>
      <c r="C27" s="6" t="s">
        <v>27</v>
      </c>
      <c r="D27" s="6" t="s">
        <v>27</v>
      </c>
      <c r="E27" s="6" t="s">
        <v>27</v>
      </c>
      <c r="F27" s="6" t="s">
        <v>27</v>
      </c>
      <c r="G27" s="3"/>
      <c r="H27" s="17"/>
      <c r="I27" s="21"/>
      <c r="J27" s="21"/>
      <c r="K27" s="21"/>
      <c r="L27" s="21"/>
      <c r="M27" s="21"/>
    </row>
    <row r="28" spans="1:13">
      <c r="A28" s="12" t="s">
        <v>9</v>
      </c>
      <c r="B28" s="16">
        <f>B6</f>
        <v>0</v>
      </c>
      <c r="C28" s="6">
        <f t="shared" ref="C28:F28" si="5">C6</f>
        <v>0</v>
      </c>
      <c r="D28" s="6">
        <f t="shared" si="5"/>
        <v>12.5</v>
      </c>
      <c r="E28" s="6">
        <f t="shared" si="5"/>
        <v>0</v>
      </c>
      <c r="F28" s="6">
        <f t="shared" si="5"/>
        <v>0</v>
      </c>
      <c r="G28" s="3"/>
      <c r="H28" s="5"/>
      <c r="I28" s="46"/>
      <c r="J28" s="46"/>
      <c r="K28" s="46"/>
      <c r="L28" s="46"/>
      <c r="M28" s="46"/>
    </row>
    <row r="29" spans="1:13">
      <c r="A29" s="12" t="s">
        <v>24</v>
      </c>
      <c r="B29" s="16" t="s">
        <v>24</v>
      </c>
      <c r="C29" s="6" t="s">
        <v>24</v>
      </c>
      <c r="D29" s="6" t="s">
        <v>24</v>
      </c>
      <c r="E29" s="6" t="s">
        <v>24</v>
      </c>
      <c r="F29" s="6" t="s">
        <v>24</v>
      </c>
      <c r="G29" s="3"/>
      <c r="H29" s="17"/>
      <c r="I29" s="44"/>
      <c r="J29" s="17"/>
      <c r="K29" s="44"/>
      <c r="L29" s="17"/>
      <c r="M29" s="44"/>
    </row>
    <row r="30" spans="1:13" ht="17" thickBot="1">
      <c r="A30" s="12" t="s">
        <v>26</v>
      </c>
      <c r="B30" s="2">
        <f>($I$2*$I$7)*B8</f>
        <v>0</v>
      </c>
      <c r="C30" s="22">
        <f t="shared" ref="C30:F30" si="6">($I$2*$I$7)*C8</f>
        <v>0</v>
      </c>
      <c r="D30" s="22">
        <f t="shared" si="6"/>
        <v>15</v>
      </c>
      <c r="E30" s="22">
        <f t="shared" si="6"/>
        <v>0</v>
      </c>
      <c r="F30" s="22">
        <f t="shared" si="6"/>
        <v>0</v>
      </c>
      <c r="G30" s="3"/>
      <c r="H30" s="5"/>
      <c r="I30" s="14"/>
      <c r="J30" s="17"/>
      <c r="K30" s="21"/>
      <c r="L30" s="17"/>
      <c r="M30" s="21"/>
    </row>
    <row r="31" spans="1:13" ht="17" thickTop="1">
      <c r="A31" s="53" t="s">
        <v>36</v>
      </c>
      <c r="B31" s="53"/>
      <c r="C31" s="53"/>
      <c r="D31" s="53"/>
      <c r="E31" s="53"/>
      <c r="F31" s="53"/>
      <c r="H31" s="17"/>
      <c r="I31" s="17"/>
      <c r="J31" s="17"/>
    </row>
    <row r="32" spans="1:13">
      <c r="A32" s="7" t="s">
        <v>28</v>
      </c>
      <c r="B32" s="6">
        <f>B7+B8</f>
        <v>1</v>
      </c>
      <c r="C32" s="6">
        <f t="shared" ref="C32:F32" si="7">C7+C8</f>
        <v>0</v>
      </c>
      <c r="D32" s="6">
        <f t="shared" si="7"/>
        <v>1</v>
      </c>
      <c r="E32" s="6">
        <f t="shared" si="7"/>
        <v>0</v>
      </c>
      <c r="F32" s="6">
        <f t="shared" si="7"/>
        <v>0</v>
      </c>
      <c r="H32" s="21"/>
      <c r="I32" s="21"/>
      <c r="J32" s="21"/>
    </row>
    <row r="33" spans="1:10">
      <c r="A33" s="37"/>
      <c r="B33" s="15" t="s">
        <v>24</v>
      </c>
      <c r="C33" s="15" t="s">
        <v>24</v>
      </c>
      <c r="D33" s="15" t="s">
        <v>24</v>
      </c>
      <c r="E33" s="15" t="s">
        <v>24</v>
      </c>
      <c r="F33" s="15" t="s">
        <v>24</v>
      </c>
      <c r="H33" s="21"/>
      <c r="I33" s="21"/>
      <c r="J33" s="21"/>
    </row>
    <row r="34" spans="1:10" ht="17" thickBot="1">
      <c r="A34" s="13"/>
      <c r="B34" s="22">
        <v>1</v>
      </c>
      <c r="C34" s="22">
        <v>1</v>
      </c>
      <c r="D34" s="22">
        <v>1</v>
      </c>
      <c r="E34" s="22">
        <v>1</v>
      </c>
      <c r="F34" s="22">
        <v>1</v>
      </c>
    </row>
    <row r="35" spans="1:10" ht="17" thickTop="1">
      <c r="A35" s="55" t="s">
        <v>38</v>
      </c>
      <c r="B35" s="56"/>
      <c r="C35" s="56"/>
      <c r="D35" s="56"/>
      <c r="E35" s="56"/>
      <c r="F35" s="57"/>
    </row>
    <row r="36" spans="1:10">
      <c r="A36" s="7" t="s">
        <v>33</v>
      </c>
      <c r="B36" s="6">
        <f>B5+B6</f>
        <v>2.5</v>
      </c>
      <c r="C36" s="6">
        <f t="shared" ref="C36:F36" si="8">C5+C6</f>
        <v>0</v>
      </c>
      <c r="D36" s="6">
        <f t="shared" si="8"/>
        <v>12.5</v>
      </c>
      <c r="E36" s="6">
        <f t="shared" si="8"/>
        <v>0</v>
      </c>
      <c r="F36" s="6">
        <f t="shared" si="8"/>
        <v>0</v>
      </c>
    </row>
    <row r="37" spans="1:10">
      <c r="A37" s="7" t="s">
        <v>32</v>
      </c>
      <c r="B37" s="6" t="s">
        <v>32</v>
      </c>
      <c r="C37" s="6" t="s">
        <v>32</v>
      </c>
      <c r="D37" s="6" t="s">
        <v>32</v>
      </c>
      <c r="E37" s="6" t="s">
        <v>32</v>
      </c>
      <c r="F37" s="6" t="s">
        <v>32</v>
      </c>
    </row>
    <row r="38" spans="1:10" ht="17" thickBot="1">
      <c r="A38" s="13" t="s">
        <v>34</v>
      </c>
      <c r="B38" s="22">
        <f>B3+B4</f>
        <v>2.5</v>
      </c>
      <c r="C38" s="6">
        <f t="shared" ref="C38:F38" si="9">C3+C4</f>
        <v>0</v>
      </c>
      <c r="D38" s="22">
        <f t="shared" si="9"/>
        <v>12.5</v>
      </c>
      <c r="E38" s="22">
        <f t="shared" si="9"/>
        <v>0</v>
      </c>
      <c r="F38" s="22">
        <f t="shared" si="9"/>
        <v>0</v>
      </c>
    </row>
    <row r="39" spans="1:10" ht="17" thickTop="1">
      <c r="A39" s="58" t="s">
        <v>29</v>
      </c>
      <c r="B39" s="59">
        <f>SUM(B3:F4)</f>
        <v>15</v>
      </c>
      <c r="C39" s="17"/>
      <c r="D39" s="24"/>
      <c r="E39" s="58" t="s">
        <v>31</v>
      </c>
      <c r="F39" s="59">
        <f>SUM(B3:F3)-SUM(B4:F4)</f>
        <v>10</v>
      </c>
    </row>
    <row r="40" spans="1:10">
      <c r="A40" s="9" t="s">
        <v>24</v>
      </c>
      <c r="B40" s="15" t="s">
        <v>24</v>
      </c>
      <c r="C40" s="17"/>
      <c r="D40" s="19"/>
      <c r="E40" s="19" t="s">
        <v>32</v>
      </c>
      <c r="F40" s="6" t="s">
        <v>32</v>
      </c>
    </row>
    <row r="41" spans="1:10">
      <c r="A41" s="51" t="s">
        <v>30</v>
      </c>
      <c r="B41" s="15">
        <f>$I$2*$I$7</f>
        <v>15</v>
      </c>
      <c r="C41" s="5"/>
      <c r="D41" s="52"/>
      <c r="E41" s="25" t="s">
        <v>21</v>
      </c>
      <c r="F41" s="6">
        <f>$I$7</f>
        <v>10</v>
      </c>
    </row>
  </sheetData>
  <mergeCells count="9">
    <mergeCell ref="A25:F25"/>
    <mergeCell ref="A31:F31"/>
    <mergeCell ref="A35:F35"/>
    <mergeCell ref="A1:F1"/>
    <mergeCell ref="A14:F14"/>
    <mergeCell ref="A10:F10"/>
    <mergeCell ref="H1:I1"/>
    <mergeCell ref="A20:F20"/>
    <mergeCell ref="A19:F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2019-12-08T04:18:25Z</cp:lastPrinted>
  <dcterms:created xsi:type="dcterms:W3CDTF">2019-12-07T08:33:25Z</dcterms:created>
  <dcterms:modified xsi:type="dcterms:W3CDTF">2019-12-08T04:20:42Z</dcterms:modified>
</cp:coreProperties>
</file>