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joehigh/Desktop/IEORE4007/Codes/EXCEL/"/>
    </mc:Choice>
  </mc:AlternateContent>
  <xr:revisionPtr revIDLastSave="0" documentId="13_ncr:1_{C79E60E0-0F87-EC42-82C2-943E8A4EBF06}" xr6:coauthVersionLast="45" xr6:coauthVersionMax="45" xr10:uidLastSave="{00000000-0000-0000-0000-000000000000}"/>
  <bookViews>
    <workbookView xWindow="3340" yWindow="5120" windowWidth="20400" windowHeight="13820" xr2:uid="{00000000-000D-0000-FFFF-FFFF00000000}"/>
  </bookViews>
  <sheets>
    <sheet name="Answer Report 1" sheetId="9" r:id="rId1"/>
    <sheet name="Sensitivity Report 1" sheetId="16" r:id="rId2"/>
    <sheet name="Sheet1" sheetId="1" r:id="rId3"/>
  </sheets>
  <definedNames>
    <definedName name="solver_adj" localSheetId="2" hidden="1">Sheet1!$B$5:$F$5,Sheet1!$B$6:$D$6,Sheet1!$B$7:$G$7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100</definedName>
    <definedName name="solver_lhs1" localSheetId="2" hidden="1">Sheet1!$B$13:$F$13</definedName>
    <definedName name="solver_lhs2" localSheetId="2" hidden="1">Sheet1!$B$9:$G$9</definedName>
    <definedName name="solver_lin" localSheetId="2" hidden="1">1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2</definedName>
    <definedName name="solver_nwt" localSheetId="2" hidden="1">1</definedName>
    <definedName name="solver_opt" localSheetId="2" hidden="1">Sheet1!$G$7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2</definedName>
    <definedName name="solver_rhs1" localSheetId="2" hidden="1">Sheet1!$B$15:$F$15</definedName>
    <definedName name="solver_rhs2" localSheetId="2" hidden="1">Sheet1!$B$11:$G$11</definedName>
    <definedName name="solver_rlx" localSheetId="2" hidden="1">1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100</definedName>
    <definedName name="solver_tol" localSheetId="2" hidden="1">0.05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" i="1" l="1"/>
  <c r="C15" i="1"/>
  <c r="D15" i="1"/>
  <c r="E15" i="1"/>
  <c r="F15" i="1"/>
  <c r="B15" i="1"/>
  <c r="C13" i="1"/>
  <c r="D13" i="1"/>
  <c r="E13" i="1"/>
  <c r="F13" i="1"/>
  <c r="B13" i="1"/>
  <c r="B9" i="1"/>
  <c r="G9" i="1"/>
  <c r="F9" i="1"/>
  <c r="E9" i="1"/>
  <c r="D9" i="1"/>
  <c r="C9" i="1"/>
  <c r="C11" i="1"/>
  <c r="D11" i="1"/>
  <c r="E11" i="1"/>
  <c r="F11" i="1"/>
  <c r="G11" i="1"/>
  <c r="B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garud</author>
  </authors>
  <commentList>
    <comment ref="G9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garud:</t>
        </r>
        <r>
          <rPr>
            <sz val="9"/>
            <color indexed="81"/>
            <rFont val="Tahoma"/>
            <family val="2"/>
          </rPr>
          <t xml:space="preserve">
Inflow in Month 6</t>
        </r>
      </text>
    </comment>
    <comment ref="G1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garud:</t>
        </r>
        <r>
          <rPr>
            <sz val="9"/>
            <color indexed="81"/>
            <rFont val="Tahoma"/>
            <family val="2"/>
          </rPr>
          <t xml:space="preserve">
Outflow in Month 6
</t>
        </r>
      </text>
    </comment>
  </commentList>
</comments>
</file>

<file path=xl/sharedStrings.xml><?xml version="1.0" encoding="utf-8"?>
<sst xmlns="http://schemas.openxmlformats.org/spreadsheetml/2006/main" count="227" uniqueCount="120">
  <si>
    <t>Jan</t>
  </si>
  <si>
    <t>Feb</t>
  </si>
  <si>
    <t>Mar</t>
  </si>
  <si>
    <t>Apr</t>
  </si>
  <si>
    <t>May</t>
  </si>
  <si>
    <t>Jun</t>
  </si>
  <si>
    <t>Cash Flow</t>
  </si>
  <si>
    <t>Line of Credit</t>
  </si>
  <si>
    <t>Commercial Paper</t>
  </si>
  <si>
    <t>Excess Cash</t>
  </si>
  <si>
    <t>Data</t>
  </si>
  <si>
    <t>r_l</t>
  </si>
  <si>
    <t>r_f</t>
  </si>
  <si>
    <t>r_p</t>
  </si>
  <si>
    <t>Inflow</t>
  </si>
  <si>
    <t>=</t>
  </si>
  <si>
    <t>U</t>
  </si>
  <si>
    <t>Short term Cash Flow management</t>
  </si>
  <si>
    <t>Cell</t>
  </si>
  <si>
    <t>Name</t>
  </si>
  <si>
    <t>Constraints</t>
  </si>
  <si>
    <t>$G$7</t>
  </si>
  <si>
    <t>Excess Cash Jun</t>
  </si>
  <si>
    <t>$B$5</t>
  </si>
  <si>
    <t>Line of Credit Jan</t>
  </si>
  <si>
    <t>$C$5</t>
  </si>
  <si>
    <t>Line of Credit Feb</t>
  </si>
  <si>
    <t>$D$5</t>
  </si>
  <si>
    <t>Line of Credit Mar</t>
  </si>
  <si>
    <t>$E$5</t>
  </si>
  <si>
    <t>Line of Credit Apr</t>
  </si>
  <si>
    <t>$F$5</t>
  </si>
  <si>
    <t>Line of Credit May</t>
  </si>
  <si>
    <t>$B$6</t>
  </si>
  <si>
    <t>Commercial Paper Jan</t>
  </si>
  <si>
    <t>$C$6</t>
  </si>
  <si>
    <t>Commercial Paper Feb</t>
  </si>
  <si>
    <t>$D$6</t>
  </si>
  <si>
    <t>Commercial Paper Mar</t>
  </si>
  <si>
    <t>$B$7</t>
  </si>
  <si>
    <t>Excess Cash Jan</t>
  </si>
  <si>
    <t>$C$7</t>
  </si>
  <si>
    <t>Excess Cash Feb</t>
  </si>
  <si>
    <t>$D$7</t>
  </si>
  <si>
    <t>Excess Cash Mar</t>
  </si>
  <si>
    <t>$E$7</t>
  </si>
  <si>
    <t>Excess Cash Apr</t>
  </si>
  <si>
    <t>$F$7</t>
  </si>
  <si>
    <t>Excess Cash May</t>
  </si>
  <si>
    <t>$B$9</t>
  </si>
  <si>
    <t>Inflow Jan</t>
  </si>
  <si>
    <t>$C$9</t>
  </si>
  <si>
    <t>Inflow Feb</t>
  </si>
  <si>
    <t>$D$9</t>
  </si>
  <si>
    <t>Inflow Mar</t>
  </si>
  <si>
    <t>$E$9</t>
  </si>
  <si>
    <t>Inflow Apr</t>
  </si>
  <si>
    <t>$F$9</t>
  </si>
  <si>
    <t>Inflow May</t>
  </si>
  <si>
    <t>$G$9</t>
  </si>
  <si>
    <t>Inflow Jun</t>
  </si>
  <si>
    <t>Liability</t>
  </si>
  <si>
    <t>Credit upper bound</t>
  </si>
  <si>
    <t>Credit drawn</t>
  </si>
  <si>
    <t>&lt;=</t>
  </si>
  <si>
    <t>$B$13</t>
  </si>
  <si>
    <t>Credit drawn =</t>
  </si>
  <si>
    <t>$C$13</t>
  </si>
  <si>
    <t>$D$13</t>
  </si>
  <si>
    <t>$E$13</t>
  </si>
  <si>
    <t>$F$13</t>
  </si>
  <si>
    <t>Microsoft Excel 14.0 Answer Report</t>
  </si>
  <si>
    <t>Worksheet: [cashflow.xlsx]Sheet1</t>
  </si>
  <si>
    <t>Report Created: 10/2/2011 5:00:42 PM</t>
  </si>
  <si>
    <t>Result: Solver found a solution.  All Constraints and optimality conditions are satisfied.</t>
  </si>
  <si>
    <t>Solver Engine</t>
  </si>
  <si>
    <t>Engine: Simplex LP</t>
  </si>
  <si>
    <t>Solution Time: 0.062 Seconds.</t>
  </si>
  <si>
    <t>Iterations: 8 Subproblems: 0</t>
  </si>
  <si>
    <t>Solver Options</t>
  </si>
  <si>
    <t>Max Time 100 sec,  Iterations 100, Precision 0.000001</t>
  </si>
  <si>
    <t>Max Subproblems Unlimited, Max Integer Sols Unlimited, Integer Tolerance 5%, Solve Without Integer Constraints, Assume NonNegative</t>
  </si>
  <si>
    <t>Objective Cell (Max)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</si>
  <si>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</si>
  <si>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</si>
  <si>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</si>
  <si>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</si>
  <si>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</si>
  <si>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</si>
  <si>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</si>
  <si>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</si>
  <si>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Contin</t>
  </si>
  <si>
    <t>$B$9=$B$11</t>
  </si>
  <si>
    <t>Binding</t>
  </si>
  <si>
    <t>$C$9=$C$11</t>
  </si>
  <si>
    <t>$D$9=$D$11</t>
  </si>
  <si>
    <t>$E$9=$E$11</t>
  </si>
  <si>
    <t>$F$9=$F$11</t>
  </si>
  <si>
    <t>$G$9=$G$11</t>
  </si>
  <si>
    <t>$B$13&lt;=$B$15</t>
  </si>
  <si>
    <t>Not Binding</t>
  </si>
  <si>
    <t>$C$13&lt;=$C$15</t>
  </si>
  <si>
    <t>$D$13&lt;=$D$15</t>
  </si>
  <si>
    <t>$E$13&lt;=$E$15</t>
  </si>
  <si>
    <t>$F$13&lt;=$F$15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</si>
  <si>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</si>
  <si>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</si>
  <si>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</si>
  <si>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</si>
  <si>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</si>
  <si>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</si>
  <si>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</si>
  <si>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</si>
  <si>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</si>
  <si>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</si>
  <si>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</si>
  <si>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</si>
  <si>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</si>
  <si>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Microsoft Excel 14.2 Sensitivity Report</t>
  </si>
  <si>
    <t>Report Created: 9/29/2014 10:20:51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</si>
</sst>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2" fontId="0" fillId="2" borderId="1" xfId="0" applyNumberFormat="1" applyFill="1" applyBorder="1" applyAlignment="1">
      <alignment horizontal="center"/>
    </xf>
    <xf numFmtId="0" fontId="1" fillId="0" borderId="0" xfId="0" applyFont="1"/>
    <xf numFmtId="0" fontId="0" fillId="0" borderId="2" xfId="0" applyFill="1" applyBorder="1" applyAlignment="1"/>
    <xf numFmtId="0" fontId="0" fillId="0" borderId="3" xfId="0" applyFill="1" applyBorder="1" applyAlignment="1"/>
    <xf numFmtId="2" fontId="0" fillId="0" borderId="2" xfId="0" applyNumberFormat="1" applyFill="1" applyBorder="1" applyAlignment="1"/>
    <xf numFmtId="2" fontId="0" fillId="0" borderId="3" xfId="0" applyNumberFormat="1" applyFill="1" applyBorder="1" applyAlignment="1"/>
    <xf numFmtId="0" fontId="4" fillId="0" borderId="4" xfId="0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abSelected="1" zoomScale="179" zoomScaleNormal="179" workbookViewId="0"/>
  </sheetViews>
  <sheetFormatPr baseColWidth="10" defaultColWidth="8.83203125" defaultRowHeight="15" x14ac:dyDescent="0.2"/>
  <cols>
    <col min="1" max="1" width="2.33203125" customWidth="1"/>
    <col min="2" max="2" width="6.33203125" customWidth="1"/>
    <col min="3" max="3" width="21.5" bestFit="1" customWidth="1"/>
    <col min="4" max="5" width="13.6640625" bestFit="1" customWidth="1"/>
    <col min="6" max="6" width="11.5" customWidth="1"/>
    <col min="7" max="7" width="12" bestFit="1" customWidth="1"/>
  </cols>
  <sheetData>
    <row r="1" spans="1:5" x14ac:dyDescent="0.2">
      <c r="A1" s="7" t="s">
        <v>71</v>
      </c>
    </row>
    <row r="2" spans="1:5" x14ac:dyDescent="0.2">
      <c r="A2" s="7" t="s">
        <v>72</v>
      </c>
    </row>
    <row r="3" spans="1:5" x14ac:dyDescent="0.2">
      <c r="A3" s="7" t="s">
        <v>73</v>
      </c>
    </row>
    <row r="4" spans="1:5" x14ac:dyDescent="0.2">
      <c r="A4" s="7" t="s">
        <v>74</v>
      </c>
    </row>
    <row r="5" spans="1:5" x14ac:dyDescent="0.2">
      <c r="A5" s="7" t="s">
        <v>75</v>
      </c>
    </row>
    <row r="6" spans="1:5" x14ac:dyDescent="0.2">
      <c r="A6" s="7"/>
      <c r="B6" t="s">
        <v>76</v>
      </c>
    </row>
    <row r="7" spans="1:5" x14ac:dyDescent="0.2">
      <c r="A7" s="7"/>
      <c r="B7" t="s">
        <v>77</v>
      </c>
    </row>
    <row r="8" spans="1:5" x14ac:dyDescent="0.2">
      <c r="A8" s="7"/>
      <c r="B8" t="s">
        <v>78</v>
      </c>
    </row>
    <row r="9" spans="1:5" x14ac:dyDescent="0.2">
      <c r="A9" s="7" t="s">
        <v>79</v>
      </c>
    </row>
    <row r="10" spans="1:5" x14ac:dyDescent="0.2">
      <c r="B10" t="s">
        <v>80</v>
      </c>
    </row>
    <row r="11" spans="1:5" x14ac:dyDescent="0.2">
      <c r="B11" t="s">
        <v>81</v>
      </c>
    </row>
    <row r="14" spans="1:5" ht="16" thickBot="1" x14ac:dyDescent="0.25">
      <c r="A14" t="s">
        <v>82</v>
      </c>
    </row>
    <row r="15" spans="1:5" ht="16" thickBot="1" x14ac:dyDescent="0.25">
      <c r="B15" s="12" t="s">
        <v>18</v>
      </c>
      <c r="C15" s="12" t="s">
        <v>19</v>
      </c>
      <c r="D15" s="12" t="s">
        <v>83</v>
      </c>
      <c r="E15" s="12" t="s">
        <v>84</v>
      </c>
    </row>
    <row r="16" spans="1:5" ht="16" thickBot="1" x14ac:dyDescent="0.25">
      <c r="B16" s="8" t="s">
        <v>21</v>
      </c>
      <c r="C16" s="8" t="s">
        <v>22</v>
      </c>
      <c r="D16" s="10">
        <v>141.42000000000002</v>
      </c>
      <c r="E16" s="10">
        <v>141.41999999999996</v>
      </c>
    </row>
    <row r="19" spans="1:6" ht="16" thickBot="1" x14ac:dyDescent="0.25">
      <c r="A19" t="s">
        <v>85</v>
      </c>
    </row>
    <row r="20" spans="1:6" ht="16" thickBot="1" x14ac:dyDescent="0.25">
      <c r="B20" s="12" t="s">
        <v>18</v>
      </c>
      <c r="C20" s="12" t="s">
        <v>19</v>
      </c>
      <c r="D20" s="12" t="s">
        <v>83</v>
      </c>
      <c r="E20" s="12" t="s">
        <v>84</v>
      </c>
      <c r="F20" s="12" t="s">
        <v>86</v>
      </c>
    </row>
    <row r="21" spans="1:6" x14ac:dyDescent="0.2">
      <c r="B21" s="9" t="s">
        <v>23</v>
      </c>
      <c r="C21" s="9" t="s">
        <v>24</v>
      </c>
      <c r="D21" s="11">
        <v>0</v>
      </c>
      <c r="E21" s="11">
        <v>0</v>
      </c>
      <c r="F21" s="9" t="s">
        <v>91</v>
      </c>
    </row>
    <row r="22" spans="1:6" x14ac:dyDescent="0.2">
      <c r="B22" s="9" t="s">
        <v>25</v>
      </c>
      <c r="C22" s="9" t="s">
        <v>26</v>
      </c>
      <c r="D22" s="11">
        <v>50.980392156862756</v>
      </c>
      <c r="E22" s="11">
        <v>50.980392156862749</v>
      </c>
      <c r="F22" s="9" t="s">
        <v>91</v>
      </c>
    </row>
    <row r="23" spans="1:6" x14ac:dyDescent="0.2">
      <c r="B23" s="9" t="s">
        <v>27</v>
      </c>
      <c r="C23" s="9" t="s">
        <v>28</v>
      </c>
      <c r="D23" s="11">
        <v>0</v>
      </c>
      <c r="E23" s="11">
        <v>0</v>
      </c>
      <c r="F23" s="9" t="s">
        <v>91</v>
      </c>
    </row>
    <row r="24" spans="1:6" x14ac:dyDescent="0.2">
      <c r="B24" s="9" t="s">
        <v>29</v>
      </c>
      <c r="C24" s="9" t="s">
        <v>30</v>
      </c>
      <c r="D24" s="11">
        <v>0</v>
      </c>
      <c r="E24" s="11">
        <v>0</v>
      </c>
      <c r="F24" s="9" t="s">
        <v>91</v>
      </c>
    </row>
    <row r="25" spans="1:6" x14ac:dyDescent="0.2">
      <c r="B25" s="9" t="s">
        <v>31</v>
      </c>
      <c r="C25" s="9" t="s">
        <v>32</v>
      </c>
      <c r="D25" s="11">
        <v>0</v>
      </c>
      <c r="E25" s="11">
        <v>0</v>
      </c>
      <c r="F25" s="9" t="s">
        <v>91</v>
      </c>
    </row>
    <row r="26" spans="1:6" x14ac:dyDescent="0.2">
      <c r="B26" s="9" t="s">
        <v>33</v>
      </c>
      <c r="C26" s="9" t="s">
        <v>34</v>
      </c>
      <c r="D26" s="11">
        <v>150</v>
      </c>
      <c r="E26" s="11">
        <v>150</v>
      </c>
      <c r="F26" s="9" t="s">
        <v>91</v>
      </c>
    </row>
    <row r="27" spans="1:6" x14ac:dyDescent="0.2">
      <c r="B27" s="9" t="s">
        <v>35</v>
      </c>
      <c r="C27" s="9" t="s">
        <v>36</v>
      </c>
      <c r="D27" s="11">
        <v>49.019607843137251</v>
      </c>
      <c r="E27" s="11">
        <v>49.019607843137251</v>
      </c>
      <c r="F27" s="9" t="s">
        <v>91</v>
      </c>
    </row>
    <row r="28" spans="1:6" x14ac:dyDescent="0.2">
      <c r="B28" s="9" t="s">
        <v>37</v>
      </c>
      <c r="C28" s="9" t="s">
        <v>38</v>
      </c>
      <c r="D28" s="11">
        <v>204.49019607843135</v>
      </c>
      <c r="E28" s="11">
        <v>204.49019607843135</v>
      </c>
      <c r="F28" s="9" t="s">
        <v>91</v>
      </c>
    </row>
    <row r="29" spans="1:6" x14ac:dyDescent="0.2">
      <c r="B29" s="9" t="s">
        <v>39</v>
      </c>
      <c r="C29" s="9" t="s">
        <v>40</v>
      </c>
      <c r="D29" s="11">
        <v>0</v>
      </c>
      <c r="E29" s="11">
        <v>0</v>
      </c>
      <c r="F29" s="9" t="s">
        <v>91</v>
      </c>
    </row>
    <row r="30" spans="1:6" x14ac:dyDescent="0.2">
      <c r="B30" s="9" t="s">
        <v>41</v>
      </c>
      <c r="C30" s="9" t="s">
        <v>42</v>
      </c>
      <c r="D30" s="11">
        <v>0</v>
      </c>
      <c r="E30" s="11">
        <v>0</v>
      </c>
      <c r="F30" s="9" t="s">
        <v>91</v>
      </c>
    </row>
    <row r="31" spans="1:6" x14ac:dyDescent="0.2">
      <c r="B31" s="9" t="s">
        <v>43</v>
      </c>
      <c r="C31" s="9" t="s">
        <v>44</v>
      </c>
      <c r="D31" s="11">
        <v>353</v>
      </c>
      <c r="E31" s="11">
        <v>353</v>
      </c>
      <c r="F31" s="9" t="s">
        <v>91</v>
      </c>
    </row>
    <row r="32" spans="1:6" x14ac:dyDescent="0.2">
      <c r="B32" s="9" t="s">
        <v>45</v>
      </c>
      <c r="C32" s="9" t="s">
        <v>46</v>
      </c>
      <c r="D32" s="11">
        <v>0</v>
      </c>
      <c r="E32" s="11">
        <v>0</v>
      </c>
      <c r="F32" s="9" t="s">
        <v>91</v>
      </c>
    </row>
    <row r="33" spans="1:7" x14ac:dyDescent="0.2">
      <c r="B33" s="9" t="s">
        <v>47</v>
      </c>
      <c r="C33" s="9" t="s">
        <v>48</v>
      </c>
      <c r="D33" s="11">
        <v>0</v>
      </c>
      <c r="E33" s="11">
        <v>0</v>
      </c>
      <c r="F33" s="9" t="s">
        <v>91</v>
      </c>
    </row>
    <row r="34" spans="1:7" ht="16" thickBot="1" x14ac:dyDescent="0.25">
      <c r="B34" s="8" t="s">
        <v>21</v>
      </c>
      <c r="C34" s="8" t="s">
        <v>22</v>
      </c>
      <c r="D34" s="10">
        <v>141.42000000000002</v>
      </c>
      <c r="E34" s="10">
        <v>141.41999999999996</v>
      </c>
      <c r="F34" s="8" t="s">
        <v>91</v>
      </c>
    </row>
    <row r="37" spans="1:7" ht="16" thickBot="1" x14ac:dyDescent="0.25">
      <c r="A37" t="s">
        <v>20</v>
      </c>
    </row>
    <row r="38" spans="1:7" ht="16" thickBot="1" x14ac:dyDescent="0.25">
      <c r="B38" s="12" t="s">
        <v>18</v>
      </c>
      <c r="C38" s="12" t="s">
        <v>19</v>
      </c>
      <c r="D38" s="12" t="s">
        <v>87</v>
      </c>
      <c r="E38" s="12" t="s">
        <v>88</v>
      </c>
      <c r="F38" s="12" t="s">
        <v>89</v>
      </c>
      <c r="G38" s="12" t="s">
        <v>90</v>
      </c>
    </row>
    <row r="39" spans="1:7" x14ac:dyDescent="0.2">
      <c r="B39" s="9" t="s">
        <v>49</v>
      </c>
      <c r="C39" s="9" t="s">
        <v>50</v>
      </c>
      <c r="D39" s="11">
        <v>150</v>
      </c>
      <c r="E39" s="9" t="s">
        <v>92</v>
      </c>
      <c r="F39" s="9" t="s">
        <v>93</v>
      </c>
      <c r="G39" s="9">
        <v>0</v>
      </c>
    </row>
    <row r="40" spans="1:7" x14ac:dyDescent="0.2">
      <c r="B40" s="9" t="s">
        <v>51</v>
      </c>
      <c r="C40" s="9" t="s">
        <v>52</v>
      </c>
      <c r="D40" s="11">
        <v>100</v>
      </c>
      <c r="E40" s="9" t="s">
        <v>94</v>
      </c>
      <c r="F40" s="9" t="s">
        <v>93</v>
      </c>
      <c r="G40" s="9">
        <v>0</v>
      </c>
    </row>
    <row r="41" spans="1:7" x14ac:dyDescent="0.2">
      <c r="B41" s="9" t="s">
        <v>53</v>
      </c>
      <c r="C41" s="9" t="s">
        <v>54</v>
      </c>
      <c r="D41" s="11">
        <v>-200.00000000000003</v>
      </c>
      <c r="E41" s="9" t="s">
        <v>95</v>
      </c>
      <c r="F41" s="9" t="s">
        <v>93</v>
      </c>
      <c r="G41" s="9">
        <v>0</v>
      </c>
    </row>
    <row r="42" spans="1:7" x14ac:dyDescent="0.2">
      <c r="B42" s="9" t="s">
        <v>55</v>
      </c>
      <c r="C42" s="9" t="s">
        <v>56</v>
      </c>
      <c r="D42" s="11">
        <v>200</v>
      </c>
      <c r="E42" s="9" t="s">
        <v>96</v>
      </c>
      <c r="F42" s="9" t="s">
        <v>93</v>
      </c>
      <c r="G42" s="9">
        <v>0</v>
      </c>
    </row>
    <row r="43" spans="1:7" x14ac:dyDescent="0.2">
      <c r="B43" s="9" t="s">
        <v>57</v>
      </c>
      <c r="C43" s="9" t="s">
        <v>58</v>
      </c>
      <c r="D43" s="11">
        <v>-50</v>
      </c>
      <c r="E43" s="9" t="s">
        <v>97</v>
      </c>
      <c r="F43" s="9" t="s">
        <v>93</v>
      </c>
      <c r="G43" s="9">
        <v>0</v>
      </c>
    </row>
    <row r="44" spans="1:7" x14ac:dyDescent="0.2">
      <c r="B44" s="9" t="s">
        <v>59</v>
      </c>
      <c r="C44" s="9" t="s">
        <v>60</v>
      </c>
      <c r="D44" s="11">
        <v>-349.99999999999994</v>
      </c>
      <c r="E44" s="9" t="s">
        <v>98</v>
      </c>
      <c r="F44" s="9" t="s">
        <v>93</v>
      </c>
      <c r="G44" s="9">
        <v>0</v>
      </c>
    </row>
    <row r="45" spans="1:7" x14ac:dyDescent="0.2">
      <c r="B45" s="9" t="s">
        <v>65</v>
      </c>
      <c r="C45" s="9" t="s">
        <v>66</v>
      </c>
      <c r="D45" s="11">
        <v>0</v>
      </c>
      <c r="E45" s="9" t="s">
        <v>99</v>
      </c>
      <c r="F45" s="9" t="s">
        <v>100</v>
      </c>
      <c r="G45" s="9">
        <v>100</v>
      </c>
    </row>
    <row r="46" spans="1:7" x14ac:dyDescent="0.2">
      <c r="B46" s="9" t="s">
        <v>67</v>
      </c>
      <c r="C46" s="9" t="s">
        <v>66</v>
      </c>
      <c r="D46" s="11">
        <v>50.980392156862749</v>
      </c>
      <c r="E46" s="9" t="s">
        <v>101</v>
      </c>
      <c r="F46" s="9" t="s">
        <v>100</v>
      </c>
      <c r="G46" s="9">
        <v>49.019607843137251</v>
      </c>
    </row>
    <row r="47" spans="1:7" x14ac:dyDescent="0.2">
      <c r="B47" s="9" t="s">
        <v>68</v>
      </c>
      <c r="C47" s="9" t="s">
        <v>66</v>
      </c>
      <c r="D47" s="11">
        <v>0</v>
      </c>
      <c r="E47" s="9" t="s">
        <v>102</v>
      </c>
      <c r="F47" s="9" t="s">
        <v>100</v>
      </c>
      <c r="G47" s="9">
        <v>100</v>
      </c>
    </row>
    <row r="48" spans="1:7" x14ac:dyDescent="0.2">
      <c r="B48" s="9" t="s">
        <v>69</v>
      </c>
      <c r="C48" s="9" t="s">
        <v>66</v>
      </c>
      <c r="D48" s="11">
        <v>0</v>
      </c>
      <c r="E48" s="9" t="s">
        <v>103</v>
      </c>
      <c r="F48" s="9" t="s">
        <v>100</v>
      </c>
      <c r="G48" s="9">
        <v>100</v>
      </c>
    </row>
    <row r="49" spans="2:7" ht="16" thickBot="1" x14ac:dyDescent="0.25">
      <c r="B49" s="8" t="s">
        <v>70</v>
      </c>
      <c r="C49" s="8" t="s">
        <v>66</v>
      </c>
      <c r="D49" s="10">
        <v>0</v>
      </c>
      <c r="E49" s="8" t="s">
        <v>104</v>
      </c>
      <c r="F49" s="8" t="s">
        <v>100</v>
      </c>
      <c r="G49" s="8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showGridLines="0" topLeftCell="A27" zoomScale="181" zoomScaleNormal="181" zoomScalePageLayoutView="181" workbookViewId="0">
      <selection activeCell="G20" sqref="G20"/>
    </sheetView>
  </sheetViews>
  <sheetFormatPr baseColWidth="10" defaultColWidth="10.83203125" defaultRowHeight="15" x14ac:dyDescent="0.2"/>
  <cols>
    <col min="1" max="1" width="2.33203125" customWidth="1"/>
    <col min="2" max="2" width="6.1640625" bestFit="1" customWidth="1"/>
    <col min="3" max="3" width="18.5" bestFit="1" customWidth="1"/>
    <col min="4" max="4" width="12.1640625" bestFit="1" customWidth="1"/>
    <col min="5" max="5" width="12.83203125" bestFit="1" customWidth="1"/>
    <col min="6" max="6" width="9.5" bestFit="1" customWidth="1"/>
    <col min="7" max="8" width="12.1640625" bestFit="1" customWidth="1"/>
  </cols>
  <sheetData>
    <row r="1" spans="1:8" x14ac:dyDescent="0.2">
      <c r="A1" s="7" t="s">
        <v>118</v>
      </c>
    </row>
    <row r="2" spans="1:8" x14ac:dyDescent="0.2">
      <c r="A2" s="7" t="s">
        <v>72</v>
      </c>
    </row>
    <row r="3" spans="1:8" x14ac:dyDescent="0.2">
      <c r="A3" s="7" t="s">
        <v>119</v>
      </c>
    </row>
    <row r="6" spans="1:8" ht="16" thickBot="1" x14ac:dyDescent="0.25">
      <c r="A6" t="s">
        <v>85</v>
      </c>
    </row>
    <row r="7" spans="1:8" x14ac:dyDescent="0.2">
      <c r="B7" s="14"/>
      <c r="C7" s="14"/>
      <c r="D7" s="14" t="s">
        <v>105</v>
      </c>
      <c r="E7" s="14" t="s">
        <v>107</v>
      </c>
      <c r="F7" s="14" t="s">
        <v>109</v>
      </c>
      <c r="G7" s="14" t="s">
        <v>111</v>
      </c>
      <c r="H7" s="14" t="s">
        <v>111</v>
      </c>
    </row>
    <row r="8" spans="1:8" ht="16" thickBot="1" x14ac:dyDescent="0.25">
      <c r="B8" s="15" t="s">
        <v>18</v>
      </c>
      <c r="C8" s="15" t="s">
        <v>19</v>
      </c>
      <c r="D8" s="15" t="s">
        <v>106</v>
      </c>
      <c r="E8" s="15" t="s">
        <v>108</v>
      </c>
      <c r="F8" s="15" t="s">
        <v>110</v>
      </c>
      <c r="G8" s="15" t="s">
        <v>112</v>
      </c>
      <c r="H8" s="15" t="s">
        <v>113</v>
      </c>
    </row>
    <row r="9" spans="1:8" x14ac:dyDescent="0.2">
      <c r="B9" s="9" t="s">
        <v>23</v>
      </c>
      <c r="C9" s="9" t="s">
        <v>24</v>
      </c>
      <c r="D9" s="9">
        <v>0</v>
      </c>
      <c r="E9" s="9">
        <v>-3.2138644067792772E-3</v>
      </c>
      <c r="F9" s="9">
        <v>0</v>
      </c>
      <c r="G9" s="9">
        <v>3.2138644067792772E-3</v>
      </c>
      <c r="H9" s="9">
        <v>1E+30</v>
      </c>
    </row>
    <row r="10" spans="1:8" x14ac:dyDescent="0.2">
      <c r="B10" s="9" t="s">
        <v>25</v>
      </c>
      <c r="C10" s="9" t="s">
        <v>26</v>
      </c>
      <c r="D10" s="9">
        <v>50.980392156862749</v>
      </c>
      <c r="E10" s="9">
        <v>0</v>
      </c>
      <c r="F10" s="9">
        <v>0</v>
      </c>
      <c r="G10" s="9">
        <v>3.1820439671081955E-3</v>
      </c>
      <c r="H10" s="9">
        <v>0</v>
      </c>
    </row>
    <row r="11" spans="1:8" x14ac:dyDescent="0.2">
      <c r="B11" s="9" t="s">
        <v>27</v>
      </c>
      <c r="C11" s="9" t="s">
        <v>28</v>
      </c>
      <c r="D11" s="9">
        <v>0</v>
      </c>
      <c r="E11" s="9">
        <v>-7.1186440677967339E-3</v>
      </c>
      <c r="F11" s="9">
        <v>0</v>
      </c>
      <c r="G11" s="9">
        <v>7.1186440677967339E-3</v>
      </c>
      <c r="H11" s="9">
        <v>1E+30</v>
      </c>
    </row>
    <row r="12" spans="1:8" x14ac:dyDescent="0.2">
      <c r="B12" s="9" t="s">
        <v>29</v>
      </c>
      <c r="C12" s="9" t="s">
        <v>30</v>
      </c>
      <c r="D12" s="9">
        <v>0</v>
      </c>
      <c r="E12" s="9">
        <v>-3.1508474576267425E-3</v>
      </c>
      <c r="F12" s="9">
        <v>0</v>
      </c>
      <c r="G12" s="9">
        <v>3.1508474576267425E-3</v>
      </c>
      <c r="H12" s="9">
        <v>1E+30</v>
      </c>
    </row>
    <row r="13" spans="1:8" x14ac:dyDescent="0.2">
      <c r="B13" s="9" t="s">
        <v>31</v>
      </c>
      <c r="C13" s="9" t="s">
        <v>32</v>
      </c>
      <c r="D13" s="9">
        <v>0</v>
      </c>
      <c r="E13" s="9">
        <v>0</v>
      </c>
      <c r="F13" s="9">
        <v>0</v>
      </c>
      <c r="G13" s="9">
        <v>0</v>
      </c>
      <c r="H13" s="9">
        <v>1E+30</v>
      </c>
    </row>
    <row r="14" spans="1:8" x14ac:dyDescent="0.2">
      <c r="B14" s="9" t="s">
        <v>33</v>
      </c>
      <c r="C14" s="9" t="s">
        <v>34</v>
      </c>
      <c r="D14" s="9">
        <v>150</v>
      </c>
      <c r="E14" s="9">
        <v>0</v>
      </c>
      <c r="F14" s="9">
        <v>0</v>
      </c>
      <c r="G14" s="9">
        <v>3.9975355932208474E-3</v>
      </c>
      <c r="H14" s="9">
        <v>3.2138644067792772E-3</v>
      </c>
    </row>
    <row r="15" spans="1:8" x14ac:dyDescent="0.2">
      <c r="B15" s="9" t="s">
        <v>35</v>
      </c>
      <c r="C15" s="9" t="s">
        <v>36</v>
      </c>
      <c r="D15" s="9">
        <v>49.019607843137251</v>
      </c>
      <c r="E15" s="9">
        <v>0</v>
      </c>
      <c r="F15" s="9">
        <v>0</v>
      </c>
      <c r="G15" s="9">
        <v>0</v>
      </c>
      <c r="H15" s="9">
        <v>3.1820439671081955E-3</v>
      </c>
    </row>
    <row r="16" spans="1:8" x14ac:dyDescent="0.2">
      <c r="B16" s="9" t="s">
        <v>37</v>
      </c>
      <c r="C16" s="9" t="s">
        <v>38</v>
      </c>
      <c r="D16" s="9">
        <v>203.4343635759389</v>
      </c>
      <c r="E16" s="9">
        <v>0</v>
      </c>
      <c r="F16" s="9">
        <v>0</v>
      </c>
      <c r="G16" s="9">
        <v>7.0693069306934442E-3</v>
      </c>
      <c r="H16" s="9">
        <v>0</v>
      </c>
    </row>
    <row r="17" spans="1:8" x14ac:dyDescent="0.2">
      <c r="B17" s="9" t="s">
        <v>39</v>
      </c>
      <c r="C17" s="9" t="s">
        <v>40</v>
      </c>
      <c r="D17" s="9">
        <v>0</v>
      </c>
      <c r="E17" s="9">
        <v>-3.9975355932208474E-3</v>
      </c>
      <c r="F17" s="9">
        <v>0</v>
      </c>
      <c r="G17" s="9">
        <v>3.9975355932208474E-3</v>
      </c>
      <c r="H17" s="9">
        <v>1E+30</v>
      </c>
    </row>
    <row r="18" spans="1:8" x14ac:dyDescent="0.2">
      <c r="B18" s="9" t="s">
        <v>41</v>
      </c>
      <c r="C18" s="9" t="s">
        <v>42</v>
      </c>
      <c r="D18" s="9">
        <v>0</v>
      </c>
      <c r="E18" s="9">
        <v>-7.140000000000148E-3</v>
      </c>
      <c r="F18" s="9">
        <v>0</v>
      </c>
      <c r="G18" s="9">
        <v>7.140000000000148E-3</v>
      </c>
      <c r="H18" s="9">
        <v>1E+30</v>
      </c>
    </row>
    <row r="19" spans="1:8" x14ac:dyDescent="0.2">
      <c r="B19" s="9" t="s">
        <v>43</v>
      </c>
      <c r="C19" s="9" t="s">
        <v>44</v>
      </c>
      <c r="D19" s="9">
        <v>351.94416749750752</v>
      </c>
      <c r="E19" s="9">
        <v>0</v>
      </c>
      <c r="F19" s="9">
        <v>0</v>
      </c>
      <c r="G19" s="9">
        <v>3.9309100000004989E-3</v>
      </c>
      <c r="H19" s="9">
        <v>3.1602999999996223E-3</v>
      </c>
    </row>
    <row r="20" spans="1:8" x14ac:dyDescent="0.2">
      <c r="B20" s="9" t="s">
        <v>45</v>
      </c>
      <c r="C20" s="9" t="s">
        <v>46</v>
      </c>
      <c r="D20" s="9">
        <v>0</v>
      </c>
      <c r="E20" s="9">
        <v>-3.9191525423736473E-3</v>
      </c>
      <c r="F20" s="9">
        <v>0</v>
      </c>
      <c r="G20" s="9">
        <v>3.9191525423736473E-3</v>
      </c>
      <c r="H20" s="9">
        <v>1E+30</v>
      </c>
    </row>
    <row r="21" spans="1:8" x14ac:dyDescent="0.2">
      <c r="B21" s="9" t="s">
        <v>47</v>
      </c>
      <c r="C21" s="9" t="s">
        <v>48</v>
      </c>
      <c r="D21" s="9">
        <v>0</v>
      </c>
      <c r="E21" s="9">
        <v>-7.0000000000003722E-3</v>
      </c>
      <c r="F21" s="9">
        <v>0</v>
      </c>
      <c r="G21" s="9">
        <v>7.0000000000003722E-3</v>
      </c>
      <c r="H21" s="9">
        <v>1E+30</v>
      </c>
    </row>
    <row r="22" spans="1:8" ht="16" thickBot="1" x14ac:dyDescent="0.25">
      <c r="B22" s="8" t="s">
        <v>21</v>
      </c>
      <c r="C22" s="8" t="s">
        <v>22</v>
      </c>
      <c r="D22" s="8">
        <v>142.4969491525423</v>
      </c>
      <c r="E22" s="8">
        <v>0</v>
      </c>
      <c r="F22" s="8">
        <v>1</v>
      </c>
      <c r="G22" s="8">
        <v>1E+30</v>
      </c>
      <c r="H22" s="8">
        <v>1</v>
      </c>
    </row>
    <row r="24" spans="1:8" ht="16" thickBot="1" x14ac:dyDescent="0.25">
      <c r="A24" t="s">
        <v>20</v>
      </c>
    </row>
    <row r="25" spans="1:8" x14ac:dyDescent="0.2">
      <c r="B25" s="14"/>
      <c r="C25" s="14"/>
      <c r="D25" s="14" t="s">
        <v>105</v>
      </c>
      <c r="E25" s="14" t="s">
        <v>114</v>
      </c>
      <c r="F25" s="14" t="s">
        <v>116</v>
      </c>
      <c r="G25" s="14" t="s">
        <v>111</v>
      </c>
      <c r="H25" s="14" t="s">
        <v>111</v>
      </c>
    </row>
    <row r="26" spans="1:8" ht="16" thickBot="1" x14ac:dyDescent="0.25">
      <c r="B26" s="15" t="s">
        <v>18</v>
      </c>
      <c r="C26" s="15" t="s">
        <v>19</v>
      </c>
      <c r="D26" s="15" t="s">
        <v>106</v>
      </c>
      <c r="E26" s="15" t="s">
        <v>115</v>
      </c>
      <c r="F26" s="15" t="s">
        <v>117</v>
      </c>
      <c r="G26" s="15" t="s">
        <v>112</v>
      </c>
      <c r="H26" s="15" t="s">
        <v>113</v>
      </c>
    </row>
    <row r="27" spans="1:8" x14ac:dyDescent="0.2">
      <c r="B27" s="9" t="s">
        <v>65</v>
      </c>
      <c r="C27" s="9" t="s">
        <v>66</v>
      </c>
      <c r="D27" s="9">
        <v>0</v>
      </c>
      <c r="E27" s="9">
        <v>0</v>
      </c>
      <c r="F27" s="9">
        <v>100</v>
      </c>
      <c r="G27" s="9">
        <v>1E+30</v>
      </c>
      <c r="H27" s="9">
        <v>100</v>
      </c>
    </row>
    <row r="28" spans="1:8" x14ac:dyDescent="0.2">
      <c r="B28" s="9" t="s">
        <v>67</v>
      </c>
      <c r="C28" s="9" t="s">
        <v>66</v>
      </c>
      <c r="D28" s="9">
        <v>50.980392156862749</v>
      </c>
      <c r="E28" s="9">
        <v>0</v>
      </c>
      <c r="F28" s="9">
        <v>100</v>
      </c>
      <c r="G28" s="9">
        <v>1E+30</v>
      </c>
      <c r="H28" s="9">
        <v>49.019607843137251</v>
      </c>
    </row>
    <row r="29" spans="1:8" x14ac:dyDescent="0.2">
      <c r="B29" s="9" t="s">
        <v>68</v>
      </c>
      <c r="C29" s="9" t="s">
        <v>66</v>
      </c>
      <c r="D29" s="9">
        <v>0</v>
      </c>
      <c r="E29" s="9">
        <v>0</v>
      </c>
      <c r="F29" s="9">
        <v>100</v>
      </c>
      <c r="G29" s="9">
        <v>1E+30</v>
      </c>
      <c r="H29" s="9">
        <v>100</v>
      </c>
    </row>
    <row r="30" spans="1:8" x14ac:dyDescent="0.2">
      <c r="B30" s="9" t="s">
        <v>69</v>
      </c>
      <c r="C30" s="9" t="s">
        <v>66</v>
      </c>
      <c r="D30" s="9">
        <v>0</v>
      </c>
      <c r="E30" s="9">
        <v>0</v>
      </c>
      <c r="F30" s="9">
        <v>100</v>
      </c>
      <c r="G30" s="9">
        <v>1E+30</v>
      </c>
      <c r="H30" s="9">
        <v>100</v>
      </c>
    </row>
    <row r="31" spans="1:8" x14ac:dyDescent="0.2">
      <c r="B31" s="9" t="s">
        <v>70</v>
      </c>
      <c r="C31" s="9" t="s">
        <v>66</v>
      </c>
      <c r="D31" s="9">
        <v>0</v>
      </c>
      <c r="E31" s="9">
        <v>0</v>
      </c>
      <c r="F31" s="9">
        <v>100</v>
      </c>
      <c r="G31" s="9">
        <v>1E+30</v>
      </c>
      <c r="H31" s="9">
        <v>100</v>
      </c>
    </row>
    <row r="32" spans="1:8" x14ac:dyDescent="0.2">
      <c r="B32" s="9" t="s">
        <v>49</v>
      </c>
      <c r="C32" s="9" t="s">
        <v>50</v>
      </c>
      <c r="D32" s="9">
        <v>150</v>
      </c>
      <c r="E32" s="9">
        <v>-1.0372881355932211</v>
      </c>
      <c r="F32" s="9">
        <v>150</v>
      </c>
      <c r="G32" s="9">
        <v>137.3745098039214</v>
      </c>
      <c r="H32" s="9">
        <v>150</v>
      </c>
    </row>
    <row r="33" spans="2:8" x14ac:dyDescent="0.2">
      <c r="B33" s="9" t="s">
        <v>51</v>
      </c>
      <c r="C33" s="9" t="s">
        <v>52</v>
      </c>
      <c r="D33" s="9">
        <v>100</v>
      </c>
      <c r="E33" s="9">
        <v>-1.0302000000000004</v>
      </c>
      <c r="F33" s="9">
        <v>100</v>
      </c>
      <c r="G33" s="9">
        <v>49.019607843137251</v>
      </c>
      <c r="H33" s="9">
        <v>50.980392156862749</v>
      </c>
    </row>
    <row r="34" spans="2:8" x14ac:dyDescent="0.2">
      <c r="B34" s="9" t="s">
        <v>53</v>
      </c>
      <c r="C34" s="9" t="s">
        <v>54</v>
      </c>
      <c r="D34" s="9">
        <v>-200</v>
      </c>
      <c r="E34" s="9">
        <v>-1.0200000000000005</v>
      </c>
      <c r="F34" s="9">
        <v>-200</v>
      </c>
      <c r="G34" s="9">
        <v>139.70289132602178</v>
      </c>
      <c r="H34" s="9">
        <v>203.4343635759389</v>
      </c>
    </row>
    <row r="35" spans="2:8" x14ac:dyDescent="0.2">
      <c r="B35" s="9" t="s">
        <v>55</v>
      </c>
      <c r="C35" s="9" t="s">
        <v>56</v>
      </c>
      <c r="D35" s="9">
        <v>200</v>
      </c>
      <c r="E35" s="9">
        <v>-1.0169491525423735</v>
      </c>
      <c r="F35" s="9">
        <v>200</v>
      </c>
      <c r="G35" s="9">
        <v>140.12199999999984</v>
      </c>
      <c r="H35" s="9">
        <v>204.0446666666667</v>
      </c>
    </row>
    <row r="36" spans="2:8" x14ac:dyDescent="0.2">
      <c r="B36" s="9" t="s">
        <v>57</v>
      </c>
      <c r="C36" s="9" t="s">
        <v>58</v>
      </c>
      <c r="D36" s="9">
        <v>-50</v>
      </c>
      <c r="E36" s="9">
        <v>-1.0100000000000002</v>
      </c>
      <c r="F36" s="9">
        <v>-50</v>
      </c>
      <c r="G36" s="9">
        <v>50</v>
      </c>
      <c r="H36" s="9">
        <v>52.000000000000007</v>
      </c>
    </row>
    <row r="37" spans="2:8" ht="16" thickBot="1" x14ac:dyDescent="0.25">
      <c r="B37" s="8" t="s">
        <v>59</v>
      </c>
      <c r="C37" s="8" t="s">
        <v>60</v>
      </c>
      <c r="D37" s="8">
        <v>-350</v>
      </c>
      <c r="E37" s="8">
        <v>-1.0000000000000002</v>
      </c>
      <c r="F37" s="8">
        <v>-350</v>
      </c>
      <c r="G37" s="8">
        <v>142.49694915254227</v>
      </c>
      <c r="H37" s="8">
        <v>1E+30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zoomScale="150" zoomScaleNormal="150" zoomScalePageLayoutView="150" workbookViewId="0">
      <selection activeCell="G7" sqref="G7"/>
    </sheetView>
  </sheetViews>
  <sheetFormatPr baseColWidth="10" defaultColWidth="8.83203125" defaultRowHeight="15" x14ac:dyDescent="0.2"/>
  <cols>
    <col min="1" max="1" width="19.5" style="3" customWidth="1"/>
    <col min="2" max="2" width="10.6640625" style="1" customWidth="1"/>
    <col min="3" max="16384" width="8.83203125" style="1"/>
  </cols>
  <sheetData>
    <row r="1" spans="1:10" x14ac:dyDescent="0.2">
      <c r="A1" s="5" t="s">
        <v>17</v>
      </c>
      <c r="B1" s="2"/>
    </row>
    <row r="3" spans="1:10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I3" s="1" t="s">
        <v>10</v>
      </c>
    </row>
    <row r="4" spans="1:10" x14ac:dyDescent="0.2">
      <c r="A4" s="3" t="s">
        <v>6</v>
      </c>
      <c r="B4" s="4">
        <v>-150</v>
      </c>
      <c r="C4" s="4">
        <v>-100</v>
      </c>
      <c r="D4" s="4">
        <v>200</v>
      </c>
      <c r="E4" s="4">
        <v>-200</v>
      </c>
      <c r="F4" s="4">
        <v>50</v>
      </c>
      <c r="G4" s="4">
        <v>350</v>
      </c>
      <c r="I4" s="1" t="s">
        <v>11</v>
      </c>
      <c r="J4" s="1">
        <v>0.01</v>
      </c>
    </row>
    <row r="5" spans="1:10" x14ac:dyDescent="0.2">
      <c r="A5" s="3" t="s">
        <v>7</v>
      </c>
      <c r="B5" s="13">
        <v>0</v>
      </c>
      <c r="C5" s="13">
        <v>50.980392156862749</v>
      </c>
      <c r="D5" s="13">
        <v>0</v>
      </c>
      <c r="E5" s="13">
        <v>0</v>
      </c>
      <c r="F5" s="13">
        <v>0</v>
      </c>
      <c r="G5" s="4"/>
      <c r="I5" s="1" t="s">
        <v>12</v>
      </c>
      <c r="J5" s="1">
        <f>0.3/100</f>
        <v>3.0000000000000001E-3</v>
      </c>
    </row>
    <row r="6" spans="1:10" x14ac:dyDescent="0.2">
      <c r="A6" s="3" t="s">
        <v>8</v>
      </c>
      <c r="B6" s="13">
        <v>150</v>
      </c>
      <c r="C6" s="13">
        <v>49.019607843137251</v>
      </c>
      <c r="D6" s="13">
        <v>203.4343635759389</v>
      </c>
      <c r="E6" s="4"/>
      <c r="F6" s="4"/>
      <c r="G6" s="4"/>
      <c r="I6" s="1" t="s">
        <v>13</v>
      </c>
      <c r="J6" s="1">
        <v>0.02</v>
      </c>
    </row>
    <row r="7" spans="1:10" x14ac:dyDescent="0.2">
      <c r="A7" s="3" t="s">
        <v>9</v>
      </c>
      <c r="B7" s="13">
        <v>0</v>
      </c>
      <c r="C7" s="13">
        <v>0</v>
      </c>
      <c r="D7" s="13">
        <v>351.94416749750752</v>
      </c>
      <c r="E7" s="13">
        <v>0</v>
      </c>
      <c r="F7" s="13">
        <v>0</v>
      </c>
      <c r="G7" s="6">
        <v>142.4969491525423</v>
      </c>
      <c r="I7" s="1" t="s">
        <v>16</v>
      </c>
      <c r="J7" s="1">
        <v>100</v>
      </c>
    </row>
    <row r="8" spans="1:10" x14ac:dyDescent="0.2">
      <c r="B8" s="4"/>
      <c r="C8" s="4"/>
      <c r="D8" s="4"/>
      <c r="E8" s="4"/>
      <c r="F8" s="4"/>
      <c r="G8" s="4"/>
    </row>
    <row r="9" spans="1:10" x14ac:dyDescent="0.2">
      <c r="A9" s="3" t="s">
        <v>14</v>
      </c>
      <c r="B9" s="4">
        <f>B5+B6-B7</f>
        <v>150</v>
      </c>
      <c r="C9" s="4">
        <f>C5-(1+$J$4)*B5+C6-C7+B7*(1+$J$5)</f>
        <v>100</v>
      </c>
      <c r="D9" s="4">
        <f t="shared" ref="D9" si="0">D5-(1+$J$4)*C5+D6-D7+C7*(1+$J$5)</f>
        <v>-200</v>
      </c>
      <c r="E9" s="4">
        <f>E5-(1+$J$4)*D5-(1+$J$6)*B6-E7+D7*(1+$J$5)</f>
        <v>200</v>
      </c>
      <c r="F9" s="4">
        <f t="shared" ref="F9" si="1">F5-(1+$J$4)*E5-(1+$J$6)*C6-F7+E7*(1+$J$5)</f>
        <v>-50</v>
      </c>
      <c r="G9" s="4">
        <f>-(1+$J$4)*F5-(1+$J$6)*D6-G7+F7*(1+$J$5)</f>
        <v>-350</v>
      </c>
    </row>
    <row r="10" spans="1:10" x14ac:dyDescent="0.2">
      <c r="B10" s="4" t="s">
        <v>15</v>
      </c>
      <c r="C10" s="4" t="s">
        <v>15</v>
      </c>
      <c r="D10" s="4" t="s">
        <v>15</v>
      </c>
      <c r="E10" s="4" t="s">
        <v>15</v>
      </c>
      <c r="F10" s="4" t="s">
        <v>15</v>
      </c>
      <c r="G10" s="4" t="s">
        <v>15</v>
      </c>
    </row>
    <row r="11" spans="1:10" x14ac:dyDescent="0.2">
      <c r="A11" s="3" t="s">
        <v>61</v>
      </c>
      <c r="B11" s="4">
        <f>-B4</f>
        <v>150</v>
      </c>
      <c r="C11" s="4">
        <f t="shared" ref="C11:G11" si="2">-C4</f>
        <v>100</v>
      </c>
      <c r="D11" s="4">
        <f t="shared" si="2"/>
        <v>-200</v>
      </c>
      <c r="E11" s="4">
        <f t="shared" si="2"/>
        <v>200</v>
      </c>
      <c r="F11" s="4">
        <f t="shared" si="2"/>
        <v>-50</v>
      </c>
      <c r="G11" s="4">
        <f t="shared" si="2"/>
        <v>-350</v>
      </c>
    </row>
    <row r="13" spans="1:10" x14ac:dyDescent="0.2">
      <c r="A13" s="3" t="s">
        <v>63</v>
      </c>
      <c r="B13" s="4">
        <f>B5</f>
        <v>0</v>
      </c>
      <c r="C13" s="4">
        <f t="shared" ref="C13:F13" si="3">C5</f>
        <v>50.980392156862749</v>
      </c>
      <c r="D13" s="4">
        <f t="shared" si="3"/>
        <v>0</v>
      </c>
      <c r="E13" s="4">
        <f t="shared" si="3"/>
        <v>0</v>
      </c>
      <c r="F13" s="4">
        <f t="shared" si="3"/>
        <v>0</v>
      </c>
    </row>
    <row r="14" spans="1:10" x14ac:dyDescent="0.2">
      <c r="B14" s="1" t="s">
        <v>64</v>
      </c>
      <c r="C14" s="1" t="s">
        <v>64</v>
      </c>
      <c r="D14" s="1" t="s">
        <v>64</v>
      </c>
      <c r="E14" s="1" t="s">
        <v>64</v>
      </c>
      <c r="F14" s="1" t="s">
        <v>64</v>
      </c>
    </row>
    <row r="15" spans="1:10" x14ac:dyDescent="0.2">
      <c r="A15" s="3" t="s">
        <v>62</v>
      </c>
      <c r="B15" s="1">
        <f>$J$7</f>
        <v>100</v>
      </c>
      <c r="C15" s="1">
        <f t="shared" ref="C15:F15" si="4">$J$7</f>
        <v>100</v>
      </c>
      <c r="D15" s="1">
        <f t="shared" si="4"/>
        <v>100</v>
      </c>
      <c r="E15" s="1">
        <f t="shared" si="4"/>
        <v>100</v>
      </c>
      <c r="F15" s="1">
        <f t="shared" si="4"/>
        <v>100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 Report 1</vt:lpstr>
      <vt:lpstr>Sensitivity Report 1</vt:lpstr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garud</dc:creator>
  <cp:lastModifiedBy>Microsoft Office User</cp:lastModifiedBy>
  <dcterms:created xsi:type="dcterms:W3CDTF">2010-12-27T19:35:34Z</dcterms:created>
  <dcterms:modified xsi:type="dcterms:W3CDTF">2019-12-06T02:50:14Z</dcterms:modified>
</cp:coreProperties>
</file>