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ocuments\Data Mining\week10\"/>
    </mc:Choice>
  </mc:AlternateContent>
  <bookViews>
    <workbookView xWindow="0" yWindow="0" windowWidth="20490" windowHeight="7755" activeTab="1"/>
  </bookViews>
  <sheets>
    <sheet name="classifiers" sheetId="1" r:id="rId1"/>
    <sheet name="clus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2" l="1"/>
  <c r="Q28" i="2"/>
  <c r="R28" i="2"/>
  <c r="S28" i="2"/>
  <c r="T28" i="2"/>
  <c r="U28" i="2"/>
  <c r="V28" i="2"/>
  <c r="W28" i="2"/>
  <c r="X28" i="2"/>
  <c r="Y28" i="2"/>
  <c r="Q29" i="2"/>
  <c r="R29" i="2"/>
  <c r="S29" i="2"/>
  <c r="S38" i="2" s="1"/>
  <c r="S39" i="2" s="1"/>
  <c r="T29" i="2"/>
  <c r="U29" i="2"/>
  <c r="V29" i="2"/>
  <c r="W29" i="2"/>
  <c r="W38" i="2" s="1"/>
  <c r="W39" i="2" s="1"/>
  <c r="X29" i="2"/>
  <c r="Y29" i="2"/>
  <c r="Q30" i="2"/>
  <c r="R30" i="2"/>
  <c r="R38" i="2" s="1"/>
  <c r="R39" i="2" s="1"/>
  <c r="T30" i="2"/>
  <c r="U30" i="2"/>
  <c r="V30" i="2"/>
  <c r="W30" i="2"/>
  <c r="X30" i="2"/>
  <c r="Y30" i="2"/>
  <c r="Q31" i="2"/>
  <c r="Q38" i="2" s="1"/>
  <c r="Q39" i="2" s="1"/>
  <c r="R31" i="2"/>
  <c r="S31" i="2"/>
  <c r="T31" i="2"/>
  <c r="U31" i="2"/>
  <c r="U38" i="2" s="1"/>
  <c r="U39" i="2" s="1"/>
  <c r="V31" i="2"/>
  <c r="W31" i="2"/>
  <c r="X31" i="2"/>
  <c r="Y31" i="2"/>
  <c r="Y38" i="2" s="1"/>
  <c r="Y39" i="2" s="1"/>
  <c r="Q32" i="2"/>
  <c r="R32" i="2"/>
  <c r="S32" i="2"/>
  <c r="T32" i="2"/>
  <c r="U32" i="2"/>
  <c r="V32" i="2"/>
  <c r="W32" i="2"/>
  <c r="X32" i="2"/>
  <c r="Y32" i="2"/>
  <c r="Q33" i="2"/>
  <c r="R33" i="2"/>
  <c r="S33" i="2"/>
  <c r="T33" i="2"/>
  <c r="U33" i="2"/>
  <c r="V33" i="2"/>
  <c r="W33" i="2"/>
  <c r="X33" i="2"/>
  <c r="Y33" i="2"/>
  <c r="Q34" i="2"/>
  <c r="R34" i="2"/>
  <c r="S34" i="2"/>
  <c r="T34" i="2"/>
  <c r="U34" i="2"/>
  <c r="V34" i="2"/>
  <c r="W34" i="2"/>
  <c r="X34" i="2"/>
  <c r="Y34" i="2"/>
  <c r="Q35" i="2"/>
  <c r="R35" i="2"/>
  <c r="S35" i="2"/>
  <c r="T35" i="2"/>
  <c r="U35" i="2"/>
  <c r="V35" i="2"/>
  <c r="W35" i="2"/>
  <c r="X35" i="2"/>
  <c r="Y35" i="2"/>
  <c r="Q36" i="2"/>
  <c r="R36" i="2"/>
  <c r="S36" i="2"/>
  <c r="T36" i="2"/>
  <c r="U36" i="2"/>
  <c r="V36" i="2"/>
  <c r="W36" i="2"/>
  <c r="X36" i="2"/>
  <c r="Y36" i="2"/>
  <c r="Q37" i="2"/>
  <c r="R37" i="2"/>
  <c r="S37" i="2"/>
  <c r="T37" i="2"/>
  <c r="U37" i="2"/>
  <c r="V37" i="2"/>
  <c r="W37" i="2"/>
  <c r="X37" i="2"/>
  <c r="Y37" i="2"/>
  <c r="P29" i="2"/>
  <c r="P30" i="2"/>
  <c r="P31" i="2"/>
  <c r="P32" i="2"/>
  <c r="P38" i="2" s="1"/>
  <c r="P39" i="2" s="1"/>
  <c r="P33" i="2"/>
  <c r="P34" i="2"/>
  <c r="P35" i="2"/>
  <c r="P36" i="2"/>
  <c r="P37" i="2"/>
  <c r="P28" i="2"/>
  <c r="Q6" i="2"/>
  <c r="X19" i="2"/>
  <c r="T38" i="2"/>
  <c r="T39" i="2" s="1"/>
  <c r="X38" i="2"/>
  <c r="X39" i="2" s="1"/>
  <c r="V38" i="2"/>
  <c r="V39" i="2" s="1"/>
  <c r="S26" i="2"/>
  <c r="Q26" i="2"/>
  <c r="R26" i="2"/>
  <c r="T26" i="2"/>
  <c r="U26" i="2"/>
  <c r="V26" i="2"/>
  <c r="W26" i="2"/>
  <c r="Y26" i="2"/>
  <c r="Z26" i="2"/>
  <c r="P26" i="2"/>
  <c r="Q25" i="2"/>
  <c r="R25" i="2"/>
  <c r="S25" i="2"/>
  <c r="T25" i="2"/>
  <c r="U25" i="2"/>
  <c r="V25" i="2"/>
  <c r="W25" i="2"/>
  <c r="X25" i="2"/>
  <c r="X26" i="2" s="1"/>
  <c r="AA26" i="2" s="1"/>
  <c r="Y25" i="2"/>
  <c r="Z25" i="2"/>
  <c r="P25" i="2"/>
  <c r="W16" i="2"/>
  <c r="U21" i="2"/>
  <c r="Q15" i="2"/>
  <c r="R15" i="2"/>
  <c r="S15" i="2"/>
  <c r="T15" i="2"/>
  <c r="U15" i="2"/>
  <c r="V15" i="2"/>
  <c r="W15" i="2"/>
  <c r="X15" i="2"/>
  <c r="Y15" i="2"/>
  <c r="Z15" i="2"/>
  <c r="Q16" i="2"/>
  <c r="R16" i="2"/>
  <c r="S16" i="2"/>
  <c r="T16" i="2"/>
  <c r="U16" i="2"/>
  <c r="V16" i="2"/>
  <c r="X16" i="2"/>
  <c r="Y16" i="2"/>
  <c r="Z16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V21" i="2"/>
  <c r="W21" i="2"/>
  <c r="X21" i="2"/>
  <c r="Y21" i="2"/>
  <c r="Z21" i="2"/>
  <c r="Q22" i="2"/>
  <c r="R22" i="2"/>
  <c r="S22" i="2"/>
  <c r="T22" i="2"/>
  <c r="U22" i="2"/>
  <c r="V22" i="2"/>
  <c r="W22" i="2"/>
  <c r="X22" i="2"/>
  <c r="Y22" i="2"/>
  <c r="Z22" i="2"/>
  <c r="Q23" i="2"/>
  <c r="R23" i="2"/>
  <c r="S23" i="2"/>
  <c r="T23" i="2"/>
  <c r="U23" i="2"/>
  <c r="V23" i="2"/>
  <c r="W23" i="2"/>
  <c r="X23" i="2"/>
  <c r="Y23" i="2"/>
  <c r="Z23" i="2"/>
  <c r="Q24" i="2"/>
  <c r="R24" i="2"/>
  <c r="S24" i="2"/>
  <c r="T24" i="2"/>
  <c r="U24" i="2"/>
  <c r="V24" i="2"/>
  <c r="W24" i="2"/>
  <c r="X24" i="2"/>
  <c r="Y24" i="2"/>
  <c r="Z24" i="2"/>
  <c r="P16" i="2"/>
  <c r="P15" i="2"/>
  <c r="Q12" i="2"/>
  <c r="Q13" i="2" s="1"/>
  <c r="R13" i="2"/>
  <c r="P13" i="2"/>
  <c r="P12" i="2"/>
  <c r="R12" i="2"/>
  <c r="P20" i="2"/>
  <c r="P17" i="2"/>
  <c r="P18" i="2"/>
  <c r="P19" i="2"/>
  <c r="P21" i="2"/>
  <c r="P22" i="2"/>
  <c r="P23" i="2"/>
  <c r="P24" i="2"/>
  <c r="Q2" i="2"/>
  <c r="Q5" i="2"/>
  <c r="R2" i="2"/>
  <c r="Q3" i="2"/>
  <c r="R3" i="2"/>
  <c r="Q4" i="2"/>
  <c r="R4" i="2"/>
  <c r="R5" i="2"/>
  <c r="R6" i="2"/>
  <c r="Q7" i="2"/>
  <c r="R7" i="2"/>
  <c r="Q8" i="2"/>
  <c r="R8" i="2"/>
  <c r="Q9" i="2"/>
  <c r="R9" i="2"/>
  <c r="Q10" i="2"/>
  <c r="R10" i="2"/>
  <c r="Q11" i="2"/>
  <c r="R11" i="2"/>
  <c r="P6" i="2"/>
  <c r="P3" i="2"/>
  <c r="P4" i="2"/>
  <c r="P5" i="2"/>
  <c r="P7" i="2"/>
  <c r="P8" i="2"/>
  <c r="P9" i="2"/>
  <c r="P10" i="2"/>
  <c r="P11" i="2"/>
  <c r="P2" i="2"/>
  <c r="Z39" i="2" l="1"/>
  <c r="S13" i="2"/>
</calcChain>
</file>

<file path=xl/sharedStrings.xml><?xml version="1.0" encoding="utf-8"?>
<sst xmlns="http://schemas.openxmlformats.org/spreadsheetml/2006/main" count="148" uniqueCount="35">
  <si>
    <t>Naïve Bayes</t>
  </si>
  <si>
    <t>SVM</t>
  </si>
  <si>
    <t>Random Forest</t>
  </si>
  <si>
    <t>Unigrams</t>
  </si>
  <si>
    <t>Bigrams</t>
  </si>
  <si>
    <t>LDA</t>
  </si>
  <si>
    <t>TF*IDF</t>
  </si>
  <si>
    <t>Unigrams + LDA</t>
  </si>
  <si>
    <t>Accuracy</t>
  </si>
  <si>
    <t>macro.f</t>
  </si>
  <si>
    <t>micro.f</t>
  </si>
  <si>
    <t>acq</t>
  </si>
  <si>
    <t>corn</t>
  </si>
  <si>
    <t>crude</t>
  </si>
  <si>
    <t>earn</t>
  </si>
  <si>
    <t>grain</t>
  </si>
  <si>
    <t>interest</t>
  </si>
  <si>
    <t>money-fx</t>
  </si>
  <si>
    <t>ship</t>
  </si>
  <si>
    <t>trade</t>
  </si>
  <si>
    <t>wheat</t>
  </si>
  <si>
    <t>class</t>
  </si>
  <si>
    <t>micro.precision</t>
  </si>
  <si>
    <t>macro.recall</t>
  </si>
  <si>
    <t>micro.recall</t>
  </si>
  <si>
    <t>macro.precision</t>
  </si>
  <si>
    <t>final</t>
  </si>
  <si>
    <t>recall</t>
  </si>
  <si>
    <t>precision</t>
  </si>
  <si>
    <t>accuracy</t>
  </si>
  <si>
    <t>Features</t>
  </si>
  <si>
    <t>E-M</t>
  </si>
  <si>
    <t>classes</t>
  </si>
  <si>
    <t>DBSCAN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</si>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</sst>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2" fontId="2" fillId="0" borderId="1" xfId="0" applyNumberFormat="1" applyFont="1" applyBorder="1" applyAlignment="1">
      <alignment vertical="center"/>
    </xf>
    <xf numFmtId="0" fontId="0" fillId="4" borderId="1" xfId="0" applyFill="1" applyBorder="1"/>
    <xf numFmtId="2" fontId="3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2" fontId="4" fillId="0" borderId="1" xfId="0" applyNumberFormat="1" applyFont="1" applyBorder="1"/>
    <xf numFmtId="0" fontId="4" fillId="0" borderId="0" xfId="0" applyFont="1"/>
    <xf numFmtId="2" fontId="0" fillId="3" borderId="1" xfId="0" applyNumberForma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0" fillId="0" borderId="0" xfId="0" applyBorder="1"/>
    <xf numFmtId="0" fontId="2" fillId="4" borderId="0" xfId="0" applyFont="1" applyFill="1" applyBorder="1" applyAlignment="1">
      <alignment vertical="center"/>
    </xf>
    <xf numFmtId="0" fontId="5" fillId="2" borderId="0" xfId="0" applyFont="1" applyFill="1" applyBorder="1"/>
    <xf numFmtId="0" fontId="0" fillId="3" borderId="0" xfId="0" applyFill="1" applyBorder="1"/>
    <xf numFmtId="0" fontId="0" fillId="0" borderId="0" xfId="0" applyFill="1" applyBorder="1"/>
    <xf numFmtId="0" fontId="0" fillId="2" borderId="0" xfId="0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35" sqref="C35"/>
    </sheetView>
  </sheetViews>
  <sheetFormatPr defaultRowHeight="15" x14ac:dyDescent="0.25"/>
  <cols>
    <col min="2" max="2" width="16.28515625" customWidth="1"/>
    <col min="3" max="3" width="15" customWidth="1"/>
    <col min="4" max="4" width="11" customWidth="1"/>
    <col min="5" max="5" width="15" customWidth="1"/>
    <col min="6" max="6" width="14.140625" customWidth="1"/>
    <col min="7" max="7" width="15.42578125" customWidth="1"/>
    <col min="8" max="8" width="11.28515625" customWidth="1"/>
    <col min="9" max="9" width="11.5703125" customWidth="1"/>
    <col min="10" max="10" width="14.85546875" customWidth="1"/>
    <col min="11" max="11" width="15" customWidth="1"/>
    <col min="12" max="12" width="8.140625" customWidth="1"/>
    <col min="13" max="13" width="7" customWidth="1"/>
  </cols>
  <sheetData>
    <row r="1" spans="1:13" x14ac:dyDescent="0.25">
      <c r="A1" t="s">
        <v>8</v>
      </c>
      <c r="B1" s="7" t="s">
        <v>30</v>
      </c>
      <c r="C1" s="3" t="s">
        <v>0</v>
      </c>
      <c r="D1" s="3" t="s">
        <v>1</v>
      </c>
      <c r="E1" s="3" t="s">
        <v>2</v>
      </c>
      <c r="F1" t="s">
        <v>0</v>
      </c>
      <c r="G1" s="10" t="s">
        <v>21</v>
      </c>
      <c r="H1" s="11" t="s">
        <v>23</v>
      </c>
      <c r="I1" s="11" t="s">
        <v>24</v>
      </c>
      <c r="J1" s="11" t="s">
        <v>25</v>
      </c>
      <c r="K1" s="11" t="s">
        <v>22</v>
      </c>
      <c r="L1" s="11" t="s">
        <v>9</v>
      </c>
      <c r="M1" s="11" t="s">
        <v>10</v>
      </c>
    </row>
    <row r="2" spans="1:13" x14ac:dyDescent="0.25">
      <c r="B2" s="4" t="s">
        <v>3</v>
      </c>
      <c r="C2" s="5">
        <v>0.17935283999999999</v>
      </c>
      <c r="D2" s="5">
        <v>0.74067797000000013</v>
      </c>
      <c r="E2" s="5">
        <v>0.78043142999999993</v>
      </c>
      <c r="G2" s="12" t="s">
        <v>11</v>
      </c>
      <c r="H2" s="13">
        <v>0.83819327200000004</v>
      </c>
      <c r="I2" s="13">
        <v>0.83386243400000004</v>
      </c>
      <c r="J2" s="13">
        <v>0.48504796999999999</v>
      </c>
      <c r="K2" s="13">
        <v>0.48195718999999998</v>
      </c>
      <c r="L2" s="13">
        <v>0.61449708800000002</v>
      </c>
      <c r="M2" s="13">
        <v>0.61085271299999999</v>
      </c>
    </row>
    <row r="3" spans="1:13" x14ac:dyDescent="0.25">
      <c r="B3" s="4" t="s">
        <v>4</v>
      </c>
      <c r="C3" s="5">
        <v>1.20184882E-2</v>
      </c>
      <c r="D3" s="5">
        <v>0.63405239000000013</v>
      </c>
      <c r="E3" s="5">
        <v>0.64761172000000011</v>
      </c>
      <c r="G3" s="12" t="s">
        <v>12</v>
      </c>
      <c r="H3" s="8">
        <v>4.0623450000000002E-3</v>
      </c>
      <c r="I3" s="13">
        <v>4.143646E-3</v>
      </c>
      <c r="J3" s="13">
        <v>0.35</v>
      </c>
      <c r="K3" s="13">
        <v>0.6</v>
      </c>
      <c r="L3" s="13">
        <v>8.0314710000000001E-3</v>
      </c>
      <c r="M3" s="13">
        <v>8.2304530000000004E-3</v>
      </c>
    </row>
    <row r="4" spans="1:13" x14ac:dyDescent="0.25">
      <c r="B4" s="4" t="s">
        <v>5</v>
      </c>
      <c r="C4" s="5">
        <v>0.69044685000000006</v>
      </c>
      <c r="D4" s="5">
        <v>0.76964560000000004</v>
      </c>
      <c r="E4" s="5">
        <v>0.79322035000000002</v>
      </c>
      <c r="G4" s="12" t="s">
        <v>13</v>
      </c>
      <c r="H4" s="8">
        <v>0.25488467599999998</v>
      </c>
      <c r="I4" s="13">
        <v>0.23225806500000001</v>
      </c>
      <c r="J4" s="13">
        <v>0.10346872999999999</v>
      </c>
      <c r="K4" s="13">
        <v>0.10434783</v>
      </c>
      <c r="L4" s="13">
        <v>0.14718762799999999</v>
      </c>
      <c r="M4" s="13">
        <v>0.14399999999999999</v>
      </c>
    </row>
    <row r="5" spans="1:13" x14ac:dyDescent="0.25">
      <c r="B5" s="4" t="s">
        <v>6</v>
      </c>
      <c r="C5" s="5">
        <v>4.3913713E-2</v>
      </c>
      <c r="D5" s="5">
        <v>0.76671802000000011</v>
      </c>
      <c r="E5" s="6">
        <v>0.78118259999999995</v>
      </c>
      <c r="G5" s="12" t="s">
        <v>14</v>
      </c>
      <c r="H5" s="8">
        <v>0.97951222199999999</v>
      </c>
      <c r="I5" s="13">
        <v>0.97981739499999998</v>
      </c>
      <c r="J5" s="13">
        <v>0.70874636999999996</v>
      </c>
      <c r="K5" s="13">
        <v>0.71119637000000002</v>
      </c>
      <c r="L5" s="13">
        <v>0.82241634500000005</v>
      </c>
      <c r="M5" s="13">
        <v>0.82417138199999995</v>
      </c>
    </row>
    <row r="6" spans="1:13" x14ac:dyDescent="0.25">
      <c r="B6" s="4" t="s">
        <v>7</v>
      </c>
      <c r="C6" s="5">
        <v>0.50693374000000002</v>
      </c>
      <c r="D6" s="5">
        <v>0.81155624000000004</v>
      </c>
      <c r="E6" s="6">
        <v>0.83831230000000001</v>
      </c>
      <c r="G6" s="12" t="s">
        <v>15</v>
      </c>
      <c r="H6" s="8">
        <v>0.50714285699999995</v>
      </c>
      <c r="I6" s="13">
        <v>0.452380952</v>
      </c>
      <c r="J6" s="13">
        <v>4.9153090000000003E-2</v>
      </c>
      <c r="K6" s="13">
        <v>4.9095609999999998E-2</v>
      </c>
      <c r="L6" s="13">
        <v>8.9620054000000005E-2</v>
      </c>
      <c r="M6" s="13">
        <v>8.8578088999999999E-2</v>
      </c>
    </row>
    <row r="7" spans="1:13" x14ac:dyDescent="0.25">
      <c r="G7" s="12" t="s">
        <v>16</v>
      </c>
      <c r="H7" s="8">
        <v>0.43598341000000002</v>
      </c>
      <c r="I7" s="13">
        <v>0.43846153799999998</v>
      </c>
      <c r="J7" s="13">
        <v>0.49794693000000001</v>
      </c>
      <c r="K7" s="13">
        <v>0.50666666999999999</v>
      </c>
      <c r="L7" s="13">
        <v>0.46490962200000002</v>
      </c>
      <c r="M7" s="13">
        <v>0.47010309300000003</v>
      </c>
    </row>
    <row r="8" spans="1:13" x14ac:dyDescent="0.25">
      <c r="G8" s="12" t="s">
        <v>17</v>
      </c>
      <c r="H8" s="8">
        <v>0.78019039499999998</v>
      </c>
      <c r="I8" s="13">
        <v>0.79104477600000001</v>
      </c>
      <c r="J8" s="13">
        <v>0.21068606000000001</v>
      </c>
      <c r="K8" s="13">
        <v>0.21073559</v>
      </c>
      <c r="L8" s="13">
        <v>0.33177746600000002</v>
      </c>
      <c r="M8" s="13">
        <v>0.332810047</v>
      </c>
    </row>
    <row r="9" spans="1:13" x14ac:dyDescent="0.25">
      <c r="G9" s="12" t="s">
        <v>18</v>
      </c>
      <c r="H9" s="8">
        <v>0.122756016</v>
      </c>
      <c r="I9" s="13">
        <v>0.11333333299999999</v>
      </c>
      <c r="J9" s="13">
        <v>0.22947818</v>
      </c>
      <c r="K9" s="13">
        <v>0.22972972999999999</v>
      </c>
      <c r="L9" s="13">
        <v>0.15994941700000001</v>
      </c>
      <c r="M9" s="13">
        <v>0.15178571399999999</v>
      </c>
    </row>
    <row r="10" spans="1:13" x14ac:dyDescent="0.25">
      <c r="G10" s="12" t="s">
        <v>19</v>
      </c>
      <c r="H10" s="8">
        <v>0.65730264000000005</v>
      </c>
      <c r="I10" s="13">
        <v>0.65</v>
      </c>
      <c r="J10" s="13">
        <v>0.40047459000000002</v>
      </c>
      <c r="K10" s="13">
        <v>0.40857143000000001</v>
      </c>
      <c r="L10" s="13">
        <v>0.49770972200000002</v>
      </c>
      <c r="M10" s="13">
        <v>0.501754386</v>
      </c>
    </row>
    <row r="11" spans="1:13" x14ac:dyDescent="0.25">
      <c r="G11" s="12" t="s">
        <v>20</v>
      </c>
      <c r="H11" s="8">
        <v>5.9110539999999998E-3</v>
      </c>
      <c r="I11" s="13">
        <v>5.5248620000000002E-3</v>
      </c>
      <c r="J11" s="13">
        <v>0.18333332999999999</v>
      </c>
      <c r="K11" s="13">
        <v>0.25</v>
      </c>
      <c r="L11" s="13">
        <v>1.1452845E-2</v>
      </c>
      <c r="M11" s="13">
        <v>1.0810811E-2</v>
      </c>
    </row>
    <row r="12" spans="1:13" x14ac:dyDescent="0.25">
      <c r="G12" s="14"/>
      <c r="H12" s="14"/>
      <c r="I12" s="14"/>
      <c r="J12" s="14"/>
      <c r="K12" s="14"/>
      <c r="L12" s="14"/>
      <c r="M12" s="14"/>
    </row>
    <row r="13" spans="1:13" x14ac:dyDescent="0.25">
      <c r="F13" t="s">
        <v>1</v>
      </c>
      <c r="G13" s="10" t="s">
        <v>21</v>
      </c>
      <c r="H13" s="9" t="s">
        <v>23</v>
      </c>
      <c r="I13" s="11" t="s">
        <v>24</v>
      </c>
      <c r="J13" s="11" t="s">
        <v>25</v>
      </c>
      <c r="K13" s="11" t="s">
        <v>22</v>
      </c>
      <c r="L13" s="11" t="s">
        <v>9</v>
      </c>
      <c r="M13" s="11" t="s">
        <v>10</v>
      </c>
    </row>
    <row r="14" spans="1:13" x14ac:dyDescent="0.25">
      <c r="G14" s="12" t="s">
        <v>11</v>
      </c>
      <c r="H14" s="13">
        <v>0.75358760000000002</v>
      </c>
      <c r="I14" s="13">
        <v>0.75377859999999997</v>
      </c>
      <c r="J14" s="13">
        <v>0.94479709999999995</v>
      </c>
      <c r="K14" s="13">
        <v>0.94498780000000004</v>
      </c>
      <c r="L14" s="13">
        <v>0.83842879999999997</v>
      </c>
      <c r="M14" s="13">
        <v>0.83862219999999998</v>
      </c>
    </row>
    <row r="15" spans="1:13" x14ac:dyDescent="0.25">
      <c r="G15" s="12" t="s">
        <v>12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</row>
    <row r="16" spans="1:13" x14ac:dyDescent="0.25">
      <c r="G16" s="12" t="s">
        <v>13</v>
      </c>
      <c r="H16" s="13">
        <v>0.65596500000000002</v>
      </c>
      <c r="I16" s="13">
        <v>0.65652169999999999</v>
      </c>
      <c r="J16" s="13">
        <v>0.43833860000000002</v>
      </c>
      <c r="K16" s="13">
        <v>0.4389535</v>
      </c>
      <c r="L16" s="13">
        <v>0.52551190000000003</v>
      </c>
      <c r="M16" s="13">
        <v>0.52613239999999994</v>
      </c>
    </row>
    <row r="17" spans="1:13" x14ac:dyDescent="0.25">
      <c r="G17" s="12" t="s">
        <v>14</v>
      </c>
      <c r="H17" s="13">
        <v>0.91527780000000003</v>
      </c>
      <c r="I17" s="13">
        <v>0.91546320000000003</v>
      </c>
      <c r="J17" s="13">
        <v>0.90716989999999997</v>
      </c>
      <c r="K17" s="13">
        <v>0.9071553</v>
      </c>
      <c r="L17" s="13">
        <v>0.91120579999999995</v>
      </c>
      <c r="M17" s="13">
        <v>0.9112903</v>
      </c>
    </row>
    <row r="18" spans="1:13" x14ac:dyDescent="0.25">
      <c r="A18" t="s">
        <v>26</v>
      </c>
      <c r="B18" s="7" t="s">
        <v>21</v>
      </c>
      <c r="C18" s="3" t="s">
        <v>27</v>
      </c>
      <c r="D18" s="3" t="s">
        <v>28</v>
      </c>
      <c r="G18" s="12" t="s">
        <v>15</v>
      </c>
      <c r="H18" s="13">
        <v>0.56856839999999997</v>
      </c>
      <c r="I18" s="13">
        <v>0.56884880000000004</v>
      </c>
      <c r="J18" s="13">
        <v>0.65105740000000001</v>
      </c>
      <c r="K18" s="13">
        <v>0.64948450000000002</v>
      </c>
      <c r="L18" s="13">
        <v>0.60702330000000004</v>
      </c>
      <c r="M18" s="13">
        <v>0.60649819999999999</v>
      </c>
    </row>
    <row r="19" spans="1:13" x14ac:dyDescent="0.25">
      <c r="B19" s="15" t="s">
        <v>11</v>
      </c>
      <c r="C19" s="5">
        <v>0.81015720000000002</v>
      </c>
      <c r="D19" s="5">
        <v>0.93444910000000003</v>
      </c>
      <c r="G19" s="12" t="s">
        <v>16</v>
      </c>
      <c r="H19" s="13">
        <v>0.77678570000000002</v>
      </c>
      <c r="I19" s="13">
        <v>0.7888889</v>
      </c>
      <c r="J19" s="13">
        <v>0.31973849999999998</v>
      </c>
      <c r="K19" s="13">
        <v>0.31555559999999999</v>
      </c>
      <c r="L19" s="13">
        <v>0.45301019999999997</v>
      </c>
      <c r="M19" s="13">
        <v>0.45079370000000002</v>
      </c>
    </row>
    <row r="20" spans="1:13" x14ac:dyDescent="0.25">
      <c r="B20" s="15" t="s">
        <v>12</v>
      </c>
      <c r="C20" s="5">
        <v>0</v>
      </c>
      <c r="D20" s="5">
        <v>0</v>
      </c>
      <c r="G20" s="12" t="s">
        <v>17</v>
      </c>
      <c r="H20" s="13">
        <v>0.76912990000000003</v>
      </c>
      <c r="I20" s="13">
        <v>0.77125509999999997</v>
      </c>
      <c r="J20" s="13">
        <v>0.75498540000000003</v>
      </c>
      <c r="K20" s="13">
        <v>0.75595239999999997</v>
      </c>
      <c r="L20" s="13">
        <v>0.761992</v>
      </c>
      <c r="M20" s="13">
        <v>0.76352710000000001</v>
      </c>
    </row>
    <row r="21" spans="1:13" x14ac:dyDescent="0.25">
      <c r="B21" s="15" t="s">
        <v>13</v>
      </c>
      <c r="C21" s="5">
        <v>0.77777779999999996</v>
      </c>
      <c r="D21" s="5">
        <v>0.67065870000000005</v>
      </c>
      <c r="G21" s="12" t="s">
        <v>18</v>
      </c>
      <c r="H21" s="13">
        <v>0.55833330000000003</v>
      </c>
      <c r="I21" s="13">
        <v>0.52500000000000002</v>
      </c>
      <c r="J21" s="13">
        <v>0.14505170000000001</v>
      </c>
      <c r="K21" s="13">
        <v>0.14189189999999999</v>
      </c>
      <c r="L21" s="13">
        <v>0.23027839999999999</v>
      </c>
      <c r="M21" s="13">
        <v>0.2234043</v>
      </c>
    </row>
    <row r="22" spans="1:13" x14ac:dyDescent="0.25">
      <c r="B22" s="15" t="s">
        <v>14</v>
      </c>
      <c r="C22" s="5">
        <v>0.95708959999999998</v>
      </c>
      <c r="D22" s="5">
        <v>0.94649450000000002</v>
      </c>
      <c r="G22" s="12" t="s">
        <v>19</v>
      </c>
      <c r="H22" s="13">
        <v>0.82029390000000002</v>
      </c>
      <c r="I22" s="13">
        <v>0.81188119999999997</v>
      </c>
      <c r="J22" s="13">
        <v>0.71715600000000002</v>
      </c>
      <c r="K22" s="13">
        <v>0.70285710000000001</v>
      </c>
      <c r="L22" s="13">
        <v>0.76526550000000004</v>
      </c>
      <c r="M22" s="13">
        <v>0.75344560000000005</v>
      </c>
    </row>
    <row r="23" spans="1:13" x14ac:dyDescent="0.25">
      <c r="B23" s="15" t="s">
        <v>15</v>
      </c>
      <c r="C23" s="5">
        <v>0.8</v>
      </c>
      <c r="D23" s="5">
        <v>0.75912409999999997</v>
      </c>
      <c r="G23" s="12" t="s">
        <v>20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1:13" x14ac:dyDescent="0.25">
      <c r="B24" s="15" t="s">
        <v>16</v>
      </c>
      <c r="C24" s="5">
        <v>0.76190480000000005</v>
      </c>
      <c r="D24" s="5">
        <v>0.31372549999999999</v>
      </c>
      <c r="G24" s="14"/>
      <c r="H24" s="14"/>
      <c r="I24" s="14"/>
      <c r="J24" s="14"/>
      <c r="K24" s="14"/>
      <c r="L24" s="14"/>
      <c r="M24" s="14"/>
    </row>
    <row r="25" spans="1:13" x14ac:dyDescent="0.25">
      <c r="B25" s="15" t="s">
        <v>17</v>
      </c>
      <c r="C25" s="5">
        <v>0.68421050000000005</v>
      </c>
      <c r="D25" s="5">
        <v>0.78787879999999999</v>
      </c>
      <c r="F25" t="s">
        <v>2</v>
      </c>
      <c r="G25" s="10" t="s">
        <v>21</v>
      </c>
      <c r="H25" s="11" t="s">
        <v>23</v>
      </c>
      <c r="I25" s="11" t="s">
        <v>24</v>
      </c>
      <c r="J25" s="11" t="s">
        <v>25</v>
      </c>
      <c r="K25" s="11" t="s">
        <v>22</v>
      </c>
      <c r="L25" s="11" t="s">
        <v>9</v>
      </c>
      <c r="M25" s="9" t="s">
        <v>10</v>
      </c>
    </row>
    <row r="26" spans="1:13" x14ac:dyDescent="0.25">
      <c r="B26" s="15" t="s">
        <v>18</v>
      </c>
      <c r="C26" s="5">
        <v>0.66666669999999995</v>
      </c>
      <c r="D26" s="5">
        <v>0.3</v>
      </c>
      <c r="G26" s="12" t="s">
        <v>11</v>
      </c>
      <c r="H26" s="13">
        <v>0.76677419999999996</v>
      </c>
      <c r="I26" s="13">
        <v>0.7661251</v>
      </c>
      <c r="J26" s="13">
        <v>0.95194809999999996</v>
      </c>
      <c r="K26" s="13">
        <v>0.95226440000000001</v>
      </c>
      <c r="L26" s="13">
        <v>0.84938590000000003</v>
      </c>
      <c r="M26" s="8">
        <v>0.84911320000000001</v>
      </c>
    </row>
    <row r="27" spans="1:13" x14ac:dyDescent="0.25">
      <c r="B27" s="15" t="s">
        <v>19</v>
      </c>
      <c r="C27" s="5">
        <v>0.79310340000000001</v>
      </c>
      <c r="D27" s="5">
        <v>0.82142859999999995</v>
      </c>
      <c r="G27" s="12" t="s">
        <v>12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8">
        <v>0</v>
      </c>
    </row>
    <row r="28" spans="1:13" x14ac:dyDescent="0.25">
      <c r="B28" s="15" t="s">
        <v>20</v>
      </c>
      <c r="C28" s="5">
        <v>0</v>
      </c>
      <c r="D28" s="5">
        <v>0</v>
      </c>
      <c r="G28" s="12" t="s">
        <v>13</v>
      </c>
      <c r="H28" s="13">
        <v>0.66951090000000002</v>
      </c>
      <c r="I28" s="13">
        <v>0.66438359999999996</v>
      </c>
      <c r="J28" s="13">
        <v>0.56665049999999995</v>
      </c>
      <c r="K28" s="13">
        <v>0.56231880000000001</v>
      </c>
      <c r="L28" s="13">
        <v>0.61380120000000005</v>
      </c>
      <c r="M28" s="8">
        <v>0.60910520000000001</v>
      </c>
    </row>
    <row r="29" spans="1:13" x14ac:dyDescent="0.25">
      <c r="C29" s="1"/>
      <c r="G29" s="12" t="s">
        <v>14</v>
      </c>
      <c r="H29" s="13">
        <v>0.96376779999999995</v>
      </c>
      <c r="I29" s="13">
        <v>0.96371709999999999</v>
      </c>
      <c r="J29" s="13">
        <v>0.90856999999999999</v>
      </c>
      <c r="K29" s="13">
        <v>0.90823449999999994</v>
      </c>
      <c r="L29" s="13">
        <v>0.9353553</v>
      </c>
      <c r="M29" s="8">
        <v>0.93515360000000003</v>
      </c>
    </row>
    <row r="30" spans="1:13" x14ac:dyDescent="0.25">
      <c r="B30" t="s">
        <v>29</v>
      </c>
      <c r="C30" s="2">
        <v>0.85714290000000004</v>
      </c>
      <c r="G30" s="12" t="s">
        <v>15</v>
      </c>
      <c r="H30" s="13">
        <v>0.6274497</v>
      </c>
      <c r="I30" s="13">
        <v>0.62355660000000002</v>
      </c>
      <c r="J30" s="13">
        <v>0.69542879999999996</v>
      </c>
      <c r="K30" s="13">
        <v>0.6958763</v>
      </c>
      <c r="L30" s="13">
        <v>0.65969259999999996</v>
      </c>
      <c r="M30" s="8">
        <v>0.6577345</v>
      </c>
    </row>
    <row r="31" spans="1:13" x14ac:dyDescent="0.25">
      <c r="G31" s="12" t="s">
        <v>16</v>
      </c>
      <c r="H31" s="13">
        <v>0.74348789999999998</v>
      </c>
      <c r="I31" s="13">
        <v>0.75757580000000002</v>
      </c>
      <c r="J31" s="13">
        <v>0.44508760000000003</v>
      </c>
      <c r="K31" s="13">
        <v>0.44444440000000002</v>
      </c>
      <c r="L31" s="13">
        <v>0.55683000000000005</v>
      </c>
      <c r="M31" s="8">
        <v>0.5602241</v>
      </c>
    </row>
    <row r="32" spans="1:13" x14ac:dyDescent="0.25">
      <c r="A32" s="16"/>
      <c r="B32" s="16"/>
      <c r="C32" s="16"/>
      <c r="D32" s="16"/>
      <c r="E32" s="16"/>
      <c r="G32" s="12" t="s">
        <v>17</v>
      </c>
      <c r="H32" s="13">
        <v>0.78138209999999997</v>
      </c>
      <c r="I32" s="13">
        <v>0.78149610000000003</v>
      </c>
      <c r="J32" s="13">
        <v>0.78821870000000005</v>
      </c>
      <c r="K32" s="13">
        <v>0.78769840000000002</v>
      </c>
      <c r="L32" s="13">
        <v>0.78478550000000002</v>
      </c>
      <c r="M32" s="8">
        <v>0.78458499999999998</v>
      </c>
    </row>
    <row r="33" spans="1:13" x14ac:dyDescent="0.25">
      <c r="A33" s="16"/>
      <c r="B33" s="16"/>
      <c r="C33" s="16"/>
      <c r="D33" s="16"/>
      <c r="E33" s="16"/>
      <c r="G33" s="12" t="s">
        <v>18</v>
      </c>
      <c r="H33" s="13">
        <v>0.46650789999999998</v>
      </c>
      <c r="I33" s="13">
        <v>0.48484850000000002</v>
      </c>
      <c r="J33" s="13">
        <v>0.21284429999999999</v>
      </c>
      <c r="K33" s="13">
        <v>0.2162162</v>
      </c>
      <c r="L33" s="13">
        <v>0.29231829999999998</v>
      </c>
      <c r="M33" s="8">
        <v>0.29906539999999998</v>
      </c>
    </row>
    <row r="34" spans="1:13" x14ac:dyDescent="0.25">
      <c r="A34" s="16"/>
      <c r="B34" s="16"/>
      <c r="C34" s="17"/>
      <c r="D34" s="17"/>
      <c r="E34" s="16"/>
      <c r="G34" s="12" t="s">
        <v>19</v>
      </c>
      <c r="H34" s="13">
        <v>0.82093879999999997</v>
      </c>
      <c r="I34" s="13">
        <v>0.81957190000000002</v>
      </c>
      <c r="J34" s="13">
        <v>0.76677039999999996</v>
      </c>
      <c r="K34" s="13">
        <v>0.76571429999999996</v>
      </c>
      <c r="L34" s="13">
        <v>0.79293060000000004</v>
      </c>
      <c r="M34" s="8">
        <v>0.79172819999999999</v>
      </c>
    </row>
    <row r="35" spans="1:13" x14ac:dyDescent="0.25">
      <c r="A35" s="16"/>
      <c r="B35" s="16"/>
      <c r="C35" s="17"/>
      <c r="D35" s="17"/>
      <c r="E35" s="16"/>
      <c r="G35" s="12" t="s">
        <v>20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8">
        <v>0</v>
      </c>
    </row>
    <row r="36" spans="1:13" x14ac:dyDescent="0.25">
      <c r="A36" s="16"/>
      <c r="B36" s="16"/>
      <c r="C36" s="17"/>
      <c r="D36" s="17"/>
      <c r="E36" s="16"/>
    </row>
    <row r="37" spans="1:13" x14ac:dyDescent="0.25">
      <c r="A37" s="16"/>
      <c r="B37" s="16"/>
      <c r="C37" s="17"/>
      <c r="D37" s="17"/>
      <c r="E37" s="16"/>
    </row>
    <row r="38" spans="1:13" x14ac:dyDescent="0.25">
      <c r="A38" s="16"/>
      <c r="B38" s="16"/>
      <c r="C38" s="17"/>
      <c r="D38" s="17"/>
      <c r="E38" s="16"/>
    </row>
    <row r="39" spans="1:13" x14ac:dyDescent="0.25">
      <c r="A39" s="16"/>
      <c r="B39" s="16"/>
      <c r="C39" s="17"/>
      <c r="D39" s="17"/>
      <c r="E39" s="16"/>
    </row>
    <row r="40" spans="1:13" x14ac:dyDescent="0.25">
      <c r="A40" s="16"/>
      <c r="B40" s="16"/>
      <c r="C40" s="17"/>
      <c r="D40" s="17"/>
      <c r="E40" s="16"/>
    </row>
    <row r="41" spans="1:13" x14ac:dyDescent="0.25">
      <c r="A41" s="16"/>
      <c r="B41" s="16"/>
      <c r="C41" s="17"/>
      <c r="D41" s="17"/>
      <c r="E41" s="16"/>
    </row>
    <row r="42" spans="1:13" x14ac:dyDescent="0.25">
      <c r="A42" s="16"/>
      <c r="B42" s="16"/>
      <c r="C42" s="17"/>
      <c r="D42" s="17"/>
      <c r="E42" s="16"/>
    </row>
    <row r="43" spans="1:13" x14ac:dyDescent="0.25">
      <c r="A43" s="16"/>
      <c r="B43" s="16"/>
      <c r="C43" s="17"/>
      <c r="D43" s="17"/>
      <c r="E43" s="16"/>
    </row>
    <row r="45" spans="1:13" x14ac:dyDescent="0.25">
      <c r="C4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B22" workbookViewId="0">
      <selection activeCell="S13" sqref="S13"/>
    </sheetView>
  </sheetViews>
  <sheetFormatPr defaultRowHeight="15" x14ac:dyDescent="0.25"/>
  <cols>
    <col min="2" max="2" width="9.5703125" customWidth="1"/>
    <col min="3" max="3" width="5.5703125" customWidth="1"/>
    <col min="4" max="4" width="5.42578125" customWidth="1"/>
    <col min="5" max="5" width="4.7109375" customWidth="1"/>
    <col min="6" max="6" width="4.28515625" customWidth="1"/>
    <col min="7" max="7" width="4" customWidth="1"/>
    <col min="8" max="8" width="3.85546875" customWidth="1"/>
    <col min="9" max="10" width="4.140625" customWidth="1"/>
    <col min="11" max="11" width="3.85546875" customWidth="1"/>
    <col min="12" max="12" width="4" customWidth="1"/>
    <col min="13" max="13" width="4.140625" customWidth="1"/>
  </cols>
  <sheetData>
    <row r="1" spans="1:27" x14ac:dyDescent="0.25">
      <c r="A1" s="18" t="s">
        <v>31</v>
      </c>
      <c r="B1" s="19" t="s">
        <v>32</v>
      </c>
      <c r="C1" s="20">
        <v>1</v>
      </c>
      <c r="D1" s="20">
        <v>2</v>
      </c>
      <c r="E1" s="20">
        <v>3</v>
      </c>
      <c r="F1" s="18"/>
      <c r="G1" s="18"/>
      <c r="H1" s="18"/>
      <c r="I1" s="18"/>
      <c r="J1" s="18"/>
      <c r="K1" s="18"/>
      <c r="L1" s="18"/>
      <c r="M1" s="18"/>
      <c r="N1" s="18"/>
      <c r="O1" s="19" t="s">
        <v>32</v>
      </c>
      <c r="P1" s="20">
        <v>1</v>
      </c>
      <c r="Q1" s="20">
        <v>2</v>
      </c>
      <c r="R1" s="20">
        <v>3</v>
      </c>
      <c r="S1" s="18"/>
      <c r="T1" s="18"/>
      <c r="U1" s="18"/>
      <c r="V1" s="18"/>
      <c r="W1" s="18"/>
      <c r="X1" s="18"/>
      <c r="Y1" s="18"/>
      <c r="Z1" s="18"/>
      <c r="AA1" s="18"/>
    </row>
    <row r="2" spans="1:27" x14ac:dyDescent="0.25">
      <c r="A2" s="18"/>
      <c r="B2" s="21" t="s">
        <v>11</v>
      </c>
      <c r="C2" s="18">
        <v>980</v>
      </c>
      <c r="D2" s="18">
        <v>393</v>
      </c>
      <c r="E2" s="18">
        <v>263</v>
      </c>
      <c r="F2" s="18"/>
      <c r="G2" s="18"/>
      <c r="H2" s="18"/>
      <c r="I2" s="18"/>
      <c r="J2" s="18"/>
      <c r="K2" s="18"/>
      <c r="L2" s="18"/>
      <c r="M2" s="18"/>
      <c r="N2" s="18"/>
      <c r="O2" s="21" t="s">
        <v>11</v>
      </c>
      <c r="P2" s="18">
        <f>(C2/SUM(C$2:C$11))*LOG(C2/SUM(C$2:C$11),2)</f>
        <v>-0.52360375730199249</v>
      </c>
      <c r="Q2" s="18">
        <f>(D2/SUM(D$2:D$11))*LOG(D2/SUM(D$2:D$11),2)</f>
        <v>-0.41632504367344852</v>
      </c>
      <c r="R2" s="18">
        <f t="shared" ref="Q2:R11" si="0">(E2/SUM(E$2:E$11))*LOG(E2/SUM(E$2:E$11),2)</f>
        <v>-0.41985203983615615</v>
      </c>
      <c r="S2" s="18"/>
      <c r="T2" s="18"/>
      <c r="U2" s="18"/>
      <c r="V2" s="18"/>
      <c r="W2" s="18"/>
      <c r="X2" s="18"/>
      <c r="Y2" s="18"/>
      <c r="Z2" s="18"/>
      <c r="AA2" s="18"/>
    </row>
    <row r="3" spans="1:27" x14ac:dyDescent="0.25">
      <c r="A3" s="18"/>
      <c r="B3" s="21" t="s">
        <v>12</v>
      </c>
      <c r="C3" s="18">
        <v>6</v>
      </c>
      <c r="D3" s="18">
        <v>0</v>
      </c>
      <c r="E3" s="18">
        <v>4</v>
      </c>
      <c r="F3" s="18"/>
      <c r="G3" s="18"/>
      <c r="H3" s="18"/>
      <c r="I3" s="18"/>
      <c r="J3" s="18"/>
      <c r="K3" s="18"/>
      <c r="L3" s="18"/>
      <c r="M3" s="18"/>
      <c r="N3" s="18"/>
      <c r="O3" s="21" t="s">
        <v>12</v>
      </c>
      <c r="P3" s="18">
        <f>(C3/SUM(C$2:C$11))*LOG(C3/SUM(C$2:C$11),2)</f>
        <v>-2.2552251600870918E-2</v>
      </c>
      <c r="Q3" s="18" t="e">
        <f t="shared" si="0"/>
        <v>#NUM!</v>
      </c>
      <c r="R3" s="18">
        <f t="shared" si="0"/>
        <v>-2.0841402796077053E-2</v>
      </c>
      <c r="S3" s="18"/>
      <c r="T3" s="18"/>
      <c r="U3" s="18"/>
      <c r="V3" s="18"/>
      <c r="W3" s="18"/>
      <c r="X3" s="18"/>
      <c r="Y3" s="18"/>
      <c r="Z3" s="18"/>
      <c r="AA3" s="18"/>
    </row>
    <row r="4" spans="1:27" x14ac:dyDescent="0.25">
      <c r="A4" s="18"/>
      <c r="B4" s="21" t="s">
        <v>13</v>
      </c>
      <c r="C4" s="18">
        <v>148</v>
      </c>
      <c r="D4" s="18">
        <v>48</v>
      </c>
      <c r="E4" s="18">
        <v>149</v>
      </c>
      <c r="F4" s="18"/>
      <c r="G4" s="18"/>
      <c r="H4" s="18"/>
      <c r="I4" s="18"/>
      <c r="J4" s="18"/>
      <c r="K4" s="18"/>
      <c r="L4" s="18"/>
      <c r="M4" s="18"/>
      <c r="N4" s="18"/>
      <c r="O4" s="21" t="s">
        <v>13</v>
      </c>
      <c r="P4" s="18">
        <f t="shared" ref="P3:P11" si="1">(C4/SUM(C$2:C$11))*LOG(C4/SUM(C$2:C$11),2)</f>
        <v>-0.25610262369588893</v>
      </c>
      <c r="Q4" s="18">
        <f t="shared" si="0"/>
        <v>-0.10810576319563885</v>
      </c>
      <c r="R4" s="18">
        <f t="shared" si="0"/>
        <v>-0.31095858596185216</v>
      </c>
      <c r="S4" s="18"/>
      <c r="T4" s="18"/>
      <c r="U4" s="18"/>
      <c r="V4" s="18"/>
      <c r="W4" s="18"/>
      <c r="X4" s="18"/>
      <c r="Y4" s="18"/>
      <c r="Z4" s="18"/>
      <c r="AA4" s="18"/>
    </row>
    <row r="5" spans="1:27" x14ac:dyDescent="0.25">
      <c r="A5" s="18"/>
      <c r="B5" s="21" t="s">
        <v>14</v>
      </c>
      <c r="C5" s="18">
        <v>848</v>
      </c>
      <c r="D5" s="18">
        <v>1819</v>
      </c>
      <c r="E5" s="18">
        <v>201</v>
      </c>
      <c r="F5" s="18"/>
      <c r="G5" s="18"/>
      <c r="H5" s="18"/>
      <c r="I5" s="18"/>
      <c r="J5" s="18"/>
      <c r="K5" s="18"/>
      <c r="L5" s="18"/>
      <c r="M5" s="18"/>
      <c r="N5" s="18"/>
      <c r="O5" s="21" t="s">
        <v>14</v>
      </c>
      <c r="P5" s="18">
        <f t="shared" si="1"/>
        <v>-0.53070579430113651</v>
      </c>
      <c r="Q5" s="18">
        <f>(D5/SUM(D$2:D$11))*LOG(D5/SUM(D$2:D$11),2)</f>
        <v>-0.34576444621755786</v>
      </c>
      <c r="R5" s="18">
        <f t="shared" si="0"/>
        <v>-0.36753100520845849</v>
      </c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A6" s="18"/>
      <c r="B6" s="21" t="s">
        <v>15</v>
      </c>
      <c r="C6" s="18">
        <v>156</v>
      </c>
      <c r="D6" s="18">
        <v>62</v>
      </c>
      <c r="E6" s="18">
        <v>170</v>
      </c>
      <c r="F6" s="18"/>
      <c r="G6" s="18"/>
      <c r="H6" s="18"/>
      <c r="I6" s="18"/>
      <c r="J6" s="18"/>
      <c r="K6" s="18"/>
      <c r="L6" s="18"/>
      <c r="M6" s="18"/>
      <c r="N6" s="18"/>
      <c r="O6" s="21" t="s">
        <v>15</v>
      </c>
      <c r="P6" s="18">
        <f>(C6/SUM(C$2:C$11))*LOG(C6/SUM(C$2:C$11),2)</f>
        <v>-0.26474950827614802</v>
      </c>
      <c r="Q6" s="18">
        <f>(D6/SUM(D$2:D$11))*LOG(D6/SUM(D$2:D$11),2)</f>
        <v>-0.13063444948910749</v>
      </c>
      <c r="R6" s="18">
        <f t="shared" si="0"/>
        <v>-0.33543259361280231</v>
      </c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8"/>
      <c r="B7" s="21" t="s">
        <v>16</v>
      </c>
      <c r="C7" s="18">
        <v>27</v>
      </c>
      <c r="D7" s="18">
        <v>53</v>
      </c>
      <c r="E7" s="18">
        <v>145</v>
      </c>
      <c r="F7" s="18"/>
      <c r="G7" s="18"/>
      <c r="H7" s="18"/>
      <c r="I7" s="18"/>
      <c r="J7" s="18"/>
      <c r="K7" s="18"/>
      <c r="L7" s="18"/>
      <c r="M7" s="18"/>
      <c r="N7" s="18"/>
      <c r="O7" s="21" t="s">
        <v>16</v>
      </c>
      <c r="P7" s="18">
        <f t="shared" si="1"/>
        <v>-7.57886519236812E-2</v>
      </c>
      <c r="Q7" s="18">
        <f t="shared" si="0"/>
        <v>-0.11638731831802047</v>
      </c>
      <c r="R7" s="18">
        <f t="shared" si="0"/>
        <v>-0.30601741745464195</v>
      </c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8"/>
      <c r="B8" s="21" t="s">
        <v>17</v>
      </c>
      <c r="C8" s="18">
        <v>13</v>
      </c>
      <c r="D8" s="18">
        <v>115</v>
      </c>
      <c r="E8" s="18">
        <v>376</v>
      </c>
      <c r="F8" s="18"/>
      <c r="G8" s="18"/>
      <c r="H8" s="18"/>
      <c r="I8" s="18"/>
      <c r="J8" s="18"/>
      <c r="K8" s="18"/>
      <c r="L8" s="18"/>
      <c r="M8" s="18"/>
      <c r="N8" s="18"/>
      <c r="O8" s="21" t="s">
        <v>17</v>
      </c>
      <c r="P8" s="18">
        <f t="shared" si="1"/>
        <v>-4.2503034685018933E-2</v>
      </c>
      <c r="Q8" s="18">
        <f t="shared" si="0"/>
        <v>-0.20199958907226076</v>
      </c>
      <c r="R8" s="18">
        <f t="shared" si="0"/>
        <v>-0.4842113073370527</v>
      </c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18"/>
      <c r="B9" s="21" t="s">
        <v>18</v>
      </c>
      <c r="C9" s="18">
        <v>80</v>
      </c>
      <c r="D9" s="18">
        <v>18</v>
      </c>
      <c r="E9" s="18">
        <v>50</v>
      </c>
      <c r="F9" s="18"/>
      <c r="G9" s="18"/>
      <c r="H9" s="18"/>
      <c r="I9" s="18"/>
      <c r="J9" s="18"/>
      <c r="K9" s="18"/>
      <c r="L9" s="18"/>
      <c r="M9" s="18"/>
      <c r="N9" s="18"/>
      <c r="O9" s="21" t="s">
        <v>18</v>
      </c>
      <c r="P9" s="18">
        <f t="shared" si="1"/>
        <v>-0.16957508821630674</v>
      </c>
      <c r="Q9" s="18">
        <f t="shared" si="0"/>
        <v>-5.0555656081187686E-2</v>
      </c>
      <c r="R9" s="18">
        <f t="shared" si="0"/>
        <v>-0.15148533298283851</v>
      </c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25">
      <c r="A10" s="18"/>
      <c r="B10" s="21" t="s">
        <v>19</v>
      </c>
      <c r="C10" s="18">
        <v>13</v>
      </c>
      <c r="D10" s="18">
        <v>34</v>
      </c>
      <c r="E10" s="18">
        <v>303</v>
      </c>
      <c r="F10" s="18"/>
      <c r="G10" s="18"/>
      <c r="H10" s="18"/>
      <c r="I10" s="18"/>
      <c r="J10" s="18"/>
      <c r="K10" s="18"/>
      <c r="L10" s="18"/>
      <c r="M10" s="18"/>
      <c r="N10" s="18"/>
      <c r="O10" s="21" t="s">
        <v>19</v>
      </c>
      <c r="P10" s="18">
        <f t="shared" si="1"/>
        <v>-4.2503034685018933E-2</v>
      </c>
      <c r="Q10" s="18">
        <f t="shared" si="0"/>
        <v>-8.3226503651180547E-2</v>
      </c>
      <c r="R10" s="18">
        <f t="shared" si="0"/>
        <v>-0.44667060232210404</v>
      </c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8"/>
      <c r="B11" s="21" t="s">
        <v>20</v>
      </c>
      <c r="C11" s="18">
        <v>9</v>
      </c>
      <c r="D11" s="18">
        <v>1</v>
      </c>
      <c r="E11" s="18">
        <v>10</v>
      </c>
      <c r="F11" s="18"/>
      <c r="G11" s="18"/>
      <c r="H11" s="18"/>
      <c r="I11" s="18"/>
      <c r="J11" s="18"/>
      <c r="K11" s="18"/>
      <c r="L11" s="18"/>
      <c r="M11" s="18"/>
      <c r="N11" s="18"/>
      <c r="O11" s="21" t="s">
        <v>20</v>
      </c>
      <c r="P11" s="18">
        <f t="shared" si="1"/>
        <v>-3.1519314898459702E-2</v>
      </c>
      <c r="Q11" s="18">
        <f t="shared" si="0"/>
        <v>-4.4484135850138048E-3</v>
      </c>
      <c r="R11" s="18">
        <f t="shared" si="0"/>
        <v>-4.4192507020788904E-2</v>
      </c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22">
        <f>-SUM(P2:P11)</f>
        <v>1.9596030595845224</v>
      </c>
      <c r="Q12" s="22">
        <f>-SUMIF(Q2:Q11,"&lt;1E100")</f>
        <v>1.4574471832834159</v>
      </c>
      <c r="R12" s="22">
        <f>-SUM(R2:R11)</f>
        <v>2.8871927945327722</v>
      </c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8" t="s">
        <v>33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2">
        <f>P12*(SUM(C2:C11)/SUM(C2:E11))</f>
        <v>0.68800353801242864</v>
      </c>
      <c r="Q13" s="22">
        <f>Q12*(SUM(D2:D11)/SUM(C2:E11))</f>
        <v>0.57072500571138385</v>
      </c>
      <c r="R13" s="22">
        <f>R12*(SUM(E2:E11)/SUM(C2:E11))</f>
        <v>0.74291640894121691</v>
      </c>
      <c r="S13" s="18">
        <f>SUM(P13:R13)</f>
        <v>2.0016449526650293</v>
      </c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8"/>
      <c r="B14" s="19" t="s">
        <v>32</v>
      </c>
      <c r="C14" s="23">
        <v>0</v>
      </c>
      <c r="D14" s="23">
        <v>1</v>
      </c>
      <c r="E14" s="23">
        <v>2</v>
      </c>
      <c r="F14" s="23">
        <v>3</v>
      </c>
      <c r="G14" s="23">
        <v>4</v>
      </c>
      <c r="H14" s="23">
        <v>5</v>
      </c>
      <c r="I14" s="23">
        <v>6</v>
      </c>
      <c r="J14" s="23">
        <v>7</v>
      </c>
      <c r="K14" s="23">
        <v>8</v>
      </c>
      <c r="L14" s="23">
        <v>9</v>
      </c>
      <c r="M14" s="23">
        <v>10</v>
      </c>
      <c r="N14" s="18"/>
      <c r="O14" s="19" t="s">
        <v>32</v>
      </c>
      <c r="P14" s="20">
        <v>0</v>
      </c>
      <c r="Q14" s="20">
        <v>1</v>
      </c>
      <c r="R14" s="20">
        <v>2</v>
      </c>
      <c r="S14" s="20">
        <v>3</v>
      </c>
      <c r="T14" s="20">
        <v>4</v>
      </c>
      <c r="U14" s="20">
        <v>5</v>
      </c>
      <c r="V14" s="20">
        <v>6</v>
      </c>
      <c r="W14" s="20">
        <v>7</v>
      </c>
      <c r="X14" s="20">
        <v>8</v>
      </c>
      <c r="Y14" s="20">
        <v>9</v>
      </c>
      <c r="Z14" s="20">
        <v>10</v>
      </c>
      <c r="AA14" s="18"/>
    </row>
    <row r="15" spans="1:27" x14ac:dyDescent="0.25">
      <c r="A15" s="18"/>
      <c r="B15" s="21" t="s">
        <v>11</v>
      </c>
      <c r="C15" s="18">
        <v>1633</v>
      </c>
      <c r="D15" s="18">
        <v>0</v>
      </c>
      <c r="E15" s="18">
        <v>0</v>
      </c>
      <c r="F15" s="18">
        <v>0</v>
      </c>
      <c r="G15" s="18">
        <v>3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/>
      <c r="O15" s="21" t="s">
        <v>11</v>
      </c>
      <c r="P15" s="18">
        <f>(C15/SUM(C$15:C$24))*LOG(C15/SUM(C$15:C$24),2)</f>
        <v>-0.50197488210465513</v>
      </c>
      <c r="Q15" s="18" t="e">
        <f>(D15/SUM(D$15:D$24))*LOG(D15/SUM(D$15:D$24),2)</f>
        <v>#NUM!</v>
      </c>
      <c r="R15" s="18" t="e">
        <f t="shared" ref="Q15:Z17" si="2">(E15/SUM(E$15:E$24))*LOG(E15/SUM(E$15:E$24),2)</f>
        <v>#NUM!</v>
      </c>
      <c r="S15" s="18" t="e">
        <f t="shared" si="2"/>
        <v>#NUM!</v>
      </c>
      <c r="T15" s="18">
        <f t="shared" si="2"/>
        <v>-0.5</v>
      </c>
      <c r="U15" s="18" t="e">
        <f t="shared" si="2"/>
        <v>#NUM!</v>
      </c>
      <c r="V15" s="18" t="e">
        <f t="shared" si="2"/>
        <v>#NUM!</v>
      </c>
      <c r="W15" s="18" t="e">
        <f t="shared" si="2"/>
        <v>#NUM!</v>
      </c>
      <c r="X15" s="18" t="e">
        <f t="shared" si="2"/>
        <v>#NUM!</v>
      </c>
      <c r="Y15" s="18" t="e">
        <f t="shared" si="2"/>
        <v>#NUM!</v>
      </c>
      <c r="Z15" s="18" t="e">
        <f t="shared" si="2"/>
        <v>#NUM!</v>
      </c>
      <c r="AA15" s="18"/>
    </row>
    <row r="16" spans="1:27" x14ac:dyDescent="0.25">
      <c r="A16" s="18"/>
      <c r="B16" s="21" t="s">
        <v>12</v>
      </c>
      <c r="C16" s="18">
        <v>10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/>
      <c r="O16" s="21" t="s">
        <v>12</v>
      </c>
      <c r="P16" s="18">
        <f>(C16/SUM(C$15:C$24))*LOG(C16/SUM(C$15:C$24),2)</f>
        <v>-1.4490903618187298E-2</v>
      </c>
      <c r="Q16" s="18" t="e">
        <f t="shared" si="2"/>
        <v>#NUM!</v>
      </c>
      <c r="R16" s="18" t="e">
        <f t="shared" si="2"/>
        <v>#NUM!</v>
      </c>
      <c r="S16" s="18" t="e">
        <f t="shared" si="2"/>
        <v>#NUM!</v>
      </c>
      <c r="T16" s="18" t="e">
        <f t="shared" si="2"/>
        <v>#NUM!</v>
      </c>
      <c r="U16" s="18" t="e">
        <f t="shared" si="2"/>
        <v>#NUM!</v>
      </c>
      <c r="V16" s="18" t="e">
        <f t="shared" si="2"/>
        <v>#NUM!</v>
      </c>
      <c r="W16" s="18" t="e">
        <f>(J16/SUM(J$15:J$24))*LOG(J16/SUM(J$15:J$24),2)</f>
        <v>#NUM!</v>
      </c>
      <c r="X16" s="18" t="e">
        <f t="shared" si="2"/>
        <v>#NUM!</v>
      </c>
      <c r="Y16" s="18" t="e">
        <f t="shared" si="2"/>
        <v>#NUM!</v>
      </c>
      <c r="Z16" s="18" t="e">
        <f t="shared" si="2"/>
        <v>#NUM!</v>
      </c>
      <c r="AA16" s="18"/>
    </row>
    <row r="17" spans="1:27" x14ac:dyDescent="0.25">
      <c r="A17" s="18"/>
      <c r="B17" s="21" t="s">
        <v>13</v>
      </c>
      <c r="C17" s="18">
        <v>343</v>
      </c>
      <c r="D17" s="18">
        <v>0</v>
      </c>
      <c r="E17" s="18">
        <v>0</v>
      </c>
      <c r="F17" s="18">
        <v>2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/>
      <c r="O17" s="21" t="s">
        <v>13</v>
      </c>
      <c r="P17" s="18">
        <f>(C17/SUM(C$15:C$24))*LOG(C17/SUM(C$15:C$24),2)</f>
        <v>-0.22535809376978036</v>
      </c>
      <c r="Q17" s="18" t="e">
        <f t="shared" si="2"/>
        <v>#NUM!</v>
      </c>
      <c r="R17" s="18" t="e">
        <f t="shared" si="2"/>
        <v>#NUM!</v>
      </c>
      <c r="S17" s="18">
        <f t="shared" si="2"/>
        <v>-0.51638712058788683</v>
      </c>
      <c r="T17" s="18" t="e">
        <f t="shared" si="2"/>
        <v>#NUM!</v>
      </c>
      <c r="U17" s="18" t="e">
        <f t="shared" si="2"/>
        <v>#NUM!</v>
      </c>
      <c r="V17" s="18" t="e">
        <f t="shared" si="2"/>
        <v>#NUM!</v>
      </c>
      <c r="W17" s="18" t="e">
        <f t="shared" si="2"/>
        <v>#NUM!</v>
      </c>
      <c r="X17" s="18" t="e">
        <f t="shared" si="2"/>
        <v>#NUM!</v>
      </c>
      <c r="Y17" s="18" t="e">
        <f t="shared" si="2"/>
        <v>#NUM!</v>
      </c>
      <c r="Z17" s="18" t="e">
        <f t="shared" si="2"/>
        <v>#NUM!</v>
      </c>
      <c r="AA17" s="18"/>
    </row>
    <row r="18" spans="1:27" x14ac:dyDescent="0.25">
      <c r="A18" s="18"/>
      <c r="B18" s="21" t="s">
        <v>14</v>
      </c>
      <c r="C18" s="18">
        <v>2834</v>
      </c>
      <c r="D18" s="18">
        <v>6</v>
      </c>
      <c r="E18" s="18">
        <v>5</v>
      </c>
      <c r="F18" s="18">
        <v>1</v>
      </c>
      <c r="G18" s="18">
        <v>1</v>
      </c>
      <c r="H18" s="18">
        <v>6</v>
      </c>
      <c r="I18" s="18">
        <v>5</v>
      </c>
      <c r="J18" s="18">
        <v>5</v>
      </c>
      <c r="K18" s="18">
        <v>0</v>
      </c>
      <c r="L18" s="18">
        <v>0</v>
      </c>
      <c r="M18" s="18">
        <v>5</v>
      </c>
      <c r="N18" s="18"/>
      <c r="O18" s="21" t="s">
        <v>14</v>
      </c>
      <c r="P18" s="18">
        <f t="shared" ref="P16:P24" si="3">(C18/SUM(C$15:C$24))*LOG(C18/SUM(C$15:C$24),2)</f>
        <v>-0.52111309071826262</v>
      </c>
      <c r="Q18" s="18">
        <f t="shared" ref="Q18:Q24" si="4">(D18/SUM(D$15:D$24))*LOG(D18/SUM(D$15:D$24),2)</f>
        <v>0</v>
      </c>
      <c r="R18" s="18">
        <f t="shared" ref="R18:R24" si="5">(E18/SUM(E$15:E$24))*LOG(E18/SUM(E$15:E$24),2)</f>
        <v>0</v>
      </c>
      <c r="S18" s="18">
        <f t="shared" ref="S18:S24" si="6">(F18/SUM(F$15:F$24))*LOG(F18/SUM(F$15:F$24),2)</f>
        <v>-0.40105070315108637</v>
      </c>
      <c r="T18" s="18">
        <f t="shared" ref="T18:T24" si="7">(G18/SUM(G$15:G$24))*LOG(G18/SUM(G$15:G$24),2)</f>
        <v>-0.43082708345352599</v>
      </c>
      <c r="U18" s="18">
        <f t="shared" ref="U18:U24" si="8">(H18/SUM(H$15:H$24))*LOG(H18/SUM(H$15:H$24),2)</f>
        <v>0</v>
      </c>
      <c r="V18" s="18">
        <f t="shared" ref="V18:V24" si="9">(I18/SUM(I$15:I$24))*LOG(I18/SUM(I$15:I$24),2)</f>
        <v>0</v>
      </c>
      <c r="W18" s="18">
        <f t="shared" ref="W18:W24" si="10">(J18/SUM(J$15:J$24))*LOG(J18/SUM(J$15:J$24),2)</f>
        <v>0</v>
      </c>
      <c r="X18" s="18" t="e">
        <f t="shared" ref="X18:X24" si="11">(K18/SUM(K$15:K$24))*LOG(K18/SUM(K$15:K$24),2)</f>
        <v>#NUM!</v>
      </c>
      <c r="Y18" s="18" t="e">
        <f t="shared" ref="Y18:Y24" si="12">(L18/SUM(L$15:L$24))*LOG(L18/SUM(L$15:L$24),2)</f>
        <v>#NUM!</v>
      </c>
      <c r="Z18" s="18">
        <f t="shared" ref="Z18:Z24" si="13">(M18/SUM(M$15:M$24))*LOG(M18/SUM(M$15:M$24),2)</f>
        <v>0</v>
      </c>
      <c r="AA18" s="18"/>
    </row>
    <row r="19" spans="1:27" x14ac:dyDescent="0.25">
      <c r="A19" s="18"/>
      <c r="B19" s="21" t="s">
        <v>15</v>
      </c>
      <c r="C19" s="18">
        <v>383</v>
      </c>
      <c r="D19" s="18">
        <v>0</v>
      </c>
      <c r="E19" s="18">
        <v>0</v>
      </c>
      <c r="F19" s="18">
        <v>2</v>
      </c>
      <c r="G19" s="18">
        <v>2</v>
      </c>
      <c r="H19" s="18">
        <v>0</v>
      </c>
      <c r="I19" s="18">
        <v>0</v>
      </c>
      <c r="J19" s="18">
        <v>0</v>
      </c>
      <c r="K19" s="18">
        <v>0</v>
      </c>
      <c r="L19" s="18">
        <v>1</v>
      </c>
      <c r="M19" s="18">
        <v>0</v>
      </c>
      <c r="N19" s="18"/>
      <c r="O19" s="21" t="s">
        <v>15</v>
      </c>
      <c r="P19" s="18">
        <f t="shared" si="3"/>
        <v>-0.24217331807565745</v>
      </c>
      <c r="Q19" s="18" t="e">
        <f t="shared" si="4"/>
        <v>#NUM!</v>
      </c>
      <c r="R19" s="18" t="e">
        <f t="shared" si="5"/>
        <v>#NUM!</v>
      </c>
      <c r="S19" s="18">
        <f t="shared" si="6"/>
        <v>-0.51638712058788683</v>
      </c>
      <c r="T19" s="18">
        <f t="shared" si="7"/>
        <v>-0.52832083357371873</v>
      </c>
      <c r="U19" s="18" t="e">
        <f t="shared" si="8"/>
        <v>#NUM!</v>
      </c>
      <c r="V19" s="18" t="e">
        <f t="shared" si="9"/>
        <v>#NUM!</v>
      </c>
      <c r="W19" s="18" t="e">
        <f t="shared" si="10"/>
        <v>#NUM!</v>
      </c>
      <c r="X19" s="18" t="e">
        <f>(K19/SUM(K$15:K$24))*LOG(K19/SUM(K$15:K$24),2)</f>
        <v>#NUM!</v>
      </c>
      <c r="Y19" s="18">
        <f t="shared" si="12"/>
        <v>-0.46438561897747244</v>
      </c>
      <c r="Z19" s="18" t="e">
        <f t="shared" si="13"/>
        <v>#NUM!</v>
      </c>
      <c r="AA19" s="18"/>
    </row>
    <row r="20" spans="1:27" x14ac:dyDescent="0.25">
      <c r="A20" s="18"/>
      <c r="B20" s="21" t="s">
        <v>16</v>
      </c>
      <c r="C20" s="18">
        <v>225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/>
      <c r="O20" s="21" t="s">
        <v>16</v>
      </c>
      <c r="P20" s="18">
        <f>(C20/SUM(C$15:C$24))*LOG(C20/SUM(C$15:C$24),2)</f>
        <v>-0.16908509741726258</v>
      </c>
      <c r="Q20" s="18" t="e">
        <f t="shared" si="4"/>
        <v>#NUM!</v>
      </c>
      <c r="R20" s="18" t="e">
        <f t="shared" si="5"/>
        <v>#NUM!</v>
      </c>
      <c r="S20" s="18" t="e">
        <f t="shared" si="6"/>
        <v>#NUM!</v>
      </c>
      <c r="T20" s="18" t="e">
        <f t="shared" si="7"/>
        <v>#NUM!</v>
      </c>
      <c r="U20" s="18" t="e">
        <f t="shared" si="8"/>
        <v>#NUM!</v>
      </c>
      <c r="V20" s="18" t="e">
        <f t="shared" si="9"/>
        <v>#NUM!</v>
      </c>
      <c r="W20" s="18" t="e">
        <f t="shared" si="10"/>
        <v>#NUM!</v>
      </c>
      <c r="X20" s="18" t="e">
        <f t="shared" si="11"/>
        <v>#NUM!</v>
      </c>
      <c r="Y20" s="18" t="e">
        <f t="shared" si="12"/>
        <v>#NUM!</v>
      </c>
      <c r="Z20" s="18" t="e">
        <f t="shared" si="13"/>
        <v>#NUM!</v>
      </c>
      <c r="AA20" s="18"/>
    </row>
    <row r="21" spans="1:27" x14ac:dyDescent="0.25">
      <c r="A21" s="18"/>
      <c r="B21" s="21" t="s">
        <v>17</v>
      </c>
      <c r="C21" s="18">
        <v>496</v>
      </c>
      <c r="D21" s="18">
        <v>0</v>
      </c>
      <c r="E21" s="18">
        <v>0</v>
      </c>
      <c r="F21" s="18">
        <v>2</v>
      </c>
      <c r="G21" s="18">
        <v>0</v>
      </c>
      <c r="H21" s="18">
        <v>0</v>
      </c>
      <c r="I21" s="18">
        <v>0</v>
      </c>
      <c r="J21" s="18">
        <v>0</v>
      </c>
      <c r="K21" s="18">
        <v>5</v>
      </c>
      <c r="L21" s="18">
        <v>1</v>
      </c>
      <c r="M21" s="18">
        <v>0</v>
      </c>
      <c r="N21" s="18"/>
      <c r="O21" s="21" t="s">
        <v>17</v>
      </c>
      <c r="P21" s="18">
        <f t="shared" si="3"/>
        <v>-0.28489184867660183</v>
      </c>
      <c r="Q21" s="18" t="e">
        <f t="shared" si="4"/>
        <v>#NUM!</v>
      </c>
      <c r="R21" s="18" t="e">
        <f t="shared" si="5"/>
        <v>#NUM!</v>
      </c>
      <c r="S21" s="18">
        <f t="shared" si="6"/>
        <v>-0.51638712058788683</v>
      </c>
      <c r="T21" s="18" t="e">
        <f t="shared" si="7"/>
        <v>#NUM!</v>
      </c>
      <c r="U21" s="18" t="e">
        <f>(H21/SUM(H$15:H$24))*LOG(H21/SUM(H$15:H$24),2)</f>
        <v>#NUM!</v>
      </c>
      <c r="V21" s="18" t="e">
        <f t="shared" si="9"/>
        <v>#NUM!</v>
      </c>
      <c r="W21" s="18" t="e">
        <f t="shared" si="10"/>
        <v>#NUM!</v>
      </c>
      <c r="X21" s="18">
        <f t="shared" si="11"/>
        <v>0</v>
      </c>
      <c r="Y21" s="18">
        <f t="shared" si="12"/>
        <v>-0.46438561897747244</v>
      </c>
      <c r="Z21" s="18" t="e">
        <f t="shared" si="13"/>
        <v>#NUM!</v>
      </c>
      <c r="AA21" s="18"/>
    </row>
    <row r="22" spans="1:27" x14ac:dyDescent="0.25">
      <c r="A22" s="18"/>
      <c r="B22" s="21" t="s">
        <v>18</v>
      </c>
      <c r="C22" s="18">
        <v>148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/>
      <c r="O22" s="21" t="s">
        <v>18</v>
      </c>
      <c r="P22" s="18">
        <f t="shared" si="3"/>
        <v>-0.12511085575607453</v>
      </c>
      <c r="Q22" s="18" t="e">
        <f t="shared" si="4"/>
        <v>#NUM!</v>
      </c>
      <c r="R22" s="18" t="e">
        <f t="shared" si="5"/>
        <v>#NUM!</v>
      </c>
      <c r="S22" s="18" t="e">
        <f t="shared" si="6"/>
        <v>#NUM!</v>
      </c>
      <c r="T22" s="18" t="e">
        <f t="shared" si="7"/>
        <v>#NUM!</v>
      </c>
      <c r="U22" s="18" t="e">
        <f t="shared" si="8"/>
        <v>#NUM!</v>
      </c>
      <c r="V22" s="18" t="e">
        <f t="shared" si="9"/>
        <v>#NUM!</v>
      </c>
      <c r="W22" s="18" t="e">
        <f t="shared" si="10"/>
        <v>#NUM!</v>
      </c>
      <c r="X22" s="18" t="e">
        <f t="shared" si="11"/>
        <v>#NUM!</v>
      </c>
      <c r="Y22" s="18" t="e">
        <f t="shared" si="12"/>
        <v>#NUM!</v>
      </c>
      <c r="Z22" s="18" t="e">
        <f t="shared" si="13"/>
        <v>#NUM!</v>
      </c>
      <c r="AA22" s="18"/>
    </row>
    <row r="23" spans="1:27" x14ac:dyDescent="0.25">
      <c r="A23" s="18"/>
      <c r="B23" s="21" t="s">
        <v>19</v>
      </c>
      <c r="C23" s="18">
        <v>347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3</v>
      </c>
      <c r="M23" s="18">
        <v>0</v>
      </c>
      <c r="N23" s="18"/>
      <c r="O23" s="21" t="s">
        <v>19</v>
      </c>
      <c r="P23" s="18">
        <f t="shared" si="3"/>
        <v>-0.22708474786065949</v>
      </c>
      <c r="Q23" s="18" t="e">
        <f t="shared" si="4"/>
        <v>#NUM!</v>
      </c>
      <c r="R23" s="18" t="e">
        <f t="shared" si="5"/>
        <v>#NUM!</v>
      </c>
      <c r="S23" s="18" t="e">
        <f t="shared" si="6"/>
        <v>#NUM!</v>
      </c>
      <c r="T23" s="18" t="e">
        <f t="shared" si="7"/>
        <v>#NUM!</v>
      </c>
      <c r="U23" s="18" t="e">
        <f t="shared" si="8"/>
        <v>#NUM!</v>
      </c>
      <c r="V23" s="18" t="e">
        <f t="shared" si="9"/>
        <v>#NUM!</v>
      </c>
      <c r="W23" s="18" t="e">
        <f t="shared" si="10"/>
        <v>#NUM!</v>
      </c>
      <c r="X23" s="18" t="e">
        <f t="shared" si="11"/>
        <v>#NUM!</v>
      </c>
      <c r="Y23" s="18">
        <f t="shared" si="12"/>
        <v>-0.44217935649972373</v>
      </c>
      <c r="Z23" s="18" t="e">
        <f t="shared" si="13"/>
        <v>#NUM!</v>
      </c>
      <c r="AA23" s="18"/>
    </row>
    <row r="24" spans="1:27" x14ac:dyDescent="0.25">
      <c r="A24" s="18"/>
      <c r="B24" s="21" t="s">
        <v>20</v>
      </c>
      <c r="C24" s="18">
        <v>20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/>
      <c r="O24" s="21" t="s">
        <v>20</v>
      </c>
      <c r="P24" s="18">
        <f t="shared" si="3"/>
        <v>-2.5875734864888339E-2</v>
      </c>
      <c r="Q24" s="18" t="e">
        <f t="shared" si="4"/>
        <v>#NUM!</v>
      </c>
      <c r="R24" s="18" t="e">
        <f t="shared" si="5"/>
        <v>#NUM!</v>
      </c>
      <c r="S24" s="18" t="e">
        <f t="shared" si="6"/>
        <v>#NUM!</v>
      </c>
      <c r="T24" s="18" t="e">
        <f t="shared" si="7"/>
        <v>#NUM!</v>
      </c>
      <c r="U24" s="18" t="e">
        <f t="shared" si="8"/>
        <v>#NUM!</v>
      </c>
      <c r="V24" s="18" t="e">
        <f t="shared" si="9"/>
        <v>#NUM!</v>
      </c>
      <c r="W24" s="18" t="e">
        <f t="shared" si="10"/>
        <v>#NUM!</v>
      </c>
      <c r="X24" s="18" t="e">
        <f t="shared" si="11"/>
        <v>#NUM!</v>
      </c>
      <c r="Y24" s="18" t="e">
        <f t="shared" si="12"/>
        <v>#NUM!</v>
      </c>
      <c r="Z24" s="18" t="e">
        <f t="shared" si="13"/>
        <v>#NUM!</v>
      </c>
      <c r="AA24" s="18"/>
    </row>
    <row r="25" spans="1:27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2">
        <f>-SUMIF(P15:P24,"&lt;1E100")</f>
        <v>2.3371585728620299</v>
      </c>
      <c r="Q25" s="22">
        <f t="shared" ref="Q25:Z25" si="14">-SUMIF(Q15:Q24,"&lt;1E100")</f>
        <v>0</v>
      </c>
      <c r="R25" s="22">
        <f t="shared" si="14"/>
        <v>0</v>
      </c>
      <c r="S25" s="22">
        <f t="shared" si="14"/>
        <v>1.950212064914747</v>
      </c>
      <c r="T25" s="22">
        <f t="shared" si="14"/>
        <v>1.4591479170272446</v>
      </c>
      <c r="U25" s="22">
        <f t="shared" si="14"/>
        <v>0</v>
      </c>
      <c r="V25" s="22">
        <f t="shared" si="14"/>
        <v>0</v>
      </c>
      <c r="W25" s="22">
        <f t="shared" si="14"/>
        <v>0</v>
      </c>
      <c r="X25" s="22">
        <f t="shared" si="14"/>
        <v>0</v>
      </c>
      <c r="Y25" s="22">
        <f t="shared" si="14"/>
        <v>1.3709505944546687</v>
      </c>
      <c r="Z25" s="22">
        <f t="shared" si="14"/>
        <v>0</v>
      </c>
      <c r="AA25" s="18"/>
    </row>
    <row r="26" spans="1:27" x14ac:dyDescent="0.25">
      <c r="A26" s="18" t="s">
        <v>34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2">
        <f>P25*(SUM(C$15:C$24)/SUM($C$15:$M$24))</f>
        <v>2.3173643441112737</v>
      </c>
      <c r="Q26" s="22">
        <f t="shared" ref="Q26:Z26" si="15">Q25*(SUM(D$15:D$24)/SUM($C$15:$M$24))</f>
        <v>0</v>
      </c>
      <c r="R26" s="22">
        <f t="shared" si="15"/>
        <v>0</v>
      </c>
      <c r="S26" s="22">
        <f>S25*(SUM(F$15:F$24)/SUM($C$15:$M$24))</f>
        <v>2.1021688411461698E-3</v>
      </c>
      <c r="T26" s="22">
        <f t="shared" si="15"/>
        <v>1.3481502159167643E-3</v>
      </c>
      <c r="U26" s="22">
        <f t="shared" si="15"/>
        <v>0</v>
      </c>
      <c r="V26" s="22">
        <f t="shared" si="15"/>
        <v>0</v>
      </c>
      <c r="W26" s="22">
        <f t="shared" si="15"/>
        <v>0</v>
      </c>
      <c r="X26" s="22">
        <f t="shared" si="15"/>
        <v>0</v>
      </c>
      <c r="Y26" s="22">
        <f t="shared" si="15"/>
        <v>1.0555517357981742E-3</v>
      </c>
      <c r="Z26" s="22">
        <f t="shared" si="15"/>
        <v>0</v>
      </c>
      <c r="AA26" s="22">
        <f>SUM(P26:Z26)</f>
        <v>2.3218702149041346</v>
      </c>
    </row>
    <row r="27" spans="1:27" x14ac:dyDescent="0.25">
      <c r="A27" s="18"/>
      <c r="B27" s="19" t="s">
        <v>32</v>
      </c>
      <c r="C27" s="23">
        <v>1</v>
      </c>
      <c r="D27" s="23">
        <v>2</v>
      </c>
      <c r="E27" s="23">
        <v>3</v>
      </c>
      <c r="F27" s="23">
        <v>4</v>
      </c>
      <c r="G27" s="23">
        <v>5</v>
      </c>
      <c r="H27" s="23">
        <v>6</v>
      </c>
      <c r="I27" s="23">
        <v>7</v>
      </c>
      <c r="J27" s="23">
        <v>8</v>
      </c>
      <c r="K27" s="23">
        <v>9</v>
      </c>
      <c r="L27" s="23">
        <v>10</v>
      </c>
      <c r="M27" s="18"/>
      <c r="N27" s="18"/>
      <c r="O27" s="19" t="s">
        <v>32</v>
      </c>
      <c r="P27" s="23">
        <v>1</v>
      </c>
      <c r="Q27" s="20">
        <v>2</v>
      </c>
      <c r="R27" s="20">
        <v>3</v>
      </c>
      <c r="S27" s="23">
        <v>4</v>
      </c>
      <c r="T27" s="20">
        <v>5</v>
      </c>
      <c r="U27" s="20">
        <v>6</v>
      </c>
      <c r="V27" s="23">
        <v>7</v>
      </c>
      <c r="W27" s="20">
        <v>8</v>
      </c>
      <c r="X27" s="20">
        <v>9</v>
      </c>
      <c r="Y27" s="23">
        <v>10</v>
      </c>
      <c r="Z27" s="24"/>
      <c r="AA27" s="18"/>
    </row>
    <row r="28" spans="1:27" x14ac:dyDescent="0.25">
      <c r="A28" s="18"/>
      <c r="B28" s="21" t="s">
        <v>11</v>
      </c>
      <c r="C28" s="18">
        <v>159</v>
      </c>
      <c r="D28" s="18">
        <v>176</v>
      </c>
      <c r="E28" s="18">
        <v>188</v>
      </c>
      <c r="F28" s="18">
        <v>161</v>
      </c>
      <c r="G28" s="18">
        <v>158</v>
      </c>
      <c r="H28" s="18">
        <v>198</v>
      </c>
      <c r="I28" s="18">
        <v>159</v>
      </c>
      <c r="J28" s="18">
        <v>149</v>
      </c>
      <c r="K28" s="18">
        <v>141</v>
      </c>
      <c r="L28" s="18">
        <v>147</v>
      </c>
      <c r="M28" s="18"/>
      <c r="N28" s="18"/>
      <c r="O28" s="21" t="s">
        <v>11</v>
      </c>
      <c r="P28" s="18">
        <f>(C28/SUM(C$28:C$37))*LOG(C28/SUM(C$28:C$37),2)</f>
        <v>-0.4980206369134505</v>
      </c>
      <c r="Q28" s="18">
        <f t="shared" ref="Q28:Y37" si="16">(D28/SUM(D$28:D$37))*LOG(D28/SUM(D$28:D$37),2)</f>
        <v>-0.50775146842905794</v>
      </c>
      <c r="R28" s="18">
        <f t="shared" si="16"/>
        <v>-0.51989369895526849</v>
      </c>
      <c r="S28" s="18">
        <f t="shared" si="16"/>
        <v>-0.49848094264702608</v>
      </c>
      <c r="T28" s="18">
        <f t="shared" si="16"/>
        <v>-0.49823012621909535</v>
      </c>
      <c r="U28" s="18">
        <f t="shared" si="16"/>
        <v>-0.52095562572278409</v>
      </c>
      <c r="V28" s="18">
        <f t="shared" si="16"/>
        <v>-0.5</v>
      </c>
      <c r="W28" s="18">
        <f t="shared" si="16"/>
        <v>-0.48329019090804204</v>
      </c>
      <c r="X28" s="18">
        <f t="shared" si="16"/>
        <v>-0.48131416591319232</v>
      </c>
      <c r="Y28" s="18">
        <f t="shared" si="16"/>
        <v>-0.48306063837102575</v>
      </c>
      <c r="Z28" s="18"/>
      <c r="AA28" s="18"/>
    </row>
    <row r="29" spans="1:27" x14ac:dyDescent="0.25">
      <c r="A29" s="18"/>
      <c r="B29" s="21" t="s">
        <v>12</v>
      </c>
      <c r="C29" s="18">
        <v>0</v>
      </c>
      <c r="D29" s="18">
        <v>1</v>
      </c>
      <c r="E29" s="18">
        <v>3</v>
      </c>
      <c r="F29" s="18">
        <v>1</v>
      </c>
      <c r="G29" s="18">
        <v>0</v>
      </c>
      <c r="H29" s="18">
        <v>0</v>
      </c>
      <c r="I29" s="18">
        <v>3</v>
      </c>
      <c r="J29" s="18">
        <v>1</v>
      </c>
      <c r="K29" s="18">
        <v>1</v>
      </c>
      <c r="L29" s="18">
        <v>0</v>
      </c>
      <c r="M29" s="18"/>
      <c r="N29" s="18"/>
      <c r="O29" s="21" t="s">
        <v>12</v>
      </c>
      <c r="P29" s="18" t="e">
        <f t="shared" ref="P29:P37" si="17">(C29/SUM(C$28:C$37))*LOG(C29/SUM(C$28:C$37),2)</f>
        <v>#NUM!</v>
      </c>
      <c r="Q29" s="18">
        <f t="shared" si="16"/>
        <v>-1.4119035288173081E-2</v>
      </c>
      <c r="R29" s="18">
        <f t="shared" si="16"/>
        <v>-3.6499135185535617E-2</v>
      </c>
      <c r="S29" s="18">
        <f t="shared" si="16"/>
        <v>-1.4357163952635383E-2</v>
      </c>
      <c r="T29" s="18" t="e">
        <f t="shared" si="16"/>
        <v>#NUM!</v>
      </c>
      <c r="U29" s="18" t="e">
        <f t="shared" si="16"/>
        <v>#NUM!</v>
      </c>
      <c r="V29" s="18">
        <f t="shared" si="16"/>
        <v>-3.6452454974354717E-2</v>
      </c>
      <c r="W29" s="18">
        <f t="shared" si="16"/>
        <v>-1.4083150701308203E-2</v>
      </c>
      <c r="X29" s="18">
        <f t="shared" si="16"/>
        <v>-1.4604095005901048E-2</v>
      </c>
      <c r="Y29" s="18" t="e">
        <f t="shared" si="16"/>
        <v>#NUM!</v>
      </c>
      <c r="Z29" s="18"/>
      <c r="AA29" s="18"/>
    </row>
    <row r="30" spans="1:27" x14ac:dyDescent="0.25">
      <c r="A30" s="18"/>
      <c r="B30" s="21" t="s">
        <v>13</v>
      </c>
      <c r="C30" s="18">
        <v>30</v>
      </c>
      <c r="D30" s="18">
        <v>38</v>
      </c>
      <c r="E30" s="18">
        <v>19</v>
      </c>
      <c r="F30" s="18">
        <v>36</v>
      </c>
      <c r="G30" s="18">
        <v>31</v>
      </c>
      <c r="H30" s="18">
        <v>46</v>
      </c>
      <c r="I30" s="18">
        <v>24</v>
      </c>
      <c r="J30" s="18">
        <v>39</v>
      </c>
      <c r="K30" s="18">
        <v>26</v>
      </c>
      <c r="L30" s="18">
        <v>56</v>
      </c>
      <c r="M30" s="18"/>
      <c r="N30" s="18"/>
      <c r="O30" s="21" t="s">
        <v>13</v>
      </c>
      <c r="P30" s="18">
        <f t="shared" si="17"/>
        <v>-0.20587277928846967</v>
      </c>
      <c r="Q30" s="18">
        <f t="shared" si="16"/>
        <v>-0.23619013988001042</v>
      </c>
      <c r="R30" s="18">
        <f t="shared" si="16"/>
        <v>-0.15148192141118569</v>
      </c>
      <c r="S30" s="18">
        <f>(F30/SUM(F$28:F$37))*LOG(F30/SUM(F$28:F$37),2)</f>
        <v>-0.23096343216903173</v>
      </c>
      <c r="T30" s="18">
        <f t="shared" si="16"/>
        <v>-0.21156200831174235</v>
      </c>
      <c r="U30" s="18">
        <f t="shared" si="16"/>
        <v>-0.2675755631629822</v>
      </c>
      <c r="V30" s="18">
        <f t="shared" si="16"/>
        <v>-0.17841209262502639</v>
      </c>
      <c r="W30" s="18">
        <f t="shared" si="16"/>
        <v>-0.23973734201223953</v>
      </c>
      <c r="X30" s="18">
        <f t="shared" si="16"/>
        <v>-0.18815250044861787</v>
      </c>
      <c r="Y30" s="18">
        <f t="shared" si="16"/>
        <v>-0.30251820014277764</v>
      </c>
      <c r="Z30" s="18"/>
      <c r="AA30" s="18"/>
    </row>
    <row r="31" spans="1:27" x14ac:dyDescent="0.25">
      <c r="A31" s="18"/>
      <c r="B31" s="21" t="s">
        <v>14</v>
      </c>
      <c r="C31" s="18">
        <v>309</v>
      </c>
      <c r="D31" s="18">
        <v>300</v>
      </c>
      <c r="E31" s="18">
        <v>259</v>
      </c>
      <c r="F31" s="18">
        <v>333</v>
      </c>
      <c r="G31" s="18">
        <v>294</v>
      </c>
      <c r="H31" s="18">
        <v>242</v>
      </c>
      <c r="I31" s="18">
        <v>215</v>
      </c>
      <c r="J31" s="18">
        <v>356</v>
      </c>
      <c r="K31" s="18">
        <v>256</v>
      </c>
      <c r="L31" s="18">
        <v>304</v>
      </c>
      <c r="M31" s="18"/>
      <c r="N31" s="18"/>
      <c r="O31" s="21" t="s">
        <v>14</v>
      </c>
      <c r="P31" s="18">
        <f t="shared" si="17"/>
        <v>-0.50862469398996712</v>
      </c>
      <c r="Q31" s="18">
        <f t="shared" si="16"/>
        <v>-0.51787081664956802</v>
      </c>
      <c r="R31" s="18">
        <f t="shared" si="16"/>
        <v>-0.52770923454960683</v>
      </c>
      <c r="S31" s="18">
        <f t="shared" si="16"/>
        <v>-0.49470979555979466</v>
      </c>
      <c r="T31" s="18">
        <f t="shared" si="16"/>
        <v>-0.51553623517967717</v>
      </c>
      <c r="U31" s="18">
        <f t="shared" si="16"/>
        <v>-0.53073170993102803</v>
      </c>
      <c r="V31" s="18">
        <f t="shared" si="16"/>
        <v>-0.52894398227107298</v>
      </c>
      <c r="W31" s="18">
        <f t="shared" si="16"/>
        <v>-0.48302942530530285</v>
      </c>
      <c r="X31" s="18">
        <f t="shared" si="16"/>
        <v>-0.52861697354828618</v>
      </c>
      <c r="Y31" s="18">
        <f t="shared" si="16"/>
        <v>-0.51468228439006591</v>
      </c>
      <c r="Z31" s="18"/>
      <c r="AA31" s="18"/>
    </row>
    <row r="32" spans="1:27" x14ac:dyDescent="0.25">
      <c r="A32" s="18"/>
      <c r="B32" s="21" t="s">
        <v>15</v>
      </c>
      <c r="C32" s="18">
        <v>32</v>
      </c>
      <c r="D32" s="18">
        <v>52</v>
      </c>
      <c r="E32" s="18">
        <v>37</v>
      </c>
      <c r="F32" s="18">
        <v>35</v>
      </c>
      <c r="G32" s="18">
        <v>26</v>
      </c>
      <c r="H32" s="18">
        <v>44</v>
      </c>
      <c r="I32" s="18">
        <v>51</v>
      </c>
      <c r="J32" s="18">
        <v>49</v>
      </c>
      <c r="K32" s="18">
        <v>24</v>
      </c>
      <c r="L32" s="18">
        <v>38</v>
      </c>
      <c r="M32" s="18"/>
      <c r="N32" s="18"/>
      <c r="O32" s="21" t="s">
        <v>15</v>
      </c>
      <c r="P32" s="18">
        <f t="shared" si="17"/>
        <v>-0.21497824993789105</v>
      </c>
      <c r="Q32" s="18">
        <f t="shared" si="16"/>
        <v>-0.28776985705828811</v>
      </c>
      <c r="R32" s="18">
        <f t="shared" si="16"/>
        <v>-0.23896519431989199</v>
      </c>
      <c r="S32" s="18">
        <f t="shared" si="16"/>
        <v>-0.22673283420541232</v>
      </c>
      <c r="T32" s="18">
        <f t="shared" si="16"/>
        <v>-0.18774796530531723</v>
      </c>
      <c r="U32" s="18">
        <f t="shared" si="16"/>
        <v>-0.26021073084159962</v>
      </c>
      <c r="V32" s="18">
        <f t="shared" si="16"/>
        <v>-0.2919234878599935</v>
      </c>
      <c r="W32" s="18">
        <f t="shared" si="16"/>
        <v>-0.27698011655382376</v>
      </c>
      <c r="X32" s="18">
        <f t="shared" si="16"/>
        <v>-0.1780232017445911</v>
      </c>
      <c r="Y32" s="18">
        <f t="shared" si="16"/>
        <v>-0.23758756518401661</v>
      </c>
      <c r="Z32" s="18"/>
      <c r="AA32" s="18"/>
    </row>
    <row r="33" spans="1:27" x14ac:dyDescent="0.25">
      <c r="A33" s="18"/>
      <c r="B33" s="21" t="s">
        <v>16</v>
      </c>
      <c r="C33" s="18">
        <v>14</v>
      </c>
      <c r="D33" s="18">
        <v>14</v>
      </c>
      <c r="E33" s="18">
        <v>36</v>
      </c>
      <c r="F33" s="18">
        <v>20</v>
      </c>
      <c r="G33" s="18">
        <v>13</v>
      </c>
      <c r="H33" s="18">
        <v>36</v>
      </c>
      <c r="I33" s="18">
        <v>51</v>
      </c>
      <c r="J33" s="18">
        <v>12</v>
      </c>
      <c r="K33" s="18">
        <v>13</v>
      </c>
      <c r="L33" s="18">
        <v>16</v>
      </c>
      <c r="M33" s="18"/>
      <c r="N33" s="18"/>
      <c r="O33" s="21" t="s">
        <v>16</v>
      </c>
      <c r="P33" s="18">
        <f t="shared" si="17"/>
        <v>-0.11993985425665454</v>
      </c>
      <c r="Q33" s="18">
        <f t="shared" si="16"/>
        <v>-0.11739093844887122</v>
      </c>
      <c r="R33" s="18">
        <f t="shared" si="16"/>
        <v>-0.23474765368160594</v>
      </c>
      <c r="S33" s="18">
        <f t="shared" si="16"/>
        <v>-0.15436515017751992</v>
      </c>
      <c r="T33" s="18">
        <f t="shared" si="16"/>
        <v>-0.11418648265265861</v>
      </c>
      <c r="U33" s="18">
        <f t="shared" si="16"/>
        <v>-0.22866706892943064</v>
      </c>
      <c r="V33" s="18">
        <f t="shared" si="16"/>
        <v>-0.2919234878599935</v>
      </c>
      <c r="W33" s="18">
        <f t="shared" si="16"/>
        <v>-0.10440388948378568</v>
      </c>
      <c r="X33" s="18">
        <f t="shared" si="16"/>
        <v>-0.11445242577289828</v>
      </c>
      <c r="Y33" s="18">
        <f t="shared" si="16"/>
        <v>-0.13038161151939798</v>
      </c>
      <c r="Z33" s="18"/>
      <c r="AA33" s="18"/>
    </row>
    <row r="34" spans="1:27" x14ac:dyDescent="0.25">
      <c r="A34" s="18"/>
      <c r="B34" s="21" t="s">
        <v>17</v>
      </c>
      <c r="C34" s="18">
        <v>41</v>
      </c>
      <c r="D34" s="18">
        <v>33</v>
      </c>
      <c r="E34" s="18">
        <v>46</v>
      </c>
      <c r="F34" s="18">
        <v>28</v>
      </c>
      <c r="G34" s="18">
        <v>63</v>
      </c>
      <c r="H34" s="18">
        <v>44</v>
      </c>
      <c r="I34" s="18">
        <v>76</v>
      </c>
      <c r="J34" s="18">
        <v>28</v>
      </c>
      <c r="K34" s="18">
        <v>102</v>
      </c>
      <c r="L34" s="18">
        <v>43</v>
      </c>
      <c r="M34" s="18"/>
      <c r="N34" s="18"/>
      <c r="O34" s="21" t="s">
        <v>17</v>
      </c>
      <c r="P34" s="18">
        <f t="shared" si="17"/>
        <v>-0.25271277081146332</v>
      </c>
      <c r="Q34" s="18">
        <f t="shared" si="16"/>
        <v>-0.21522785436087286</v>
      </c>
      <c r="R34" s="18">
        <f t="shared" si="16"/>
        <v>-0.27433754012238692</v>
      </c>
      <c r="S34" s="18">
        <f t="shared" si="16"/>
        <v>-0.19523263703690458</v>
      </c>
      <c r="T34" s="18">
        <f t="shared" si="16"/>
        <v>-0.32923880437095171</v>
      </c>
      <c r="U34" s="18">
        <f t="shared" si="16"/>
        <v>-0.26021073084159962</v>
      </c>
      <c r="V34" s="18">
        <f t="shared" si="16"/>
        <v>-0.36625253707531213</v>
      </c>
      <c r="W34" s="18">
        <f t="shared" si="16"/>
        <v>-0.19221720189246611</v>
      </c>
      <c r="X34" s="18">
        <f t="shared" si="16"/>
        <v>-0.42286630364094696</v>
      </c>
      <c r="Y34" s="18">
        <f t="shared" si="16"/>
        <v>-0.25719482951128447</v>
      </c>
      <c r="Z34" s="18"/>
      <c r="AA34" s="18"/>
    </row>
    <row r="35" spans="1:27" x14ac:dyDescent="0.25">
      <c r="A35" s="18"/>
      <c r="B35" s="21" t="s">
        <v>18</v>
      </c>
      <c r="C35" s="18">
        <v>13</v>
      </c>
      <c r="D35" s="18">
        <v>18</v>
      </c>
      <c r="E35" s="18">
        <v>8</v>
      </c>
      <c r="F35" s="18">
        <v>10</v>
      </c>
      <c r="G35" s="18">
        <v>14</v>
      </c>
      <c r="H35" s="18">
        <v>23</v>
      </c>
      <c r="I35" s="18">
        <v>22</v>
      </c>
      <c r="J35" s="18">
        <v>8</v>
      </c>
      <c r="K35" s="18">
        <v>15</v>
      </c>
      <c r="L35" s="18">
        <v>17</v>
      </c>
      <c r="M35" s="18"/>
      <c r="N35" s="18"/>
      <c r="O35" s="21" t="s">
        <v>18</v>
      </c>
      <c r="P35" s="18">
        <f t="shared" si="17"/>
        <v>-0.1135276018886881</v>
      </c>
      <c r="Q35" s="18">
        <f t="shared" si="16"/>
        <v>-0.14110249960584792</v>
      </c>
      <c r="R35" s="18">
        <f t="shared" si="16"/>
        <v>-7.9503783076025555E-2</v>
      </c>
      <c r="S35" s="18">
        <f t="shared" si="16"/>
        <v>-9.254355819167856E-2</v>
      </c>
      <c r="T35" s="18">
        <f t="shared" si="16"/>
        <v>-0.12063128815565097</v>
      </c>
      <c r="U35" s="18">
        <f t="shared" si="16"/>
        <v>-0.16858354557543967</v>
      </c>
      <c r="V35" s="18">
        <f t="shared" si="16"/>
        <v>-0.16788668145634478</v>
      </c>
      <c r="W35" s="18">
        <f t="shared" si="16"/>
        <v>-7.662916957442957E-2</v>
      </c>
      <c r="X35" s="18">
        <f t="shared" si="16"/>
        <v>-0.12720663052091732</v>
      </c>
      <c r="Y35" s="18">
        <f t="shared" si="16"/>
        <v>-0.13627078396997469</v>
      </c>
      <c r="Z35" s="18"/>
      <c r="AA35" s="18"/>
    </row>
    <row r="36" spans="1:27" x14ac:dyDescent="0.25">
      <c r="A36" s="18"/>
      <c r="B36" s="21" t="s">
        <v>19</v>
      </c>
      <c r="C36" s="18">
        <v>47</v>
      </c>
      <c r="D36" s="18">
        <v>32</v>
      </c>
      <c r="E36" s="18">
        <v>33</v>
      </c>
      <c r="F36" s="18">
        <v>26</v>
      </c>
      <c r="G36" s="18">
        <v>41</v>
      </c>
      <c r="H36" s="18">
        <v>28</v>
      </c>
      <c r="I36" s="18">
        <v>25</v>
      </c>
      <c r="J36" s="18">
        <v>22</v>
      </c>
      <c r="K36" s="18">
        <v>59</v>
      </c>
      <c r="L36" s="18">
        <v>37</v>
      </c>
      <c r="M36" s="18"/>
      <c r="N36" s="18"/>
      <c r="O36" s="21" t="s">
        <v>19</v>
      </c>
      <c r="P36" s="18">
        <f t="shared" si="17"/>
        <v>-0.27533740377635663</v>
      </c>
      <c r="Q36" s="18">
        <f t="shared" si="16"/>
        <v>-0.21084527379985185</v>
      </c>
      <c r="R36" s="18">
        <f t="shared" si="16"/>
        <v>-0.22170900134792987</v>
      </c>
      <c r="S36" s="18">
        <f t="shared" si="16"/>
        <v>-0.18555748754322293</v>
      </c>
      <c r="T36" s="18">
        <f t="shared" si="16"/>
        <v>-0.25396784328287564</v>
      </c>
      <c r="U36" s="18">
        <f t="shared" si="16"/>
        <v>-0.19321065522632747</v>
      </c>
      <c r="V36" s="18">
        <f t="shared" si="16"/>
        <v>-0.18353092631720244</v>
      </c>
      <c r="W36" s="18">
        <f t="shared" si="16"/>
        <v>-0.16252076346178262</v>
      </c>
      <c r="X36" s="18">
        <f t="shared" si="16"/>
        <v>-0.31763542993695715</v>
      </c>
      <c r="Y36" s="18">
        <f t="shared" si="16"/>
        <v>-0.2334987007597763</v>
      </c>
      <c r="Z36" s="18"/>
      <c r="AA36" s="18"/>
    </row>
    <row r="37" spans="1:27" x14ac:dyDescent="0.25">
      <c r="A37" s="18"/>
      <c r="B37" s="21" t="s">
        <v>20</v>
      </c>
      <c r="C37" s="18">
        <v>0</v>
      </c>
      <c r="D37" s="18">
        <v>0</v>
      </c>
      <c r="E37" s="18">
        <v>6</v>
      </c>
      <c r="F37" s="18">
        <v>1</v>
      </c>
      <c r="G37" s="18">
        <v>0</v>
      </c>
      <c r="H37" s="18">
        <v>0</v>
      </c>
      <c r="I37" s="18">
        <v>10</v>
      </c>
      <c r="J37" s="18">
        <v>2</v>
      </c>
      <c r="K37" s="18">
        <v>1</v>
      </c>
      <c r="L37" s="18">
        <v>0</v>
      </c>
      <c r="M37" s="18"/>
      <c r="N37" s="18"/>
      <c r="O37" s="21" t="s">
        <v>20</v>
      </c>
      <c r="P37" s="18" t="e">
        <f t="shared" si="17"/>
        <v>#NUM!</v>
      </c>
      <c r="Q37" s="18" t="e">
        <f t="shared" si="16"/>
        <v>#NUM!</v>
      </c>
      <c r="R37" s="18">
        <f t="shared" si="16"/>
        <v>-6.3549451473433438E-2</v>
      </c>
      <c r="S37" s="18">
        <f t="shared" si="16"/>
        <v>-1.4357163952635383E-2</v>
      </c>
      <c r="T37" s="18" t="e">
        <f t="shared" si="16"/>
        <v>#NUM!</v>
      </c>
      <c r="U37" s="18" t="e">
        <f t="shared" si="16"/>
        <v>#NUM!</v>
      </c>
      <c r="V37" s="18">
        <f t="shared" si="16"/>
        <v>-9.4197403465361526E-2</v>
      </c>
      <c r="W37" s="18">
        <f t="shared" si="16"/>
        <v>-2.5163298399613402E-2</v>
      </c>
      <c r="X37" s="18">
        <f t="shared" si="16"/>
        <v>-1.4604095005901048E-2</v>
      </c>
      <c r="Y37" s="18" t="e">
        <f t="shared" si="16"/>
        <v>#NUM!</v>
      </c>
      <c r="Z37" s="18"/>
      <c r="AA37" s="18"/>
    </row>
    <row r="38" spans="1:2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2">
        <f>-SUMIF(P28:P37,"&lt;1E100")</f>
        <v>2.1890139908629411</v>
      </c>
      <c r="Q38" s="22">
        <f>-SUMIF(Q28:Q37,"&lt;1E100")</f>
        <v>2.2482678835205414</v>
      </c>
      <c r="R38" s="22">
        <f>-SUMIF(R28:R37,"&lt;1E100")</f>
        <v>2.3483966141228705</v>
      </c>
      <c r="S38" s="22">
        <f t="shared" ref="S38" si="18">-SUMIF(S28:S37,"&lt;1E100")</f>
        <v>2.1073001654358614</v>
      </c>
      <c r="T38" s="22">
        <f>-SUMIF(T28:T37,"&lt;1E100")</f>
        <v>2.2311007534779694</v>
      </c>
      <c r="U38" s="22">
        <f t="shared" ref="U38" si="19">-SUMIF(U28:U37,"&lt;1E100")</f>
        <v>2.4301456302311917</v>
      </c>
      <c r="V38" s="22">
        <f t="shared" ref="V38" si="20">-SUMIF(V28:V37,"&lt;1E100")</f>
        <v>2.6395230539046617</v>
      </c>
      <c r="W38" s="22">
        <f t="shared" ref="W38" si="21">-SUMIF(W28:W37,"&lt;1E100")</f>
        <v>2.0580545482927941</v>
      </c>
      <c r="X38" s="22">
        <f t="shared" ref="X38" si="22">-SUMIF(X28:X37,"&lt;1E100")</f>
        <v>2.3874758215382097</v>
      </c>
      <c r="Y38" s="22">
        <f t="shared" ref="Y38" si="23">-SUMIF(Y28:Y37,"&lt;1E100")</f>
        <v>2.2951946138483192</v>
      </c>
      <c r="Z38" s="22"/>
      <c r="AA38" s="18"/>
    </row>
    <row r="39" spans="1:2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2">
        <f>P38*(SUM(C$28:C$37)/SUM($C$28:$L$37))</f>
        <v>0.21741823592648554</v>
      </c>
      <c r="Q39" s="22">
        <f t="shared" ref="Q39:Y39" si="24">Q38*(SUM(D$28:D$37)/SUM($C$28:$L$37))</f>
        <v>0.22988140971013851</v>
      </c>
      <c r="R39" s="22">
        <f t="shared" si="24"/>
        <v>0.22963225284385935</v>
      </c>
      <c r="S39" s="22">
        <f>S38*(SUM(F$28:F$37)/SUM($C$28:$L$37))</f>
        <v>0.21124921584520262</v>
      </c>
      <c r="T39" s="22">
        <f t="shared" si="24"/>
        <v>0.21988057933875893</v>
      </c>
      <c r="U39" s="22">
        <f>U38*(SUM(H$28:H$37)/SUM($C$28:$L$37))</f>
        <v>0.2473554452699134</v>
      </c>
      <c r="V39" s="22">
        <f t="shared" si="24"/>
        <v>0.25850579955087233</v>
      </c>
      <c r="W39" s="22">
        <f t="shared" si="24"/>
        <v>0.21106626565491235</v>
      </c>
      <c r="X39" s="22">
        <f t="shared" si="24"/>
        <v>0.23455644812771448</v>
      </c>
      <c r="Y39" s="22">
        <f t="shared" si="24"/>
        <v>0.2325589861275322</v>
      </c>
      <c r="Z39" s="22">
        <f>SUM(P39:Y39)</f>
        <v>2.2921046383953896</v>
      </c>
      <c r="AA39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classifiers</vt:lpstr>
      <vt:lpstr>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Juzl</dc:creator>
  <cp:lastModifiedBy>Joe Juzl</cp:lastModifiedBy>
  <cp:lastPrinted>2014-05-02T11:23:53Z</cp:lastPrinted>
  <dcterms:created xsi:type="dcterms:W3CDTF">2014-05-01T10:52:46Z</dcterms:created>
  <dcterms:modified xsi:type="dcterms:W3CDTF">2014-05-13T18:04:13Z</dcterms:modified>
</cp:coreProperties>
</file>