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rn\Documents\BrentProj\"/>
    </mc:Choice>
  </mc:AlternateContent>
  <xr:revisionPtr revIDLastSave="0" documentId="13_ncr:1_{5C337762-E092-4094-A376-0E18163B7FC2}" xr6:coauthVersionLast="47" xr6:coauthVersionMax="47" xr10:uidLastSave="{00000000-0000-0000-0000-000000000000}"/>
  <bookViews>
    <workbookView xWindow="-108" yWindow="-108" windowWidth="23256" windowHeight="12576" tabRatio="810" xr2:uid="{00000000-000D-0000-FFFF-FFFF00000000}"/>
  </bookViews>
  <sheets>
    <sheet name="Salesman P&amp;L" sheetId="2" r:id="rId1"/>
    <sheet name="Total Salesman P&amp;L" sheetId="1" r:id="rId2"/>
  </sheets>
  <definedNames>
    <definedName name="_xlnm.Print_Area" localSheetId="0">'Salesman P&amp;L'!$B:$L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2" l="1"/>
  <c r="F20" i="2"/>
  <c r="F21" i="2"/>
  <c r="F22" i="2"/>
  <c r="F23" i="2"/>
  <c r="F24" i="2"/>
  <c r="F25" i="2"/>
  <c r="E26" i="2"/>
  <c r="G26" i="2" s="1"/>
  <c r="E20" i="2"/>
  <c r="E21" i="2"/>
  <c r="E22" i="2"/>
  <c r="E23" i="2"/>
  <c r="E24" i="2"/>
  <c r="E25" i="2"/>
  <c r="E15" i="2"/>
  <c r="F15" i="2"/>
  <c r="E16" i="2"/>
  <c r="F16" i="2"/>
  <c r="E17" i="2"/>
  <c r="F17" i="2"/>
  <c r="E18" i="2"/>
  <c r="G18" i="2" s="1"/>
  <c r="F18" i="2"/>
  <c r="H18" i="2" s="1"/>
  <c r="E19" i="2"/>
  <c r="F19" i="2"/>
  <c r="D16" i="2"/>
  <c r="D17" i="2"/>
  <c r="D18" i="2"/>
  <c r="D19" i="2"/>
  <c r="C16" i="2"/>
  <c r="G16" i="2" s="1"/>
  <c r="C17" i="2"/>
  <c r="C18" i="2"/>
  <c r="C19" i="2"/>
  <c r="C20" i="2"/>
  <c r="G20" i="2" s="1"/>
  <c r="D20" i="2"/>
  <c r="C21" i="2"/>
  <c r="D21" i="2"/>
  <c r="C22" i="2"/>
  <c r="D22" i="2"/>
  <c r="C23" i="2"/>
  <c r="D23" i="2"/>
  <c r="C24" i="2"/>
  <c r="G24" i="2" s="1"/>
  <c r="D24" i="2"/>
  <c r="C25" i="2"/>
  <c r="D25" i="2"/>
  <c r="C26" i="2"/>
  <c r="D26" i="2"/>
  <c r="D15" i="2"/>
  <c r="C15" i="2"/>
  <c r="H25" i="2"/>
  <c r="H22" i="2"/>
  <c r="I4" i="2"/>
  <c r="G25" i="2"/>
  <c r="H24" i="2"/>
  <c r="H21" i="2"/>
  <c r="G17" i="2"/>
  <c r="H16" i="2"/>
  <c r="H15" i="2"/>
  <c r="L14" i="2"/>
  <c r="K14" i="2"/>
  <c r="H10" i="2"/>
  <c r="G10" i="2"/>
  <c r="H17" i="2" l="1"/>
  <c r="E11" i="2"/>
  <c r="E12" i="2" s="1"/>
  <c r="H26" i="2"/>
  <c r="H23" i="2"/>
  <c r="F11" i="2"/>
  <c r="F12" i="2" s="1"/>
  <c r="H19" i="2"/>
  <c r="G21" i="2"/>
  <c r="G23" i="2"/>
  <c r="H20" i="2"/>
  <c r="G22" i="2"/>
  <c r="G19" i="2"/>
  <c r="G15" i="2"/>
  <c r="C11" i="2"/>
  <c r="D11" i="2"/>
  <c r="H11" i="2" l="1"/>
  <c r="H12" i="2" s="1"/>
  <c r="D12" i="2"/>
  <c r="G11" i="2"/>
  <c r="C12" i="2"/>
  <c r="G12" i="2" l="1"/>
  <c r="I11" i="2"/>
</calcChain>
</file>

<file path=xl/sharedStrings.xml><?xml version="1.0" encoding="utf-8"?>
<sst xmlns="http://schemas.openxmlformats.org/spreadsheetml/2006/main" count="103" uniqueCount="47">
  <si>
    <t>Unnamed: 0</t>
  </si>
  <si>
    <t>SALESMAN P&amp;L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</si>
  <si>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</si>
  <si>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</si>
  <si>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</si>
  <si>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</si>
  <si>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</si>
  <si>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</si>
  <si>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</si>
  <si>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</si>
  <si>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</si>
  <si>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</si>
  <si>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Current Mo.</t>
  </si>
  <si>
    <t>Std Commission Plan:</t>
  </si>
  <si>
    <t>Commissions</t>
  </si>
  <si>
    <t>Location</t>
  </si>
  <si>
    <t>Total</t>
  </si>
  <si>
    <t>Salesman</t>
  </si>
  <si>
    <t>New</t>
  </si>
  <si>
    <t>Used</t>
  </si>
  <si>
    <t>% To plan</t>
  </si>
  <si>
    <t>SALESMAN PIPELINE</t>
  </si>
  <si>
    <t>Units</t>
  </si>
  <si>
    <t>GM</t>
  </si>
  <si>
    <t>Total Unit</t>
  </si>
  <si>
    <t>2023 Plan</t>
  </si>
  <si>
    <t>Sold In Process Deals</t>
  </si>
  <si>
    <t>YTD</t>
  </si>
  <si>
    <t>Deals</t>
  </si>
  <si>
    <t>GAP</t>
  </si>
  <si>
    <t>JAN</t>
  </si>
  <si>
    <t>FEB</t>
  </si>
  <si>
    <t>ORDERS THIS MO.</t>
  </si>
  <si>
    <t>MAR</t>
  </si>
  <si>
    <t>APR</t>
  </si>
  <si>
    <t>CURRENT QUOTES</t>
  </si>
  <si>
    <t>MAY</t>
  </si>
  <si>
    <t>JUN</t>
  </si>
  <si>
    <t>CALLS THIS MO.</t>
  </si>
  <si>
    <t xml:space="preserve"> </t>
  </si>
  <si>
    <t>JUL</t>
  </si>
  <si>
    <t>AUG</t>
  </si>
  <si>
    <t>SEP</t>
  </si>
  <si>
    <t>OCT</t>
  </si>
  <si>
    <t>NOV</t>
  </si>
  <si>
    <t>DEC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</si>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</sst>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4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3" xfId="0" applyFont="1" applyBorder="1"/>
    <xf numFmtId="3" fontId="0" fillId="0" borderId="0" xfId="0" applyNumberFormat="1" applyAlignment="1">
      <alignment horizontal="left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5" fontId="0" fillId="0" borderId="0" xfId="1" applyNumberFormat="1" applyFont="1"/>
    <xf numFmtId="165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3" xfId="1" applyNumberFormat="1" applyFont="1" applyBorder="1"/>
    <xf numFmtId="1" fontId="0" fillId="0" borderId="14" xfId="0" applyNumberFormat="1" applyBorder="1" applyAlignment="1">
      <alignment horizontal="center"/>
    </xf>
    <xf numFmtId="165" fontId="0" fillId="0" borderId="15" xfId="1" applyNumberFormat="1" applyFont="1" applyBorder="1"/>
    <xf numFmtId="165" fontId="0" fillId="0" borderId="13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0" fillId="0" borderId="12" xfId="0" applyBorder="1"/>
    <xf numFmtId="1" fontId="0" fillId="0" borderId="12" xfId="0" applyNumberFormat="1" applyBorder="1"/>
    <xf numFmtId="1" fontId="0" fillId="0" borderId="14" xfId="0" applyNumberFormat="1" applyBorder="1"/>
    <xf numFmtId="0" fontId="4" fillId="4" borderId="0" xfId="3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3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1" fillId="0" borderId="0" xfId="1" applyNumberFormat="1"/>
    <xf numFmtId="0" fontId="5" fillId="0" borderId="17" xfId="0" applyFont="1" applyBorder="1" applyAlignment="1">
      <alignment horizontal="center" vertical="top"/>
    </xf>
    <xf numFmtId="0" fontId="3" fillId="2" borderId="16" xfId="0" applyFont="1" applyFill="1" applyBorder="1" applyAlignment="1">
      <alignment horizontal="center"/>
    </xf>
    <xf numFmtId="0" fontId="0" fillId="0" borderId="9" xfId="0" applyBorder="1"/>
    <xf numFmtId="0" fontId="3" fillId="3" borderId="2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/>
  </cellXfs>
  <cellStyles count="4">
    <cellStyle name="Accent1" xfId="3" builtinId="29"/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51"/>
  <sheetViews>
    <sheetView showGridLines="0" tabSelected="1" view="pageBreakPreview" zoomScaleNormal="90" zoomScaleSheetLayoutView="100" workbookViewId="0">
      <selection activeCell="E19" sqref="E19"/>
    </sheetView>
  </sheetViews>
  <sheetFormatPr defaultRowHeight="14.4" x14ac:dyDescent="0.3"/>
  <cols>
    <col min="1" max="1" width="5.33203125" customWidth="1"/>
    <col min="2" max="2" width="11.33203125" style="4" customWidth="1"/>
    <col min="3" max="3" width="8.44140625" customWidth="1"/>
    <col min="4" max="4" width="11.33203125" customWidth="1"/>
    <col min="5" max="5" width="12.109375" customWidth="1"/>
    <col min="6" max="6" width="12.88671875" customWidth="1"/>
    <col min="7" max="7" width="6.88671875" customWidth="1"/>
    <col min="8" max="8" width="13.33203125" customWidth="1"/>
    <col min="9" max="9" width="11.109375" customWidth="1"/>
  </cols>
  <sheetData>
    <row r="1" spans="2:12" x14ac:dyDescent="0.3">
      <c r="B1" s="3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ht="6" customHeight="1" x14ac:dyDescent="0.3">
      <c r="B2" s="32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x14ac:dyDescent="0.3">
      <c r="B3" s="30" t="s">
        <v>12</v>
      </c>
      <c r="C3" s="5"/>
      <c r="D3" s="5"/>
      <c r="E3" s="41" t="s">
        <v>13</v>
      </c>
      <c r="F3" s="42"/>
      <c r="G3" s="11"/>
      <c r="H3" s="7" t="s">
        <v>14</v>
      </c>
      <c r="I3" s="5"/>
      <c r="J3" s="7"/>
      <c r="K3" s="7"/>
      <c r="L3" s="7"/>
    </row>
    <row r="4" spans="2:12" x14ac:dyDescent="0.3">
      <c r="B4" s="31" t="s">
        <v>15</v>
      </c>
      <c r="E4" s="3"/>
      <c r="G4" s="8"/>
      <c r="H4" s="3" t="s">
        <v>16</v>
      </c>
      <c r="I4" s="12">
        <f>'Total Salesman P&amp;L'!J4</f>
        <v>1347145</v>
      </c>
    </row>
    <row r="5" spans="2:12" x14ac:dyDescent="0.3">
      <c r="B5" s="31" t="s">
        <v>17</v>
      </c>
      <c r="I5" s="12"/>
    </row>
    <row r="6" spans="2:12" x14ac:dyDescent="0.3">
      <c r="B6" s="2"/>
      <c r="C6" s="1"/>
      <c r="D6" s="1"/>
      <c r="E6" s="1"/>
      <c r="F6" s="1"/>
      <c r="G6" s="1"/>
      <c r="H6" s="1"/>
      <c r="I6" s="13"/>
      <c r="J6" s="1"/>
      <c r="K6" s="1"/>
      <c r="L6" s="1"/>
    </row>
    <row r="7" spans="2:12" ht="15" customHeight="1" thickBot="1" x14ac:dyDescent="0.35"/>
    <row r="8" spans="2:12" x14ac:dyDescent="0.3">
      <c r="B8" s="33"/>
      <c r="C8" s="37" t="s">
        <v>18</v>
      </c>
      <c r="D8" s="38"/>
      <c r="E8" s="37" t="s">
        <v>19</v>
      </c>
      <c r="F8" s="38"/>
      <c r="G8" s="37" t="s">
        <v>16</v>
      </c>
      <c r="H8" s="38"/>
      <c r="I8" t="s">
        <v>20</v>
      </c>
      <c r="J8" s="39" t="s">
        <v>21</v>
      </c>
      <c r="K8" s="40"/>
      <c r="L8" s="40"/>
    </row>
    <row r="9" spans="2:12" s="4" customFormat="1" x14ac:dyDescent="0.3">
      <c r="B9" s="2"/>
      <c r="C9" s="17" t="s">
        <v>22</v>
      </c>
      <c r="D9" s="18" t="s">
        <v>23</v>
      </c>
      <c r="E9" s="17" t="s">
        <v>22</v>
      </c>
      <c r="F9" s="18" t="s">
        <v>23</v>
      </c>
      <c r="G9" s="17" t="s">
        <v>22</v>
      </c>
      <c r="H9" s="18" t="s">
        <v>23</v>
      </c>
      <c r="I9" s="4" t="s">
        <v>24</v>
      </c>
    </row>
    <row r="10" spans="2:12" x14ac:dyDescent="0.3">
      <c r="B10" s="4" t="s">
        <v>25</v>
      </c>
      <c r="C10" s="19"/>
      <c r="D10" s="20"/>
      <c r="E10" s="19"/>
      <c r="F10" s="20"/>
      <c r="G10" s="19">
        <f>C10+E10</f>
        <v>0</v>
      </c>
      <c r="H10" s="20">
        <f>D10+F10</f>
        <v>0</v>
      </c>
      <c r="J10" s="3" t="s">
        <v>26</v>
      </c>
    </row>
    <row r="11" spans="2:12" ht="15" customHeight="1" thickBot="1" x14ac:dyDescent="0.35">
      <c r="B11" s="34" t="s">
        <v>27</v>
      </c>
      <c r="C11" s="21">
        <f>SUM(C15:C26)</f>
        <v>304</v>
      </c>
      <c r="D11" s="22">
        <f>SUM(D15:D26)</f>
        <v>2894800</v>
      </c>
      <c r="E11" s="21">
        <f>SUM(E15:E26)</f>
        <v>131</v>
      </c>
      <c r="F11" s="22">
        <f>SUM(F15:F26)</f>
        <v>1335000</v>
      </c>
      <c r="G11" s="21">
        <f>C11+E11</f>
        <v>435</v>
      </c>
      <c r="H11" s="22">
        <f>D11+F11</f>
        <v>4229800</v>
      </c>
      <c r="I11" s="16" t="e">
        <f>G11/G10</f>
        <v>#DIV/0!</v>
      </c>
      <c r="K11" t="s">
        <v>28</v>
      </c>
      <c r="L11" t="s">
        <v>22</v>
      </c>
    </row>
    <row r="12" spans="2:12" x14ac:dyDescent="0.3">
      <c r="B12" s="4" t="s">
        <v>29</v>
      </c>
      <c r="C12" s="25">
        <f t="shared" ref="C12:H12" si="0">C11-C10</f>
        <v>304</v>
      </c>
      <c r="D12" s="23">
        <f t="shared" si="0"/>
        <v>2894800</v>
      </c>
      <c r="E12" s="25">
        <f t="shared" si="0"/>
        <v>131</v>
      </c>
      <c r="F12" s="23">
        <f t="shared" si="0"/>
        <v>1335000</v>
      </c>
      <c r="G12" s="25">
        <f t="shared" si="0"/>
        <v>435</v>
      </c>
      <c r="H12" s="23">
        <f t="shared" si="0"/>
        <v>4229800</v>
      </c>
      <c r="J12" t="s">
        <v>18</v>
      </c>
      <c r="K12" s="4"/>
      <c r="L12" s="4"/>
    </row>
    <row r="13" spans="2:12" ht="15" customHeight="1" thickBot="1" x14ac:dyDescent="0.35">
      <c r="C13" s="19"/>
      <c r="D13" s="20"/>
      <c r="E13" s="26"/>
      <c r="F13" s="20"/>
      <c r="G13" s="26"/>
      <c r="H13" s="20"/>
      <c r="J13" t="s">
        <v>19</v>
      </c>
      <c r="K13" s="4"/>
      <c r="L13" s="4"/>
    </row>
    <row r="14" spans="2:12" ht="15" customHeight="1" thickBot="1" x14ac:dyDescent="0.35">
      <c r="C14" s="19"/>
      <c r="D14" s="20"/>
      <c r="E14" s="26"/>
      <c r="F14" s="20"/>
      <c r="G14" s="26"/>
      <c r="H14" s="20"/>
      <c r="J14" s="9" t="s">
        <v>16</v>
      </c>
      <c r="K14" s="15">
        <f>SUM(K12:K13)</f>
        <v>0</v>
      </c>
      <c r="L14" s="15">
        <f>SUM(L12:L13)</f>
        <v>0</v>
      </c>
    </row>
    <row r="15" spans="2:12" ht="15" customHeight="1" thickBot="1" x14ac:dyDescent="0.35">
      <c r="B15" s="4" t="s">
        <v>30</v>
      </c>
      <c r="C15" s="24">
        <f>'Total Salesman P&amp;L'!D15</f>
        <v>22</v>
      </c>
      <c r="D15" s="35">
        <f>'Total Salesman P&amp;L'!E15</f>
        <v>214500</v>
      </c>
      <c r="E15" s="24">
        <f>'Total Salesman P&amp;L'!F15</f>
        <v>8</v>
      </c>
      <c r="F15" s="35">
        <f>'Total Salesman P&amp;L'!G15</f>
        <v>114000</v>
      </c>
      <c r="G15" s="27">
        <f t="shared" ref="G15:G26" si="1">C15+E15</f>
        <v>30</v>
      </c>
      <c r="H15" s="20">
        <f t="shared" ref="H15:H26" si="2">D15+F15</f>
        <v>328500</v>
      </c>
    </row>
    <row r="16" spans="2:12" ht="15" customHeight="1" thickBot="1" x14ac:dyDescent="0.35">
      <c r="B16" s="4" t="s">
        <v>31</v>
      </c>
      <c r="C16" s="24">
        <f>'Total Salesman P&amp;L'!D16</f>
        <v>33</v>
      </c>
      <c r="D16" s="35">
        <f>'Total Salesman P&amp;L'!E16</f>
        <v>241500</v>
      </c>
      <c r="E16" s="24">
        <f>'Total Salesman P&amp;L'!F16</f>
        <v>10</v>
      </c>
      <c r="F16" s="35">
        <f>'Total Salesman P&amp;L'!G16</f>
        <v>135000</v>
      </c>
      <c r="G16" s="27">
        <f t="shared" si="1"/>
        <v>43</v>
      </c>
      <c r="H16" s="20">
        <f t="shared" si="2"/>
        <v>376500</v>
      </c>
      <c r="J16" t="s">
        <v>32</v>
      </c>
      <c r="L16" s="14"/>
    </row>
    <row r="17" spans="2:12" ht="15" customHeight="1" thickBot="1" x14ac:dyDescent="0.35">
      <c r="B17" s="4" t="s">
        <v>33</v>
      </c>
      <c r="C17" s="24">
        <f>'Total Salesman P&amp;L'!D17</f>
        <v>22</v>
      </c>
      <c r="D17" s="35">
        <f>'Total Salesman P&amp;L'!E17</f>
        <v>269800</v>
      </c>
      <c r="E17" s="24">
        <f>'Total Salesman P&amp;L'!F17</f>
        <v>13</v>
      </c>
      <c r="F17" s="35">
        <f>'Total Salesman P&amp;L'!G17</f>
        <v>147000</v>
      </c>
      <c r="G17" s="27">
        <f t="shared" si="1"/>
        <v>35</v>
      </c>
      <c r="H17" s="20">
        <f t="shared" si="2"/>
        <v>416800</v>
      </c>
    </row>
    <row r="18" spans="2:12" ht="15" customHeight="1" thickBot="1" x14ac:dyDescent="0.35">
      <c r="B18" s="4" t="s">
        <v>34</v>
      </c>
      <c r="C18" s="24">
        <f>'Total Salesman P&amp;L'!D18</f>
        <v>29</v>
      </c>
      <c r="D18" s="35">
        <f>'Total Salesman P&amp;L'!E18</f>
        <v>347500</v>
      </c>
      <c r="E18" s="24">
        <f>'Total Salesman P&amp;L'!F18</f>
        <v>13</v>
      </c>
      <c r="F18" s="35">
        <f>'Total Salesman P&amp;L'!G18</f>
        <v>99000</v>
      </c>
      <c r="G18" s="27">
        <f t="shared" si="1"/>
        <v>42</v>
      </c>
      <c r="H18" s="20">
        <f t="shared" si="2"/>
        <v>446500</v>
      </c>
      <c r="J18" t="s">
        <v>35</v>
      </c>
      <c r="L18" s="14"/>
    </row>
    <row r="19" spans="2:12" ht="15" customHeight="1" thickBot="1" x14ac:dyDescent="0.35">
      <c r="B19" s="4" t="s">
        <v>36</v>
      </c>
      <c r="C19" s="24">
        <f>'Total Salesman P&amp;L'!D19</f>
        <v>24</v>
      </c>
      <c r="D19" s="35">
        <f>'Total Salesman P&amp;L'!E19</f>
        <v>282500</v>
      </c>
      <c r="E19" s="24">
        <f>'Total Salesman P&amp;L'!F19</f>
        <v>10</v>
      </c>
      <c r="F19" s="35">
        <f>'Total Salesman P&amp;L'!G19</f>
        <v>98000</v>
      </c>
      <c r="G19" s="27">
        <f t="shared" si="1"/>
        <v>34</v>
      </c>
      <c r="H19" s="20">
        <f t="shared" si="2"/>
        <v>380500</v>
      </c>
    </row>
    <row r="20" spans="2:12" ht="15" customHeight="1" thickBot="1" x14ac:dyDescent="0.35">
      <c r="B20" s="4" t="s">
        <v>37</v>
      </c>
      <c r="C20" s="24">
        <f>'Total Salesman P&amp;L'!D20</f>
        <v>24</v>
      </c>
      <c r="D20" s="35">
        <f>'Total Salesman P&amp;L'!E20</f>
        <v>241500</v>
      </c>
      <c r="E20" s="24">
        <f>'Total Salesman P&amp;L'!F20</f>
        <v>10</v>
      </c>
      <c r="F20" s="35">
        <f>'Total Salesman P&amp;L'!G20</f>
        <v>98000</v>
      </c>
      <c r="G20" s="27">
        <f t="shared" si="1"/>
        <v>34</v>
      </c>
      <c r="H20" s="20">
        <f t="shared" si="2"/>
        <v>339500</v>
      </c>
      <c r="J20" t="s">
        <v>38</v>
      </c>
      <c r="L20" s="14" t="s">
        <v>39</v>
      </c>
    </row>
    <row r="21" spans="2:12" x14ac:dyDescent="0.3">
      <c r="B21" s="4" t="s">
        <v>40</v>
      </c>
      <c r="C21" s="24">
        <f>'Total Salesman P&amp;L'!D21</f>
        <v>12</v>
      </c>
      <c r="D21" s="35">
        <f>'Total Salesman P&amp;L'!E21</f>
        <v>120500</v>
      </c>
      <c r="E21" s="24">
        <f>'Total Salesman P&amp;L'!F21</f>
        <v>12</v>
      </c>
      <c r="F21" s="35">
        <f>'Total Salesman P&amp;L'!G21</f>
        <v>122000</v>
      </c>
      <c r="G21" s="27">
        <f t="shared" si="1"/>
        <v>24</v>
      </c>
      <c r="H21" s="20">
        <f t="shared" si="2"/>
        <v>242500</v>
      </c>
    </row>
    <row r="22" spans="2:12" x14ac:dyDescent="0.3">
      <c r="B22" s="4" t="s">
        <v>41</v>
      </c>
      <c r="C22" s="24">
        <f>'Total Salesman P&amp;L'!D22</f>
        <v>28</v>
      </c>
      <c r="D22" s="35">
        <f>'Total Salesman P&amp;L'!E22</f>
        <v>228500</v>
      </c>
      <c r="E22" s="24">
        <f>'Total Salesman P&amp;L'!F22</f>
        <v>14</v>
      </c>
      <c r="F22" s="35">
        <f>'Total Salesman P&amp;L'!G22</f>
        <v>135000</v>
      </c>
      <c r="G22" s="27">
        <f t="shared" si="1"/>
        <v>42</v>
      </c>
      <c r="H22" s="20">
        <f t="shared" si="2"/>
        <v>363500</v>
      </c>
    </row>
    <row r="23" spans="2:12" x14ac:dyDescent="0.3">
      <c r="B23" s="4" t="s">
        <v>42</v>
      </c>
      <c r="C23" s="24">
        <f>'Total Salesman P&amp;L'!D23</f>
        <v>23</v>
      </c>
      <c r="D23" s="35">
        <f>'Total Salesman P&amp;L'!E23</f>
        <v>193500</v>
      </c>
      <c r="E23" s="24">
        <f>'Total Salesman P&amp;L'!F23</f>
        <v>12</v>
      </c>
      <c r="F23" s="35">
        <f>'Total Salesman P&amp;L'!G23</f>
        <v>104000</v>
      </c>
      <c r="G23" s="27">
        <f t="shared" si="1"/>
        <v>35</v>
      </c>
      <c r="H23" s="20">
        <f t="shared" si="2"/>
        <v>297500</v>
      </c>
    </row>
    <row r="24" spans="2:12" x14ac:dyDescent="0.3">
      <c r="B24" s="4" t="s">
        <v>43</v>
      </c>
      <c r="C24" s="24">
        <f>'Total Salesman P&amp;L'!D24</f>
        <v>26</v>
      </c>
      <c r="D24" s="35">
        <f>'Total Salesman P&amp;L'!E24</f>
        <v>213500</v>
      </c>
      <c r="E24" s="24">
        <f>'Total Salesman P&amp;L'!F24</f>
        <v>10</v>
      </c>
      <c r="F24" s="35">
        <f>'Total Salesman P&amp;L'!G24</f>
        <v>95000</v>
      </c>
      <c r="G24" s="27">
        <f t="shared" si="1"/>
        <v>36</v>
      </c>
      <c r="H24" s="20">
        <f t="shared" si="2"/>
        <v>308500</v>
      </c>
    </row>
    <row r="25" spans="2:12" x14ac:dyDescent="0.3">
      <c r="B25" s="4" t="s">
        <v>44</v>
      </c>
      <c r="C25" s="24">
        <f>'Total Salesman P&amp;L'!D25</f>
        <v>28</v>
      </c>
      <c r="D25" s="35">
        <f>'Total Salesman P&amp;L'!E25</f>
        <v>207000</v>
      </c>
      <c r="E25" s="24">
        <f>'Total Salesman P&amp;L'!F25</f>
        <v>9</v>
      </c>
      <c r="F25" s="35">
        <f>'Total Salesman P&amp;L'!G25</f>
        <v>98000</v>
      </c>
      <c r="G25" s="27">
        <f t="shared" si="1"/>
        <v>37</v>
      </c>
      <c r="H25" s="20">
        <f t="shared" si="2"/>
        <v>305000</v>
      </c>
    </row>
    <row r="26" spans="2:12" x14ac:dyDescent="0.3">
      <c r="B26" s="4" t="s">
        <v>45</v>
      </c>
      <c r="C26" s="24">
        <f>'Total Salesman P&amp;L'!D26</f>
        <v>33</v>
      </c>
      <c r="D26" s="35">
        <f>'Total Salesman P&amp;L'!E26</f>
        <v>334500</v>
      </c>
      <c r="E26" s="24">
        <f>'Total Salesman P&amp;L'!F26</f>
        <v>10</v>
      </c>
      <c r="F26" s="35">
        <f>'Total Salesman P&amp;L'!G26</f>
        <v>90000</v>
      </c>
      <c r="G26" s="27">
        <f t="shared" si="1"/>
        <v>43</v>
      </c>
      <c r="H26" s="20">
        <f t="shared" si="2"/>
        <v>424500</v>
      </c>
    </row>
    <row r="27" spans="2:12" ht="15" customHeight="1" thickBot="1" x14ac:dyDescent="0.35">
      <c r="C27" s="21"/>
      <c r="D27" s="22"/>
      <c r="E27" s="28"/>
      <c r="F27" s="22"/>
      <c r="G27" s="28"/>
      <c r="H27" s="22"/>
    </row>
    <row r="28" spans="2:12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3"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3"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x14ac:dyDescent="0.3"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x14ac:dyDescent="0.3"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3:12" x14ac:dyDescent="0.3"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3:12" x14ac:dyDescent="0.3"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3:12" x14ac:dyDescent="0.3"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3:12" x14ac:dyDescent="0.3"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3:12" x14ac:dyDescent="0.3"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3:12" x14ac:dyDescent="0.3"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3:12" x14ac:dyDescent="0.3"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3:12" x14ac:dyDescent="0.3"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3:12" x14ac:dyDescent="0.3"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3:12" x14ac:dyDescent="0.3"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3:12" x14ac:dyDescent="0.3"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3:12" x14ac:dyDescent="0.3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2" x14ac:dyDescent="0.3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3:12" x14ac:dyDescent="0.3"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3:12" x14ac:dyDescent="0.3">
      <c r="C47" s="4"/>
      <c r="D47" s="4"/>
      <c r="E47" s="4"/>
      <c r="F47" s="4"/>
      <c r="G47" s="4"/>
      <c r="H47" s="4"/>
      <c r="I47" s="4"/>
      <c r="J47" s="4"/>
      <c r="K47" s="4"/>
      <c r="L47" s="4"/>
    </row>
    <row r="49" spans="2:8" ht="15" customHeight="1" thickBot="1" x14ac:dyDescent="0.35">
      <c r="B49" s="4" t="s">
        <v>17</v>
      </c>
      <c r="C49" s="6"/>
      <c r="D49" s="6"/>
      <c r="E49" s="6"/>
      <c r="F49" s="6"/>
      <c r="G49" s="6"/>
      <c r="H49" s="6"/>
    </row>
    <row r="51" spans="2:8" ht="15" customHeight="1" thickBot="1" x14ac:dyDescent="0.35">
      <c r="B51" s="4" t="s">
        <v>46</v>
      </c>
      <c r="C51" s="6"/>
      <c r="D51" s="6"/>
      <c r="E51" s="6"/>
      <c r="F51" s="6"/>
      <c r="G51" s="6"/>
      <c r="H51" s="6"/>
    </row>
  </sheetData>
  <mergeCells count="5">
    <mergeCell ref="C8:D8"/>
    <mergeCell ref="E8:F8"/>
    <mergeCell ref="G8:H8"/>
    <mergeCell ref="J8:L8"/>
    <mergeCell ref="E3:F3"/>
  </mergeCells>
  <conditionalFormatting sqref="C12:H12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C14" sqref="C14"/>
    </sheetView>
  </sheetViews>
  <sheetFormatPr defaultRowHeight="14.4" x14ac:dyDescent="0.3"/>
  <sheetData>
    <row r="1" spans="1:13" x14ac:dyDescent="0.3"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3">
      <c r="A2" s="36">
        <v>0</v>
      </c>
    </row>
    <row r="3" spans="1:13" x14ac:dyDescent="0.3">
      <c r="A3" s="36">
        <v>1</v>
      </c>
      <c r="C3" t="s">
        <v>12</v>
      </c>
      <c r="F3" t="s">
        <v>13</v>
      </c>
      <c r="I3" t="s">
        <v>14</v>
      </c>
    </row>
    <row r="4" spans="1:13" x14ac:dyDescent="0.3">
      <c r="A4" s="36">
        <v>2</v>
      </c>
      <c r="C4" t="s">
        <v>15</v>
      </c>
      <c r="I4" t="s">
        <v>16</v>
      </c>
      <c r="J4">
        <v>1347145</v>
      </c>
    </row>
    <row r="5" spans="1:13" x14ac:dyDescent="0.3">
      <c r="A5" s="36">
        <v>3</v>
      </c>
      <c r="C5" t="s">
        <v>17</v>
      </c>
    </row>
    <row r="6" spans="1:13" x14ac:dyDescent="0.3">
      <c r="A6" s="36">
        <v>4</v>
      </c>
    </row>
    <row r="7" spans="1:13" x14ac:dyDescent="0.3">
      <c r="A7" s="36">
        <v>5</v>
      </c>
    </row>
    <row r="8" spans="1:13" x14ac:dyDescent="0.3">
      <c r="A8" s="36">
        <v>6</v>
      </c>
      <c r="D8" t="s">
        <v>18</v>
      </c>
      <c r="F8" t="s">
        <v>19</v>
      </c>
      <c r="H8" t="s">
        <v>16</v>
      </c>
      <c r="J8" t="s">
        <v>20</v>
      </c>
      <c r="K8" t="s">
        <v>21</v>
      </c>
    </row>
    <row r="9" spans="1:13" x14ac:dyDescent="0.3">
      <c r="A9" s="36">
        <v>7</v>
      </c>
      <c r="D9" t="s">
        <v>22</v>
      </c>
      <c r="E9" t="s">
        <v>23</v>
      </c>
      <c r="F9" t="s">
        <v>22</v>
      </c>
      <c r="G9" t="s">
        <v>23</v>
      </c>
      <c r="H9" t="s">
        <v>22</v>
      </c>
      <c r="I9" t="s">
        <v>23</v>
      </c>
      <c r="J9" t="s">
        <v>24</v>
      </c>
    </row>
    <row r="10" spans="1:13" x14ac:dyDescent="0.3">
      <c r="A10" s="36">
        <v>8</v>
      </c>
      <c r="C10" t="s">
        <v>25</v>
      </c>
      <c r="K10" t="s">
        <v>26</v>
      </c>
    </row>
    <row r="11" spans="1:13" x14ac:dyDescent="0.3">
      <c r="A11" s="36">
        <v>9</v>
      </c>
      <c r="C11" t="s">
        <v>27</v>
      </c>
      <c r="D11">
        <v>304</v>
      </c>
      <c r="E11">
        <v>2894800</v>
      </c>
      <c r="F11">
        <v>131</v>
      </c>
      <c r="G11">
        <v>1335000</v>
      </c>
      <c r="H11">
        <v>435</v>
      </c>
      <c r="I11">
        <v>4229800</v>
      </c>
      <c r="L11" t="s">
        <v>28</v>
      </c>
      <c r="M11" t="s">
        <v>22</v>
      </c>
    </row>
    <row r="12" spans="1:13" x14ac:dyDescent="0.3">
      <c r="A12" s="36">
        <v>10</v>
      </c>
      <c r="C12" t="s">
        <v>29</v>
      </c>
      <c r="D12">
        <v>304</v>
      </c>
      <c r="E12">
        <v>2894800</v>
      </c>
      <c r="F12">
        <v>131</v>
      </c>
      <c r="G12">
        <v>1335000</v>
      </c>
      <c r="H12">
        <v>435</v>
      </c>
      <c r="I12">
        <v>4229800</v>
      </c>
      <c r="K12" t="s">
        <v>18</v>
      </c>
    </row>
    <row r="13" spans="1:13" x14ac:dyDescent="0.3">
      <c r="A13" s="36">
        <v>11</v>
      </c>
      <c r="K13" t="s">
        <v>19</v>
      </c>
    </row>
    <row r="14" spans="1:13" x14ac:dyDescent="0.3">
      <c r="A14" s="36">
        <v>12</v>
      </c>
      <c r="K14" t="s">
        <v>16</v>
      </c>
    </row>
    <row r="15" spans="1:13" x14ac:dyDescent="0.3">
      <c r="A15" s="36">
        <v>13</v>
      </c>
      <c r="C15" t="s">
        <v>30</v>
      </c>
      <c r="D15">
        <v>22</v>
      </c>
      <c r="E15">
        <v>214500</v>
      </c>
      <c r="F15">
        <v>8</v>
      </c>
      <c r="G15">
        <v>114000</v>
      </c>
      <c r="H15">
        <v>30</v>
      </c>
      <c r="I15">
        <v>328500</v>
      </c>
    </row>
    <row r="16" spans="1:13" x14ac:dyDescent="0.3">
      <c r="A16" s="36">
        <v>14</v>
      </c>
      <c r="C16" t="s">
        <v>31</v>
      </c>
      <c r="D16">
        <v>33</v>
      </c>
      <c r="E16">
        <v>241500</v>
      </c>
      <c r="F16">
        <v>10</v>
      </c>
      <c r="G16">
        <v>135000</v>
      </c>
      <c r="H16">
        <v>43</v>
      </c>
      <c r="I16">
        <v>376500</v>
      </c>
      <c r="K16" t="s">
        <v>32</v>
      </c>
    </row>
    <row r="17" spans="1:13" x14ac:dyDescent="0.3">
      <c r="A17" s="36">
        <v>15</v>
      </c>
      <c r="C17" t="s">
        <v>33</v>
      </c>
      <c r="D17">
        <v>22</v>
      </c>
      <c r="E17">
        <v>269800</v>
      </c>
      <c r="F17">
        <v>13</v>
      </c>
      <c r="G17">
        <v>147000</v>
      </c>
      <c r="H17">
        <v>35</v>
      </c>
      <c r="I17">
        <v>416800</v>
      </c>
    </row>
    <row r="18" spans="1:13" x14ac:dyDescent="0.3">
      <c r="A18" s="36">
        <v>16</v>
      </c>
      <c r="C18" t="s">
        <v>34</v>
      </c>
      <c r="D18">
        <v>29</v>
      </c>
      <c r="E18">
        <v>347500</v>
      </c>
      <c r="F18">
        <v>13</v>
      </c>
      <c r="G18">
        <v>99000</v>
      </c>
      <c r="H18">
        <v>42</v>
      </c>
      <c r="I18">
        <v>446500</v>
      </c>
      <c r="K18" t="s">
        <v>35</v>
      </c>
    </row>
    <row r="19" spans="1:13" x14ac:dyDescent="0.3">
      <c r="A19" s="36">
        <v>17</v>
      </c>
      <c r="C19" t="s">
        <v>36</v>
      </c>
      <c r="D19">
        <v>24</v>
      </c>
      <c r="E19">
        <v>282500</v>
      </c>
      <c r="F19">
        <v>10</v>
      </c>
      <c r="G19">
        <v>98000</v>
      </c>
      <c r="H19">
        <v>34</v>
      </c>
      <c r="I19">
        <v>380500</v>
      </c>
    </row>
    <row r="20" spans="1:13" x14ac:dyDescent="0.3">
      <c r="A20" s="36">
        <v>18</v>
      </c>
      <c r="C20" t="s">
        <v>37</v>
      </c>
      <c r="D20">
        <v>24</v>
      </c>
      <c r="E20">
        <v>241500</v>
      </c>
      <c r="F20">
        <v>10</v>
      </c>
      <c r="G20">
        <v>98000</v>
      </c>
      <c r="H20">
        <v>34</v>
      </c>
      <c r="I20">
        <v>339500</v>
      </c>
      <c r="K20" t="s">
        <v>38</v>
      </c>
      <c r="M20" t="s">
        <v>39</v>
      </c>
    </row>
    <row r="21" spans="1:13" x14ac:dyDescent="0.3">
      <c r="A21" s="36">
        <v>19</v>
      </c>
      <c r="C21" t="s">
        <v>40</v>
      </c>
      <c r="D21">
        <v>12</v>
      </c>
      <c r="E21">
        <v>120500</v>
      </c>
      <c r="F21">
        <v>12</v>
      </c>
      <c r="G21">
        <v>122000</v>
      </c>
      <c r="H21">
        <v>24</v>
      </c>
      <c r="I21">
        <v>242500</v>
      </c>
    </row>
    <row r="22" spans="1:13" x14ac:dyDescent="0.3">
      <c r="A22" s="36">
        <v>20</v>
      </c>
      <c r="C22" t="s">
        <v>41</v>
      </c>
      <c r="D22">
        <v>28</v>
      </c>
      <c r="E22">
        <v>228500</v>
      </c>
      <c r="F22">
        <v>14</v>
      </c>
      <c r="G22">
        <v>135000</v>
      </c>
      <c r="H22">
        <v>42</v>
      </c>
      <c r="I22">
        <v>363500</v>
      </c>
    </row>
    <row r="23" spans="1:13" x14ac:dyDescent="0.3">
      <c r="A23" s="36">
        <v>21</v>
      </c>
      <c r="C23" t="s">
        <v>42</v>
      </c>
      <c r="D23">
        <v>23</v>
      </c>
      <c r="E23">
        <v>193500</v>
      </c>
      <c r="F23">
        <v>12</v>
      </c>
      <c r="G23">
        <v>104000</v>
      </c>
      <c r="H23">
        <v>35</v>
      </c>
      <c r="I23">
        <v>297500</v>
      </c>
    </row>
    <row r="24" spans="1:13" x14ac:dyDescent="0.3">
      <c r="A24" s="36">
        <v>22</v>
      </c>
      <c r="C24" t="s">
        <v>43</v>
      </c>
      <c r="D24">
        <v>26</v>
      </c>
      <c r="E24">
        <v>213500</v>
      </c>
      <c r="F24">
        <v>10</v>
      </c>
      <c r="G24">
        <v>95000</v>
      </c>
      <c r="H24">
        <v>36</v>
      </c>
      <c r="I24">
        <v>308500</v>
      </c>
    </row>
    <row r="25" spans="1:13" x14ac:dyDescent="0.3">
      <c r="A25" s="36">
        <v>23</v>
      </c>
      <c r="C25" t="s">
        <v>44</v>
      </c>
      <c r="D25">
        <v>28</v>
      </c>
      <c r="E25">
        <v>207000</v>
      </c>
      <c r="F25">
        <v>9</v>
      </c>
      <c r="G25">
        <v>98000</v>
      </c>
      <c r="H25">
        <v>37</v>
      </c>
      <c r="I25">
        <v>305000</v>
      </c>
    </row>
    <row r="26" spans="1:13" x14ac:dyDescent="0.3">
      <c r="A26" s="36">
        <v>24</v>
      </c>
      <c r="C26" t="s">
        <v>45</v>
      </c>
      <c r="D26">
        <v>33</v>
      </c>
      <c r="E26">
        <v>334500</v>
      </c>
      <c r="F26">
        <v>10</v>
      </c>
      <c r="G26">
        <v>90000</v>
      </c>
      <c r="H26">
        <v>43</v>
      </c>
      <c r="I26">
        <v>424500</v>
      </c>
    </row>
    <row r="27" spans="1:13" x14ac:dyDescent="0.3">
      <c r="A27" s="36">
        <v>25</v>
      </c>
    </row>
    <row r="28" spans="1:13" x14ac:dyDescent="0.3">
      <c r="A28" s="36">
        <v>26</v>
      </c>
    </row>
    <row r="29" spans="1:13" x14ac:dyDescent="0.3">
      <c r="A29" s="36">
        <v>27</v>
      </c>
    </row>
    <row r="30" spans="1:13" x14ac:dyDescent="0.3">
      <c r="A30" s="36">
        <v>28</v>
      </c>
    </row>
    <row r="31" spans="1:13" x14ac:dyDescent="0.3">
      <c r="A31" s="36">
        <v>29</v>
      </c>
    </row>
    <row r="32" spans="1:13" x14ac:dyDescent="0.3">
      <c r="A32" s="36">
        <v>30</v>
      </c>
    </row>
    <row r="33" spans="1:1" x14ac:dyDescent="0.3">
      <c r="A33" s="36">
        <v>31</v>
      </c>
    </row>
    <row r="34" spans="1:1" x14ac:dyDescent="0.3">
      <c r="A34" s="36">
        <v>32</v>
      </c>
    </row>
    <row r="35" spans="1:1" x14ac:dyDescent="0.3">
      <c r="A35" s="36">
        <v>33</v>
      </c>
    </row>
    <row r="36" spans="1:1" x14ac:dyDescent="0.3">
      <c r="A36" s="36">
        <v>34</v>
      </c>
    </row>
    <row r="37" spans="1:1" x14ac:dyDescent="0.3">
      <c r="A37" s="36">
        <v>35</v>
      </c>
    </row>
    <row r="38" spans="1:1" x14ac:dyDescent="0.3">
      <c r="A38" s="36">
        <v>36</v>
      </c>
    </row>
    <row r="39" spans="1:1" x14ac:dyDescent="0.3">
      <c r="A39" s="36">
        <v>37</v>
      </c>
    </row>
    <row r="40" spans="1:1" x14ac:dyDescent="0.3">
      <c r="A40" s="36">
        <v>38</v>
      </c>
    </row>
    <row r="41" spans="1:1" x14ac:dyDescent="0.3">
      <c r="A41" s="36">
        <v>39</v>
      </c>
    </row>
    <row r="42" spans="1:1" x14ac:dyDescent="0.3">
      <c r="A42" s="36">
        <v>40</v>
      </c>
    </row>
    <row r="43" spans="1:1" x14ac:dyDescent="0.3">
      <c r="A43" s="36">
        <v>41</v>
      </c>
    </row>
    <row r="44" spans="1:1" x14ac:dyDescent="0.3">
      <c r="A44" s="36">
        <v>42</v>
      </c>
    </row>
    <row r="45" spans="1:1" x14ac:dyDescent="0.3">
      <c r="A45" s="36">
        <v>43</v>
      </c>
    </row>
    <row r="46" spans="1:1" x14ac:dyDescent="0.3">
      <c r="A46" s="36">
        <v>44</v>
      </c>
    </row>
    <row r="47" spans="1:1" x14ac:dyDescent="0.3">
      <c r="A47" s="36">
        <v>45</v>
      </c>
    </row>
    <row r="48" spans="1:1" x14ac:dyDescent="0.3">
      <c r="A48" s="36">
        <v>46</v>
      </c>
    </row>
    <row r="49" spans="1:3" x14ac:dyDescent="0.3">
      <c r="A49" s="36">
        <v>47</v>
      </c>
      <c r="C49" t="s">
        <v>17</v>
      </c>
    </row>
    <row r="50" spans="1:3" x14ac:dyDescent="0.3">
      <c r="A50" s="36">
        <v>48</v>
      </c>
    </row>
    <row r="51" spans="1:3" x14ac:dyDescent="0.3">
      <c r="A51" s="36">
        <v>49</v>
      </c>
      <c r="C51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Salesman P&amp;L</vt:lpstr>
      <vt:lpstr>Total Salesman P&amp;L</vt:lpstr>
      <vt:lpstr>'Salesman 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Aguilar</dc:creator>
  <cp:lastModifiedBy>Joey Kern</cp:lastModifiedBy>
  <cp:lastPrinted>2021-02-04T13:44:47Z</cp:lastPrinted>
  <dcterms:created xsi:type="dcterms:W3CDTF">2019-05-03T21:31:40Z</dcterms:created>
  <dcterms:modified xsi:type="dcterms:W3CDTF">2022-12-14T20:01:32Z</dcterms:modified>
</cp:coreProperties>
</file>