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dattica_e_registri\corso_economia_inglese\2017\"/>
    </mc:Choice>
  </mc:AlternateContent>
  <bookViews>
    <workbookView xWindow="0" yWindow="0" windowWidth="28800" windowHeight="12435"/>
  </bookViews>
  <sheets>
    <sheet name="trading strategies" sheetId="1" r:id="rId1"/>
    <sheet name="Loss function" sheetId="4" r:id="rId2"/>
    <sheet name="half year performance" sheetId="5" r:id="rId3"/>
  </sheets>
  <definedNames>
    <definedName name="_xlnm._FilterDatabase" localSheetId="2" hidden="1">'half year performance'!$D$1:$D$720</definedName>
    <definedName name="_xlnm._FilterDatabase" localSheetId="0" hidden="1">'trading strategies'!$N$1:$P$113</definedName>
    <definedName name="solver_adj" localSheetId="0" hidden="1">'trading strategies'!$M$1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'trading strategies'!$M$1</definedName>
    <definedName name="solver_lhs2" localSheetId="0" hidden="1">'trading strategies'!$M$1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'trading strategies'!$R$1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0.00001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M2" i="1" l="1"/>
  <c r="R72" i="1" l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71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F4" i="5"/>
  <c r="H4" i="5" s="1"/>
  <c r="H3" i="5"/>
  <c r="G3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2" i="4"/>
  <c r="J4" i="5" l="1"/>
  <c r="G4" i="5"/>
  <c r="I4" i="5" s="1"/>
  <c r="F5" i="5"/>
  <c r="F6" i="5" s="1"/>
  <c r="H6" i="5" s="1"/>
  <c r="F7" i="5"/>
  <c r="G7" i="5" s="1"/>
  <c r="G5" i="5"/>
  <c r="H5" i="5"/>
  <c r="T708" i="1"/>
  <c r="S708" i="1"/>
  <c r="L6" i="1"/>
  <c r="L7" i="1"/>
  <c r="M57" i="1" s="1"/>
  <c r="L8" i="1"/>
  <c r="M58" i="1" s="1"/>
  <c r="L9" i="1"/>
  <c r="M59" i="1" s="1"/>
  <c r="L10" i="1"/>
  <c r="M60" i="1" s="1"/>
  <c r="D2" i="1"/>
  <c r="C10" i="1" s="1"/>
  <c r="D10" i="1" s="1"/>
  <c r="J5" i="5"/>
  <c r="I5" i="5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O6" i="4"/>
  <c r="L57" i="1"/>
  <c r="M107" i="1" s="1"/>
  <c r="L58" i="1"/>
  <c r="M108" i="1" s="1"/>
  <c r="L59" i="1"/>
  <c r="M109" i="1" s="1"/>
  <c r="L60" i="1"/>
  <c r="M110" i="1" s="1"/>
  <c r="L61" i="1"/>
  <c r="M111" i="1" s="1"/>
  <c r="L62" i="1"/>
  <c r="M112" i="1" s="1"/>
  <c r="L63" i="1"/>
  <c r="M113" i="1" s="1"/>
  <c r="L64" i="1"/>
  <c r="M114" i="1" s="1"/>
  <c r="L65" i="1"/>
  <c r="M115" i="1" s="1"/>
  <c r="L66" i="1"/>
  <c r="M116" i="1" s="1"/>
  <c r="L67" i="1"/>
  <c r="M117" i="1" s="1"/>
  <c r="L68" i="1"/>
  <c r="M118" i="1" s="1"/>
  <c r="L69" i="1"/>
  <c r="M119" i="1" s="1"/>
  <c r="L70" i="1"/>
  <c r="M120" i="1" s="1"/>
  <c r="L71" i="1"/>
  <c r="M121" i="1" s="1"/>
  <c r="L72" i="1"/>
  <c r="M122" i="1" s="1"/>
  <c r="L73" i="1"/>
  <c r="M123" i="1" s="1"/>
  <c r="L74" i="1"/>
  <c r="M124" i="1" s="1"/>
  <c r="L75" i="1"/>
  <c r="M125" i="1" s="1"/>
  <c r="L76" i="1"/>
  <c r="M126" i="1" s="1"/>
  <c r="L77" i="1"/>
  <c r="M127" i="1" s="1"/>
  <c r="L78" i="1"/>
  <c r="M128" i="1" s="1"/>
  <c r="L79" i="1"/>
  <c r="M129" i="1" s="1"/>
  <c r="L80" i="1"/>
  <c r="M130" i="1" s="1"/>
  <c r="L81" i="1"/>
  <c r="M131" i="1" s="1"/>
  <c r="L82" i="1"/>
  <c r="M132" i="1" s="1"/>
  <c r="L83" i="1"/>
  <c r="M133" i="1" s="1"/>
  <c r="L84" i="1"/>
  <c r="M134" i="1" s="1"/>
  <c r="L85" i="1"/>
  <c r="M135" i="1" s="1"/>
  <c r="L86" i="1"/>
  <c r="M136" i="1" s="1"/>
  <c r="L87" i="1"/>
  <c r="M137" i="1" s="1"/>
  <c r="L88" i="1"/>
  <c r="M138" i="1" s="1"/>
  <c r="L89" i="1"/>
  <c r="M139" i="1" s="1"/>
  <c r="L90" i="1"/>
  <c r="M140" i="1" s="1"/>
  <c r="L91" i="1"/>
  <c r="M141" i="1" s="1"/>
  <c r="L92" i="1"/>
  <c r="M142" i="1" s="1"/>
  <c r="L93" i="1"/>
  <c r="M143" i="1" s="1"/>
  <c r="L94" i="1"/>
  <c r="M144" i="1" s="1"/>
  <c r="L95" i="1"/>
  <c r="M145" i="1" s="1"/>
  <c r="L96" i="1"/>
  <c r="M146" i="1" s="1"/>
  <c r="L97" i="1"/>
  <c r="M147" i="1" s="1"/>
  <c r="L98" i="1"/>
  <c r="M148" i="1" s="1"/>
  <c r="L99" i="1"/>
  <c r="M149" i="1" s="1"/>
  <c r="L100" i="1"/>
  <c r="M150" i="1" s="1"/>
  <c r="L101" i="1"/>
  <c r="M151" i="1" s="1"/>
  <c r="L102" i="1"/>
  <c r="M152" i="1" s="1"/>
  <c r="L103" i="1"/>
  <c r="M153" i="1" s="1"/>
  <c r="L104" i="1"/>
  <c r="M154" i="1" s="1"/>
  <c r="L105" i="1"/>
  <c r="M155" i="1" s="1"/>
  <c r="L106" i="1"/>
  <c r="M156" i="1" s="1"/>
  <c r="L107" i="1"/>
  <c r="M157" i="1" s="1"/>
  <c r="L108" i="1"/>
  <c r="M158" i="1" s="1"/>
  <c r="L109" i="1"/>
  <c r="M159" i="1" s="1"/>
  <c r="L110" i="1"/>
  <c r="M160" i="1" s="1"/>
  <c r="L111" i="1"/>
  <c r="M161" i="1" s="1"/>
  <c r="L112" i="1"/>
  <c r="M162" i="1" s="1"/>
  <c r="L113" i="1"/>
  <c r="M163" i="1" s="1"/>
  <c r="L114" i="1"/>
  <c r="M164" i="1" s="1"/>
  <c r="L115" i="1"/>
  <c r="M165" i="1" s="1"/>
  <c r="L116" i="1"/>
  <c r="M166" i="1" s="1"/>
  <c r="L117" i="1"/>
  <c r="M167" i="1" s="1"/>
  <c r="L118" i="1"/>
  <c r="M168" i="1" s="1"/>
  <c r="L119" i="1"/>
  <c r="M169" i="1" s="1"/>
  <c r="L120" i="1"/>
  <c r="M170" i="1" s="1"/>
  <c r="L121" i="1"/>
  <c r="M171" i="1" s="1"/>
  <c r="L122" i="1"/>
  <c r="M172" i="1" s="1"/>
  <c r="L123" i="1"/>
  <c r="M173" i="1" s="1"/>
  <c r="L124" i="1"/>
  <c r="M174" i="1" s="1"/>
  <c r="L125" i="1"/>
  <c r="M175" i="1" s="1"/>
  <c r="L126" i="1"/>
  <c r="M176" i="1" s="1"/>
  <c r="L127" i="1"/>
  <c r="M177" i="1" s="1"/>
  <c r="L128" i="1"/>
  <c r="M178" i="1" s="1"/>
  <c r="L129" i="1"/>
  <c r="M179" i="1" s="1"/>
  <c r="L130" i="1"/>
  <c r="M180" i="1" s="1"/>
  <c r="L131" i="1"/>
  <c r="M181" i="1" s="1"/>
  <c r="L132" i="1"/>
  <c r="M182" i="1" s="1"/>
  <c r="L133" i="1"/>
  <c r="M183" i="1" s="1"/>
  <c r="L134" i="1"/>
  <c r="M184" i="1" s="1"/>
  <c r="L135" i="1"/>
  <c r="M185" i="1" s="1"/>
  <c r="L136" i="1"/>
  <c r="M186" i="1" s="1"/>
  <c r="L137" i="1"/>
  <c r="M187" i="1" s="1"/>
  <c r="L138" i="1"/>
  <c r="M188" i="1" s="1"/>
  <c r="L139" i="1"/>
  <c r="M189" i="1" s="1"/>
  <c r="L140" i="1"/>
  <c r="M190" i="1" s="1"/>
  <c r="L141" i="1"/>
  <c r="M191" i="1" s="1"/>
  <c r="L142" i="1"/>
  <c r="M192" i="1" s="1"/>
  <c r="L143" i="1"/>
  <c r="M193" i="1" s="1"/>
  <c r="L144" i="1"/>
  <c r="M194" i="1" s="1"/>
  <c r="L145" i="1"/>
  <c r="M195" i="1" s="1"/>
  <c r="L146" i="1"/>
  <c r="M196" i="1" s="1"/>
  <c r="L147" i="1"/>
  <c r="M197" i="1" s="1"/>
  <c r="L148" i="1"/>
  <c r="M198" i="1" s="1"/>
  <c r="L149" i="1"/>
  <c r="M199" i="1" s="1"/>
  <c r="L150" i="1"/>
  <c r="M200" i="1" s="1"/>
  <c r="L151" i="1"/>
  <c r="M201" i="1" s="1"/>
  <c r="L152" i="1"/>
  <c r="M202" i="1" s="1"/>
  <c r="L153" i="1"/>
  <c r="M203" i="1" s="1"/>
  <c r="L154" i="1"/>
  <c r="M204" i="1" s="1"/>
  <c r="L155" i="1"/>
  <c r="M205" i="1" s="1"/>
  <c r="L156" i="1"/>
  <c r="M206" i="1" s="1"/>
  <c r="L157" i="1"/>
  <c r="M207" i="1" s="1"/>
  <c r="L158" i="1"/>
  <c r="M208" i="1" s="1"/>
  <c r="L159" i="1"/>
  <c r="M209" i="1" s="1"/>
  <c r="L160" i="1"/>
  <c r="M210" i="1" s="1"/>
  <c r="L161" i="1"/>
  <c r="M211" i="1" s="1"/>
  <c r="L162" i="1"/>
  <c r="M212" i="1" s="1"/>
  <c r="L163" i="1"/>
  <c r="M213" i="1" s="1"/>
  <c r="L164" i="1"/>
  <c r="M214" i="1" s="1"/>
  <c r="L165" i="1"/>
  <c r="M215" i="1" s="1"/>
  <c r="L166" i="1"/>
  <c r="M216" i="1" s="1"/>
  <c r="L167" i="1"/>
  <c r="M217" i="1" s="1"/>
  <c r="L168" i="1"/>
  <c r="M218" i="1" s="1"/>
  <c r="L169" i="1"/>
  <c r="M219" i="1" s="1"/>
  <c r="L170" i="1"/>
  <c r="M220" i="1" s="1"/>
  <c r="L171" i="1"/>
  <c r="M221" i="1" s="1"/>
  <c r="L172" i="1"/>
  <c r="M222" i="1" s="1"/>
  <c r="L173" i="1"/>
  <c r="M223" i="1" s="1"/>
  <c r="L174" i="1"/>
  <c r="M224" i="1" s="1"/>
  <c r="L175" i="1"/>
  <c r="M225" i="1" s="1"/>
  <c r="L176" i="1"/>
  <c r="M226" i="1" s="1"/>
  <c r="L177" i="1"/>
  <c r="M227" i="1" s="1"/>
  <c r="L178" i="1"/>
  <c r="M228" i="1" s="1"/>
  <c r="L179" i="1"/>
  <c r="M229" i="1" s="1"/>
  <c r="L180" i="1"/>
  <c r="M230" i="1" s="1"/>
  <c r="L181" i="1"/>
  <c r="M231" i="1" s="1"/>
  <c r="L182" i="1"/>
  <c r="M232" i="1" s="1"/>
  <c r="L183" i="1"/>
  <c r="M233" i="1" s="1"/>
  <c r="L184" i="1"/>
  <c r="M234" i="1" s="1"/>
  <c r="L185" i="1"/>
  <c r="M235" i="1" s="1"/>
  <c r="L186" i="1"/>
  <c r="M236" i="1" s="1"/>
  <c r="L187" i="1"/>
  <c r="M237" i="1" s="1"/>
  <c r="L188" i="1"/>
  <c r="M238" i="1" s="1"/>
  <c r="L189" i="1"/>
  <c r="M239" i="1" s="1"/>
  <c r="L190" i="1"/>
  <c r="M240" i="1" s="1"/>
  <c r="L191" i="1"/>
  <c r="M241" i="1" s="1"/>
  <c r="L192" i="1"/>
  <c r="M242" i="1" s="1"/>
  <c r="L193" i="1"/>
  <c r="M243" i="1" s="1"/>
  <c r="L194" i="1"/>
  <c r="M244" i="1" s="1"/>
  <c r="L195" i="1"/>
  <c r="M245" i="1" s="1"/>
  <c r="L196" i="1"/>
  <c r="M246" i="1" s="1"/>
  <c r="L197" i="1"/>
  <c r="M247" i="1" s="1"/>
  <c r="L198" i="1"/>
  <c r="M248" i="1" s="1"/>
  <c r="L199" i="1"/>
  <c r="M249" i="1" s="1"/>
  <c r="L200" i="1"/>
  <c r="M250" i="1" s="1"/>
  <c r="L201" i="1"/>
  <c r="M251" i="1" s="1"/>
  <c r="L202" i="1"/>
  <c r="M252" i="1" s="1"/>
  <c r="L203" i="1"/>
  <c r="M253" i="1" s="1"/>
  <c r="L204" i="1"/>
  <c r="M254" i="1" s="1"/>
  <c r="L205" i="1"/>
  <c r="M255" i="1" s="1"/>
  <c r="L206" i="1"/>
  <c r="M256" i="1" s="1"/>
  <c r="L207" i="1"/>
  <c r="M257" i="1" s="1"/>
  <c r="L208" i="1"/>
  <c r="M258" i="1" s="1"/>
  <c r="L209" i="1"/>
  <c r="M259" i="1" s="1"/>
  <c r="L210" i="1"/>
  <c r="M260" i="1" s="1"/>
  <c r="L211" i="1"/>
  <c r="M261" i="1" s="1"/>
  <c r="L212" i="1"/>
  <c r="M262" i="1" s="1"/>
  <c r="L213" i="1"/>
  <c r="M263" i="1" s="1"/>
  <c r="L214" i="1"/>
  <c r="M264" i="1" s="1"/>
  <c r="L215" i="1"/>
  <c r="M265" i="1" s="1"/>
  <c r="L216" i="1"/>
  <c r="M266" i="1" s="1"/>
  <c r="L217" i="1"/>
  <c r="M267" i="1" s="1"/>
  <c r="L218" i="1"/>
  <c r="M268" i="1" s="1"/>
  <c r="L219" i="1"/>
  <c r="M269" i="1" s="1"/>
  <c r="L220" i="1"/>
  <c r="M270" i="1" s="1"/>
  <c r="L221" i="1"/>
  <c r="M271" i="1" s="1"/>
  <c r="L222" i="1"/>
  <c r="M272" i="1" s="1"/>
  <c r="L223" i="1"/>
  <c r="M273" i="1" s="1"/>
  <c r="L224" i="1"/>
  <c r="M274" i="1" s="1"/>
  <c r="L225" i="1"/>
  <c r="M275" i="1" s="1"/>
  <c r="L226" i="1"/>
  <c r="M276" i="1" s="1"/>
  <c r="L227" i="1"/>
  <c r="M277" i="1" s="1"/>
  <c r="L228" i="1"/>
  <c r="M278" i="1" s="1"/>
  <c r="L229" i="1"/>
  <c r="M279" i="1" s="1"/>
  <c r="L230" i="1"/>
  <c r="M280" i="1" s="1"/>
  <c r="L231" i="1"/>
  <c r="M281" i="1" s="1"/>
  <c r="L232" i="1"/>
  <c r="M282" i="1" s="1"/>
  <c r="L233" i="1"/>
  <c r="M283" i="1" s="1"/>
  <c r="L234" i="1"/>
  <c r="M284" i="1" s="1"/>
  <c r="L235" i="1"/>
  <c r="M285" i="1" s="1"/>
  <c r="L236" i="1"/>
  <c r="M286" i="1" s="1"/>
  <c r="L237" i="1"/>
  <c r="M287" i="1" s="1"/>
  <c r="L238" i="1"/>
  <c r="M288" i="1" s="1"/>
  <c r="L239" i="1"/>
  <c r="M289" i="1" s="1"/>
  <c r="L240" i="1"/>
  <c r="M290" i="1" s="1"/>
  <c r="L241" i="1"/>
  <c r="M291" i="1" s="1"/>
  <c r="L242" i="1"/>
  <c r="M292" i="1" s="1"/>
  <c r="L243" i="1"/>
  <c r="M293" i="1" s="1"/>
  <c r="L244" i="1"/>
  <c r="M294" i="1" s="1"/>
  <c r="L245" i="1"/>
  <c r="M295" i="1" s="1"/>
  <c r="L246" i="1"/>
  <c r="M296" i="1" s="1"/>
  <c r="L247" i="1"/>
  <c r="M297" i="1" s="1"/>
  <c r="L248" i="1"/>
  <c r="M298" i="1" s="1"/>
  <c r="L249" i="1"/>
  <c r="M299" i="1" s="1"/>
  <c r="L250" i="1"/>
  <c r="M300" i="1" s="1"/>
  <c r="L251" i="1"/>
  <c r="M301" i="1" s="1"/>
  <c r="L252" i="1"/>
  <c r="M302" i="1" s="1"/>
  <c r="L253" i="1"/>
  <c r="M303" i="1" s="1"/>
  <c r="L254" i="1"/>
  <c r="M304" i="1" s="1"/>
  <c r="L255" i="1"/>
  <c r="M305" i="1" s="1"/>
  <c r="L256" i="1"/>
  <c r="M306" i="1" s="1"/>
  <c r="L257" i="1"/>
  <c r="M307" i="1" s="1"/>
  <c r="L258" i="1"/>
  <c r="M308" i="1" s="1"/>
  <c r="L259" i="1"/>
  <c r="M309" i="1" s="1"/>
  <c r="L260" i="1"/>
  <c r="M310" i="1" s="1"/>
  <c r="L261" i="1"/>
  <c r="M311" i="1" s="1"/>
  <c r="L262" i="1"/>
  <c r="M312" i="1" s="1"/>
  <c r="L263" i="1"/>
  <c r="M313" i="1" s="1"/>
  <c r="L264" i="1"/>
  <c r="M314" i="1" s="1"/>
  <c r="L265" i="1"/>
  <c r="M315" i="1" s="1"/>
  <c r="L266" i="1"/>
  <c r="M316" i="1" s="1"/>
  <c r="L267" i="1"/>
  <c r="M317" i="1" s="1"/>
  <c r="L268" i="1"/>
  <c r="M318" i="1" s="1"/>
  <c r="L269" i="1"/>
  <c r="M319" i="1" s="1"/>
  <c r="L270" i="1"/>
  <c r="M320" i="1" s="1"/>
  <c r="L271" i="1"/>
  <c r="M321" i="1" s="1"/>
  <c r="L272" i="1"/>
  <c r="M322" i="1" s="1"/>
  <c r="L273" i="1"/>
  <c r="M323" i="1" s="1"/>
  <c r="L274" i="1"/>
  <c r="M324" i="1" s="1"/>
  <c r="L275" i="1"/>
  <c r="M325" i="1" s="1"/>
  <c r="L276" i="1"/>
  <c r="M326" i="1" s="1"/>
  <c r="L277" i="1"/>
  <c r="M327" i="1" s="1"/>
  <c r="L278" i="1"/>
  <c r="M328" i="1" s="1"/>
  <c r="L279" i="1"/>
  <c r="M329" i="1" s="1"/>
  <c r="L280" i="1"/>
  <c r="M330" i="1" s="1"/>
  <c r="L281" i="1"/>
  <c r="M331" i="1" s="1"/>
  <c r="L282" i="1"/>
  <c r="M332" i="1" s="1"/>
  <c r="L283" i="1"/>
  <c r="M333" i="1" s="1"/>
  <c r="L284" i="1"/>
  <c r="M334" i="1" s="1"/>
  <c r="L285" i="1"/>
  <c r="M335" i="1" s="1"/>
  <c r="L286" i="1"/>
  <c r="M336" i="1" s="1"/>
  <c r="L287" i="1"/>
  <c r="M337" i="1" s="1"/>
  <c r="L288" i="1"/>
  <c r="M338" i="1" s="1"/>
  <c r="L289" i="1"/>
  <c r="M339" i="1" s="1"/>
  <c r="L290" i="1"/>
  <c r="M340" i="1" s="1"/>
  <c r="L291" i="1"/>
  <c r="M341" i="1" s="1"/>
  <c r="L292" i="1"/>
  <c r="M342" i="1" s="1"/>
  <c r="L293" i="1"/>
  <c r="M343" i="1" s="1"/>
  <c r="L294" i="1"/>
  <c r="M344" i="1" s="1"/>
  <c r="L295" i="1"/>
  <c r="M345" i="1" s="1"/>
  <c r="L296" i="1"/>
  <c r="M346" i="1" s="1"/>
  <c r="L297" i="1"/>
  <c r="M347" i="1" s="1"/>
  <c r="L298" i="1"/>
  <c r="M348" i="1" s="1"/>
  <c r="L299" i="1"/>
  <c r="M349" i="1" s="1"/>
  <c r="L300" i="1"/>
  <c r="M350" i="1" s="1"/>
  <c r="L301" i="1"/>
  <c r="M351" i="1" s="1"/>
  <c r="L302" i="1"/>
  <c r="M352" i="1" s="1"/>
  <c r="L303" i="1"/>
  <c r="M353" i="1" s="1"/>
  <c r="L304" i="1"/>
  <c r="M354" i="1" s="1"/>
  <c r="L305" i="1"/>
  <c r="M355" i="1" s="1"/>
  <c r="L306" i="1"/>
  <c r="M356" i="1" s="1"/>
  <c r="L307" i="1"/>
  <c r="M357" i="1" s="1"/>
  <c r="L308" i="1"/>
  <c r="M358" i="1" s="1"/>
  <c r="L309" i="1"/>
  <c r="M359" i="1" s="1"/>
  <c r="L310" i="1"/>
  <c r="M360" i="1" s="1"/>
  <c r="L311" i="1"/>
  <c r="M361" i="1" s="1"/>
  <c r="L312" i="1"/>
  <c r="M362" i="1" s="1"/>
  <c r="L313" i="1"/>
  <c r="M363" i="1" s="1"/>
  <c r="L314" i="1"/>
  <c r="M364" i="1" s="1"/>
  <c r="L315" i="1"/>
  <c r="M365" i="1" s="1"/>
  <c r="L316" i="1"/>
  <c r="M366" i="1" s="1"/>
  <c r="L317" i="1"/>
  <c r="M367" i="1" s="1"/>
  <c r="L318" i="1"/>
  <c r="M368" i="1" s="1"/>
  <c r="L319" i="1"/>
  <c r="M369" i="1" s="1"/>
  <c r="L320" i="1"/>
  <c r="M370" i="1" s="1"/>
  <c r="L321" i="1"/>
  <c r="M371" i="1" s="1"/>
  <c r="L322" i="1"/>
  <c r="M372" i="1" s="1"/>
  <c r="L323" i="1"/>
  <c r="M373" i="1" s="1"/>
  <c r="L324" i="1"/>
  <c r="M374" i="1" s="1"/>
  <c r="L325" i="1"/>
  <c r="M375" i="1" s="1"/>
  <c r="L326" i="1"/>
  <c r="M376" i="1" s="1"/>
  <c r="L327" i="1"/>
  <c r="M377" i="1" s="1"/>
  <c r="L328" i="1"/>
  <c r="M378" i="1" s="1"/>
  <c r="L329" i="1"/>
  <c r="M379" i="1" s="1"/>
  <c r="L330" i="1"/>
  <c r="M380" i="1" s="1"/>
  <c r="L331" i="1"/>
  <c r="M381" i="1" s="1"/>
  <c r="L332" i="1"/>
  <c r="M382" i="1" s="1"/>
  <c r="L333" i="1"/>
  <c r="M383" i="1" s="1"/>
  <c r="L334" i="1"/>
  <c r="M384" i="1" s="1"/>
  <c r="L335" i="1"/>
  <c r="M385" i="1" s="1"/>
  <c r="L336" i="1"/>
  <c r="M386" i="1" s="1"/>
  <c r="L337" i="1"/>
  <c r="M387" i="1" s="1"/>
  <c r="L338" i="1"/>
  <c r="M388" i="1" s="1"/>
  <c r="L339" i="1"/>
  <c r="M389" i="1" s="1"/>
  <c r="L340" i="1"/>
  <c r="M390" i="1" s="1"/>
  <c r="L341" i="1"/>
  <c r="M391" i="1" s="1"/>
  <c r="L342" i="1"/>
  <c r="M392" i="1" s="1"/>
  <c r="L343" i="1"/>
  <c r="M393" i="1" s="1"/>
  <c r="L344" i="1"/>
  <c r="M394" i="1" s="1"/>
  <c r="L345" i="1"/>
  <c r="M395" i="1" s="1"/>
  <c r="L346" i="1"/>
  <c r="M396" i="1" s="1"/>
  <c r="L347" i="1"/>
  <c r="M397" i="1" s="1"/>
  <c r="L348" i="1"/>
  <c r="M398" i="1" s="1"/>
  <c r="L349" i="1"/>
  <c r="M399" i="1" s="1"/>
  <c r="L350" i="1"/>
  <c r="M400" i="1" s="1"/>
  <c r="L351" i="1"/>
  <c r="M401" i="1" s="1"/>
  <c r="L352" i="1"/>
  <c r="M402" i="1" s="1"/>
  <c r="L353" i="1"/>
  <c r="M403" i="1" s="1"/>
  <c r="L354" i="1"/>
  <c r="M404" i="1" s="1"/>
  <c r="L355" i="1"/>
  <c r="M405" i="1" s="1"/>
  <c r="L356" i="1"/>
  <c r="M406" i="1" s="1"/>
  <c r="L357" i="1"/>
  <c r="M407" i="1" s="1"/>
  <c r="L358" i="1"/>
  <c r="M408" i="1" s="1"/>
  <c r="L359" i="1"/>
  <c r="M409" i="1" s="1"/>
  <c r="L360" i="1"/>
  <c r="M410" i="1" s="1"/>
  <c r="L361" i="1"/>
  <c r="M411" i="1" s="1"/>
  <c r="L362" i="1"/>
  <c r="M412" i="1" s="1"/>
  <c r="L363" i="1"/>
  <c r="M413" i="1" s="1"/>
  <c r="L364" i="1"/>
  <c r="M414" i="1" s="1"/>
  <c r="L365" i="1"/>
  <c r="M415" i="1" s="1"/>
  <c r="L366" i="1"/>
  <c r="M416" i="1" s="1"/>
  <c r="L367" i="1"/>
  <c r="M417" i="1" s="1"/>
  <c r="L368" i="1"/>
  <c r="M418" i="1" s="1"/>
  <c r="L369" i="1"/>
  <c r="M419" i="1" s="1"/>
  <c r="L370" i="1"/>
  <c r="M420" i="1" s="1"/>
  <c r="L371" i="1"/>
  <c r="M421" i="1" s="1"/>
  <c r="L372" i="1"/>
  <c r="M422" i="1" s="1"/>
  <c r="L373" i="1"/>
  <c r="M423" i="1" s="1"/>
  <c r="L374" i="1"/>
  <c r="M424" i="1" s="1"/>
  <c r="L375" i="1"/>
  <c r="M425" i="1" s="1"/>
  <c r="L376" i="1"/>
  <c r="M426" i="1" s="1"/>
  <c r="L377" i="1"/>
  <c r="M427" i="1" s="1"/>
  <c r="L378" i="1"/>
  <c r="M428" i="1" s="1"/>
  <c r="L379" i="1"/>
  <c r="M429" i="1" s="1"/>
  <c r="L380" i="1"/>
  <c r="M430" i="1" s="1"/>
  <c r="L381" i="1"/>
  <c r="M431" i="1" s="1"/>
  <c r="L382" i="1"/>
  <c r="M432" i="1" s="1"/>
  <c r="L383" i="1"/>
  <c r="M433" i="1" s="1"/>
  <c r="L384" i="1"/>
  <c r="M434" i="1" s="1"/>
  <c r="L385" i="1"/>
  <c r="M435" i="1" s="1"/>
  <c r="L386" i="1"/>
  <c r="M436" i="1" s="1"/>
  <c r="L387" i="1"/>
  <c r="M437" i="1" s="1"/>
  <c r="L388" i="1"/>
  <c r="M438" i="1" s="1"/>
  <c r="L389" i="1"/>
  <c r="M439" i="1" s="1"/>
  <c r="L390" i="1"/>
  <c r="M440" i="1" s="1"/>
  <c r="L391" i="1"/>
  <c r="M441" i="1" s="1"/>
  <c r="L392" i="1"/>
  <c r="M442" i="1" s="1"/>
  <c r="L393" i="1"/>
  <c r="M443" i="1" s="1"/>
  <c r="L394" i="1"/>
  <c r="M444" i="1" s="1"/>
  <c r="L395" i="1"/>
  <c r="M445" i="1" s="1"/>
  <c r="L396" i="1"/>
  <c r="M446" i="1" s="1"/>
  <c r="L397" i="1"/>
  <c r="M447" i="1" s="1"/>
  <c r="L398" i="1"/>
  <c r="M448" i="1" s="1"/>
  <c r="L399" i="1"/>
  <c r="M449" i="1" s="1"/>
  <c r="L400" i="1"/>
  <c r="M450" i="1" s="1"/>
  <c r="L401" i="1"/>
  <c r="M451" i="1" s="1"/>
  <c r="L402" i="1"/>
  <c r="M452" i="1" s="1"/>
  <c r="L403" i="1"/>
  <c r="M453" i="1" s="1"/>
  <c r="L404" i="1"/>
  <c r="M454" i="1" s="1"/>
  <c r="L405" i="1"/>
  <c r="M455" i="1" s="1"/>
  <c r="L406" i="1"/>
  <c r="M456" i="1" s="1"/>
  <c r="L407" i="1"/>
  <c r="M457" i="1" s="1"/>
  <c r="L408" i="1"/>
  <c r="M458" i="1" s="1"/>
  <c r="L409" i="1"/>
  <c r="M459" i="1" s="1"/>
  <c r="L410" i="1"/>
  <c r="M460" i="1" s="1"/>
  <c r="L411" i="1"/>
  <c r="M461" i="1" s="1"/>
  <c r="L412" i="1"/>
  <c r="M462" i="1" s="1"/>
  <c r="L413" i="1"/>
  <c r="M463" i="1" s="1"/>
  <c r="L414" i="1"/>
  <c r="M464" i="1" s="1"/>
  <c r="L415" i="1"/>
  <c r="M465" i="1" s="1"/>
  <c r="L416" i="1"/>
  <c r="M466" i="1" s="1"/>
  <c r="L417" i="1"/>
  <c r="M467" i="1" s="1"/>
  <c r="L418" i="1"/>
  <c r="M468" i="1" s="1"/>
  <c r="L419" i="1"/>
  <c r="M469" i="1" s="1"/>
  <c r="L420" i="1"/>
  <c r="M470" i="1" s="1"/>
  <c r="L421" i="1"/>
  <c r="M471" i="1" s="1"/>
  <c r="L422" i="1"/>
  <c r="M472" i="1" s="1"/>
  <c r="L423" i="1"/>
  <c r="M473" i="1" s="1"/>
  <c r="L424" i="1"/>
  <c r="M474" i="1" s="1"/>
  <c r="L425" i="1"/>
  <c r="M475" i="1" s="1"/>
  <c r="L426" i="1"/>
  <c r="M476" i="1" s="1"/>
  <c r="L427" i="1"/>
  <c r="M477" i="1" s="1"/>
  <c r="L428" i="1"/>
  <c r="M478" i="1" s="1"/>
  <c r="L429" i="1"/>
  <c r="M479" i="1" s="1"/>
  <c r="L430" i="1"/>
  <c r="M480" i="1" s="1"/>
  <c r="L431" i="1"/>
  <c r="M481" i="1" s="1"/>
  <c r="L432" i="1"/>
  <c r="M482" i="1" s="1"/>
  <c r="L433" i="1"/>
  <c r="M483" i="1" s="1"/>
  <c r="L434" i="1"/>
  <c r="M484" i="1" s="1"/>
  <c r="L435" i="1"/>
  <c r="M485" i="1" s="1"/>
  <c r="L436" i="1"/>
  <c r="M486" i="1" s="1"/>
  <c r="L437" i="1"/>
  <c r="M487" i="1" s="1"/>
  <c r="L438" i="1"/>
  <c r="M488" i="1" s="1"/>
  <c r="L439" i="1"/>
  <c r="M489" i="1" s="1"/>
  <c r="L440" i="1"/>
  <c r="M490" i="1" s="1"/>
  <c r="L441" i="1"/>
  <c r="M491" i="1" s="1"/>
  <c r="L442" i="1"/>
  <c r="M492" i="1" s="1"/>
  <c r="L443" i="1"/>
  <c r="M493" i="1" s="1"/>
  <c r="L444" i="1"/>
  <c r="M494" i="1" s="1"/>
  <c r="L445" i="1"/>
  <c r="M495" i="1" s="1"/>
  <c r="L446" i="1"/>
  <c r="M496" i="1" s="1"/>
  <c r="L447" i="1"/>
  <c r="M497" i="1" s="1"/>
  <c r="L448" i="1"/>
  <c r="M498" i="1" s="1"/>
  <c r="L449" i="1"/>
  <c r="M499" i="1" s="1"/>
  <c r="L450" i="1"/>
  <c r="M500" i="1" s="1"/>
  <c r="L451" i="1"/>
  <c r="M501" i="1" s="1"/>
  <c r="L452" i="1"/>
  <c r="M502" i="1" s="1"/>
  <c r="L453" i="1"/>
  <c r="M503" i="1" s="1"/>
  <c r="L454" i="1"/>
  <c r="M504" i="1" s="1"/>
  <c r="L455" i="1"/>
  <c r="M505" i="1" s="1"/>
  <c r="L456" i="1"/>
  <c r="M506" i="1" s="1"/>
  <c r="L457" i="1"/>
  <c r="M507" i="1" s="1"/>
  <c r="L458" i="1"/>
  <c r="M508" i="1" s="1"/>
  <c r="L459" i="1"/>
  <c r="M509" i="1" s="1"/>
  <c r="L460" i="1"/>
  <c r="M510" i="1" s="1"/>
  <c r="L461" i="1"/>
  <c r="M511" i="1" s="1"/>
  <c r="L462" i="1"/>
  <c r="M512" i="1" s="1"/>
  <c r="L463" i="1"/>
  <c r="M513" i="1" s="1"/>
  <c r="L464" i="1"/>
  <c r="M514" i="1" s="1"/>
  <c r="L465" i="1"/>
  <c r="M515" i="1" s="1"/>
  <c r="L466" i="1"/>
  <c r="M516" i="1" s="1"/>
  <c r="L467" i="1"/>
  <c r="M517" i="1" s="1"/>
  <c r="L468" i="1"/>
  <c r="M518" i="1" s="1"/>
  <c r="L469" i="1"/>
  <c r="M519" i="1" s="1"/>
  <c r="L470" i="1"/>
  <c r="M520" i="1" s="1"/>
  <c r="L471" i="1"/>
  <c r="M521" i="1" s="1"/>
  <c r="L472" i="1"/>
  <c r="M522" i="1" s="1"/>
  <c r="L473" i="1"/>
  <c r="M523" i="1" s="1"/>
  <c r="L474" i="1"/>
  <c r="M524" i="1" s="1"/>
  <c r="L475" i="1"/>
  <c r="M525" i="1" s="1"/>
  <c r="L476" i="1"/>
  <c r="M526" i="1" s="1"/>
  <c r="L477" i="1"/>
  <c r="M527" i="1" s="1"/>
  <c r="L478" i="1"/>
  <c r="M528" i="1" s="1"/>
  <c r="L479" i="1"/>
  <c r="M529" i="1" s="1"/>
  <c r="L480" i="1"/>
  <c r="M530" i="1" s="1"/>
  <c r="L481" i="1"/>
  <c r="M531" i="1" s="1"/>
  <c r="L482" i="1"/>
  <c r="M532" i="1" s="1"/>
  <c r="L483" i="1"/>
  <c r="M533" i="1" s="1"/>
  <c r="L484" i="1"/>
  <c r="M534" i="1" s="1"/>
  <c r="L485" i="1"/>
  <c r="M535" i="1" s="1"/>
  <c r="L486" i="1"/>
  <c r="M536" i="1" s="1"/>
  <c r="L487" i="1"/>
  <c r="M537" i="1" s="1"/>
  <c r="L488" i="1"/>
  <c r="M538" i="1" s="1"/>
  <c r="L489" i="1"/>
  <c r="M539" i="1" s="1"/>
  <c r="L490" i="1"/>
  <c r="M540" i="1" s="1"/>
  <c r="L491" i="1"/>
  <c r="M541" i="1" s="1"/>
  <c r="L492" i="1"/>
  <c r="M542" i="1" s="1"/>
  <c r="L493" i="1"/>
  <c r="M543" i="1" s="1"/>
  <c r="L494" i="1"/>
  <c r="M544" i="1" s="1"/>
  <c r="L495" i="1"/>
  <c r="M545" i="1" s="1"/>
  <c r="L496" i="1"/>
  <c r="M546" i="1" s="1"/>
  <c r="L497" i="1"/>
  <c r="M547" i="1" s="1"/>
  <c r="L498" i="1"/>
  <c r="M548" i="1" s="1"/>
  <c r="L499" i="1"/>
  <c r="M549" i="1" s="1"/>
  <c r="L500" i="1"/>
  <c r="M550" i="1" s="1"/>
  <c r="L501" i="1"/>
  <c r="M551" i="1" s="1"/>
  <c r="L502" i="1"/>
  <c r="M552" i="1" s="1"/>
  <c r="L503" i="1"/>
  <c r="M553" i="1" s="1"/>
  <c r="L504" i="1"/>
  <c r="M554" i="1" s="1"/>
  <c r="L505" i="1"/>
  <c r="M555" i="1" s="1"/>
  <c r="L506" i="1"/>
  <c r="M556" i="1" s="1"/>
  <c r="L507" i="1"/>
  <c r="M557" i="1" s="1"/>
  <c r="L508" i="1"/>
  <c r="M558" i="1" s="1"/>
  <c r="L509" i="1"/>
  <c r="M559" i="1" s="1"/>
  <c r="L510" i="1"/>
  <c r="M560" i="1" s="1"/>
  <c r="L511" i="1"/>
  <c r="M561" i="1" s="1"/>
  <c r="L512" i="1"/>
  <c r="M562" i="1" s="1"/>
  <c r="L513" i="1"/>
  <c r="M563" i="1" s="1"/>
  <c r="L514" i="1"/>
  <c r="M564" i="1" s="1"/>
  <c r="L515" i="1"/>
  <c r="M565" i="1" s="1"/>
  <c r="L516" i="1"/>
  <c r="M566" i="1" s="1"/>
  <c r="L517" i="1"/>
  <c r="M567" i="1" s="1"/>
  <c r="L518" i="1"/>
  <c r="M568" i="1" s="1"/>
  <c r="L519" i="1"/>
  <c r="M569" i="1" s="1"/>
  <c r="L520" i="1"/>
  <c r="M570" i="1" s="1"/>
  <c r="L521" i="1"/>
  <c r="M571" i="1" s="1"/>
  <c r="L522" i="1"/>
  <c r="M572" i="1" s="1"/>
  <c r="L523" i="1"/>
  <c r="M573" i="1" s="1"/>
  <c r="L524" i="1"/>
  <c r="M574" i="1" s="1"/>
  <c r="L525" i="1"/>
  <c r="M575" i="1" s="1"/>
  <c r="L526" i="1"/>
  <c r="M576" i="1" s="1"/>
  <c r="L527" i="1"/>
  <c r="M577" i="1" s="1"/>
  <c r="L528" i="1"/>
  <c r="M578" i="1" s="1"/>
  <c r="L529" i="1"/>
  <c r="M579" i="1" s="1"/>
  <c r="L530" i="1"/>
  <c r="M580" i="1" s="1"/>
  <c r="L531" i="1"/>
  <c r="M581" i="1" s="1"/>
  <c r="L532" i="1"/>
  <c r="M582" i="1" s="1"/>
  <c r="L533" i="1"/>
  <c r="M583" i="1" s="1"/>
  <c r="L534" i="1"/>
  <c r="M584" i="1" s="1"/>
  <c r="L535" i="1"/>
  <c r="M585" i="1" s="1"/>
  <c r="L536" i="1"/>
  <c r="M586" i="1" s="1"/>
  <c r="L537" i="1"/>
  <c r="M587" i="1" s="1"/>
  <c r="L538" i="1"/>
  <c r="M588" i="1" s="1"/>
  <c r="L539" i="1"/>
  <c r="M589" i="1" s="1"/>
  <c r="L540" i="1"/>
  <c r="M590" i="1" s="1"/>
  <c r="L541" i="1"/>
  <c r="M591" i="1" s="1"/>
  <c r="L542" i="1"/>
  <c r="M592" i="1" s="1"/>
  <c r="L543" i="1"/>
  <c r="M593" i="1" s="1"/>
  <c r="L544" i="1"/>
  <c r="M594" i="1" s="1"/>
  <c r="L545" i="1"/>
  <c r="M595" i="1" s="1"/>
  <c r="L546" i="1"/>
  <c r="M596" i="1" s="1"/>
  <c r="L547" i="1"/>
  <c r="M597" i="1" s="1"/>
  <c r="L548" i="1"/>
  <c r="M598" i="1" s="1"/>
  <c r="L549" i="1"/>
  <c r="M599" i="1" s="1"/>
  <c r="L550" i="1"/>
  <c r="M600" i="1" s="1"/>
  <c r="L551" i="1"/>
  <c r="M601" i="1" s="1"/>
  <c r="L552" i="1"/>
  <c r="M602" i="1" s="1"/>
  <c r="L553" i="1"/>
  <c r="M603" i="1" s="1"/>
  <c r="L554" i="1"/>
  <c r="M604" i="1" s="1"/>
  <c r="L555" i="1"/>
  <c r="M605" i="1" s="1"/>
  <c r="L556" i="1"/>
  <c r="M606" i="1" s="1"/>
  <c r="L557" i="1"/>
  <c r="M607" i="1" s="1"/>
  <c r="L558" i="1"/>
  <c r="M608" i="1" s="1"/>
  <c r="L559" i="1"/>
  <c r="M609" i="1" s="1"/>
  <c r="L560" i="1"/>
  <c r="M610" i="1" s="1"/>
  <c r="L561" i="1"/>
  <c r="M611" i="1" s="1"/>
  <c r="L562" i="1"/>
  <c r="M612" i="1" s="1"/>
  <c r="L563" i="1"/>
  <c r="M613" i="1" s="1"/>
  <c r="L564" i="1"/>
  <c r="M614" i="1" s="1"/>
  <c r="L565" i="1"/>
  <c r="M615" i="1" s="1"/>
  <c r="L566" i="1"/>
  <c r="M616" i="1" s="1"/>
  <c r="L567" i="1"/>
  <c r="M617" i="1" s="1"/>
  <c r="L568" i="1"/>
  <c r="M618" i="1" s="1"/>
  <c r="L569" i="1"/>
  <c r="M619" i="1" s="1"/>
  <c r="L570" i="1"/>
  <c r="M620" i="1" s="1"/>
  <c r="L571" i="1"/>
  <c r="M621" i="1" s="1"/>
  <c r="L572" i="1"/>
  <c r="M622" i="1" s="1"/>
  <c r="L573" i="1"/>
  <c r="M623" i="1" s="1"/>
  <c r="L574" i="1"/>
  <c r="M624" i="1" s="1"/>
  <c r="L575" i="1"/>
  <c r="M625" i="1" s="1"/>
  <c r="L576" i="1"/>
  <c r="M626" i="1" s="1"/>
  <c r="L577" i="1"/>
  <c r="M627" i="1" s="1"/>
  <c r="L578" i="1"/>
  <c r="M628" i="1" s="1"/>
  <c r="L579" i="1"/>
  <c r="M629" i="1" s="1"/>
  <c r="L580" i="1"/>
  <c r="M630" i="1" s="1"/>
  <c r="L581" i="1"/>
  <c r="M631" i="1" s="1"/>
  <c r="L582" i="1"/>
  <c r="M632" i="1" s="1"/>
  <c r="L583" i="1"/>
  <c r="M633" i="1" s="1"/>
  <c r="L584" i="1"/>
  <c r="M634" i="1" s="1"/>
  <c r="L585" i="1"/>
  <c r="M635" i="1" s="1"/>
  <c r="L586" i="1"/>
  <c r="M636" i="1" s="1"/>
  <c r="L587" i="1"/>
  <c r="M637" i="1" s="1"/>
  <c r="L588" i="1"/>
  <c r="M638" i="1" s="1"/>
  <c r="L589" i="1"/>
  <c r="M639" i="1" s="1"/>
  <c r="L590" i="1"/>
  <c r="M640" i="1" s="1"/>
  <c r="L591" i="1"/>
  <c r="M641" i="1" s="1"/>
  <c r="L592" i="1"/>
  <c r="M642" i="1" s="1"/>
  <c r="L593" i="1"/>
  <c r="M643" i="1" s="1"/>
  <c r="L594" i="1"/>
  <c r="M644" i="1" s="1"/>
  <c r="L595" i="1"/>
  <c r="M645" i="1" s="1"/>
  <c r="L596" i="1"/>
  <c r="M646" i="1" s="1"/>
  <c r="L597" i="1"/>
  <c r="M647" i="1" s="1"/>
  <c r="L598" i="1"/>
  <c r="M648" i="1" s="1"/>
  <c r="L599" i="1"/>
  <c r="M649" i="1" s="1"/>
  <c r="L600" i="1"/>
  <c r="M650" i="1" s="1"/>
  <c r="L601" i="1"/>
  <c r="M651" i="1" s="1"/>
  <c r="L602" i="1"/>
  <c r="M652" i="1" s="1"/>
  <c r="L603" i="1"/>
  <c r="M653" i="1" s="1"/>
  <c r="L604" i="1"/>
  <c r="M654" i="1" s="1"/>
  <c r="L605" i="1"/>
  <c r="M655" i="1" s="1"/>
  <c r="L606" i="1"/>
  <c r="M656" i="1" s="1"/>
  <c r="L607" i="1"/>
  <c r="M657" i="1" s="1"/>
  <c r="L608" i="1"/>
  <c r="M658" i="1" s="1"/>
  <c r="L609" i="1"/>
  <c r="M659" i="1" s="1"/>
  <c r="L610" i="1"/>
  <c r="M660" i="1" s="1"/>
  <c r="L611" i="1"/>
  <c r="M661" i="1" s="1"/>
  <c r="L612" i="1"/>
  <c r="M662" i="1" s="1"/>
  <c r="L613" i="1"/>
  <c r="M663" i="1" s="1"/>
  <c r="L614" i="1"/>
  <c r="M664" i="1" s="1"/>
  <c r="L615" i="1"/>
  <c r="M665" i="1" s="1"/>
  <c r="L616" i="1"/>
  <c r="M666" i="1" s="1"/>
  <c r="L617" i="1"/>
  <c r="M667" i="1" s="1"/>
  <c r="L618" i="1"/>
  <c r="M668" i="1" s="1"/>
  <c r="L619" i="1"/>
  <c r="M669" i="1" s="1"/>
  <c r="L620" i="1"/>
  <c r="M670" i="1" s="1"/>
  <c r="L621" i="1"/>
  <c r="M671" i="1" s="1"/>
  <c r="L622" i="1"/>
  <c r="M672" i="1" s="1"/>
  <c r="L623" i="1"/>
  <c r="M673" i="1" s="1"/>
  <c r="L624" i="1"/>
  <c r="M674" i="1" s="1"/>
  <c r="L625" i="1"/>
  <c r="M675" i="1" s="1"/>
  <c r="L626" i="1"/>
  <c r="M676" i="1" s="1"/>
  <c r="L627" i="1"/>
  <c r="M677" i="1" s="1"/>
  <c r="L628" i="1"/>
  <c r="M678" i="1" s="1"/>
  <c r="L629" i="1"/>
  <c r="M679" i="1" s="1"/>
  <c r="L630" i="1"/>
  <c r="M680" i="1" s="1"/>
  <c r="L631" i="1"/>
  <c r="M681" i="1" s="1"/>
  <c r="L632" i="1"/>
  <c r="M682" i="1" s="1"/>
  <c r="L633" i="1"/>
  <c r="M683" i="1" s="1"/>
  <c r="L634" i="1"/>
  <c r="M684" i="1" s="1"/>
  <c r="L635" i="1"/>
  <c r="M685" i="1" s="1"/>
  <c r="L636" i="1"/>
  <c r="M686" i="1" s="1"/>
  <c r="L637" i="1"/>
  <c r="M687" i="1" s="1"/>
  <c r="L638" i="1"/>
  <c r="M688" i="1" s="1"/>
  <c r="L639" i="1"/>
  <c r="M689" i="1" s="1"/>
  <c r="L640" i="1"/>
  <c r="M690" i="1" s="1"/>
  <c r="L641" i="1"/>
  <c r="M691" i="1" s="1"/>
  <c r="L642" i="1"/>
  <c r="M692" i="1" s="1"/>
  <c r="L643" i="1"/>
  <c r="M693" i="1" s="1"/>
  <c r="L644" i="1"/>
  <c r="M694" i="1" s="1"/>
  <c r="L645" i="1"/>
  <c r="M695" i="1" s="1"/>
  <c r="L646" i="1"/>
  <c r="M696" i="1" s="1"/>
  <c r="L647" i="1"/>
  <c r="M697" i="1" s="1"/>
  <c r="L648" i="1"/>
  <c r="M698" i="1" s="1"/>
  <c r="L649" i="1"/>
  <c r="M699" i="1" s="1"/>
  <c r="L650" i="1"/>
  <c r="M700" i="1" s="1"/>
  <c r="L651" i="1"/>
  <c r="M701" i="1" s="1"/>
  <c r="L652" i="1"/>
  <c r="M702" i="1" s="1"/>
  <c r="L653" i="1"/>
  <c r="M703" i="1" s="1"/>
  <c r="L654" i="1"/>
  <c r="M704" i="1" s="1"/>
  <c r="L655" i="1"/>
  <c r="M705" i="1" s="1"/>
  <c r="L656" i="1"/>
  <c r="M706" i="1" s="1"/>
  <c r="L657" i="1"/>
  <c r="M707" i="1" s="1"/>
  <c r="L658" i="1"/>
  <c r="M708" i="1" s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56" i="1"/>
  <c r="M106" i="1" s="1"/>
  <c r="L11" i="1"/>
  <c r="M61" i="1" s="1"/>
  <c r="L12" i="1"/>
  <c r="M62" i="1" s="1"/>
  <c r="L13" i="1"/>
  <c r="M63" i="1" s="1"/>
  <c r="L14" i="1"/>
  <c r="M64" i="1" s="1"/>
  <c r="L15" i="1"/>
  <c r="M65" i="1" s="1"/>
  <c r="L16" i="1"/>
  <c r="M66" i="1" s="1"/>
  <c r="L17" i="1"/>
  <c r="M67" i="1" s="1"/>
  <c r="L18" i="1"/>
  <c r="M68" i="1" s="1"/>
  <c r="L19" i="1"/>
  <c r="M69" i="1" s="1"/>
  <c r="L20" i="1"/>
  <c r="M70" i="1" s="1"/>
  <c r="L21" i="1"/>
  <c r="M71" i="1" s="1"/>
  <c r="L22" i="1"/>
  <c r="M72" i="1" s="1"/>
  <c r="L23" i="1"/>
  <c r="M73" i="1" s="1"/>
  <c r="L24" i="1"/>
  <c r="M74" i="1" s="1"/>
  <c r="L25" i="1"/>
  <c r="M75" i="1" s="1"/>
  <c r="L26" i="1"/>
  <c r="M76" i="1" s="1"/>
  <c r="L27" i="1"/>
  <c r="M77" i="1" s="1"/>
  <c r="L28" i="1"/>
  <c r="M78" i="1" s="1"/>
  <c r="L29" i="1"/>
  <c r="M79" i="1" s="1"/>
  <c r="L30" i="1"/>
  <c r="M80" i="1" s="1"/>
  <c r="L31" i="1"/>
  <c r="M81" i="1" s="1"/>
  <c r="L32" i="1"/>
  <c r="M82" i="1" s="1"/>
  <c r="L33" i="1"/>
  <c r="M83" i="1" s="1"/>
  <c r="L34" i="1"/>
  <c r="M84" i="1" s="1"/>
  <c r="L35" i="1"/>
  <c r="M85" i="1" s="1"/>
  <c r="L36" i="1"/>
  <c r="M86" i="1" s="1"/>
  <c r="L37" i="1"/>
  <c r="M87" i="1" s="1"/>
  <c r="L38" i="1"/>
  <c r="M88" i="1" s="1"/>
  <c r="L39" i="1"/>
  <c r="M89" i="1" s="1"/>
  <c r="L40" i="1"/>
  <c r="M90" i="1" s="1"/>
  <c r="L41" i="1"/>
  <c r="M91" i="1" s="1"/>
  <c r="L42" i="1"/>
  <c r="M92" i="1" s="1"/>
  <c r="L43" i="1"/>
  <c r="M93" i="1" s="1"/>
  <c r="L44" i="1"/>
  <c r="M94" i="1" s="1"/>
  <c r="L45" i="1"/>
  <c r="M95" i="1" s="1"/>
  <c r="L46" i="1"/>
  <c r="M96" i="1" s="1"/>
  <c r="L47" i="1"/>
  <c r="M97" i="1" s="1"/>
  <c r="L48" i="1"/>
  <c r="M98" i="1" s="1"/>
  <c r="L49" i="1"/>
  <c r="M99" i="1" s="1"/>
  <c r="L50" i="1"/>
  <c r="M100" i="1" s="1"/>
  <c r="L51" i="1"/>
  <c r="M101" i="1" s="1"/>
  <c r="L52" i="1"/>
  <c r="M102" i="1" s="1"/>
  <c r="L53" i="1"/>
  <c r="M103" i="1" s="1"/>
  <c r="L54" i="1"/>
  <c r="M104" i="1" s="1"/>
  <c r="L55" i="1"/>
  <c r="M105" i="1" s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86" i="1"/>
  <c r="M56" i="1" l="1"/>
  <c r="G6" i="5"/>
  <c r="I6" i="5" s="1"/>
  <c r="J6" i="5"/>
  <c r="I7" i="5"/>
  <c r="H7" i="5"/>
  <c r="J7" i="5" s="1"/>
  <c r="F8" i="5"/>
  <c r="K5" i="5"/>
  <c r="K6" i="5"/>
  <c r="K4" i="5"/>
  <c r="U708" i="1" l="1"/>
  <c r="K7" i="5"/>
  <c r="F9" i="5"/>
  <c r="G8" i="5"/>
  <c r="I8" i="5" s="1"/>
  <c r="H8" i="5"/>
  <c r="J8" i="5" s="1"/>
  <c r="G10" i="1"/>
  <c r="C11" i="1"/>
  <c r="K8" i="5" l="1"/>
  <c r="F10" i="5"/>
  <c r="H9" i="5"/>
  <c r="J9" i="5" s="1"/>
  <c r="G9" i="5"/>
  <c r="I9" i="5" s="1"/>
  <c r="G11" i="1"/>
  <c r="C12" i="1"/>
  <c r="D11" i="1"/>
  <c r="K9" i="5" l="1"/>
  <c r="G10" i="5"/>
  <c r="I10" i="5" s="1"/>
  <c r="F11" i="5"/>
  <c r="H10" i="5"/>
  <c r="J10" i="5" s="1"/>
  <c r="K10" i="5" s="1"/>
  <c r="C13" i="1"/>
  <c r="D12" i="1"/>
  <c r="G12" i="1"/>
  <c r="F12" i="5" l="1"/>
  <c r="H11" i="5"/>
  <c r="J11" i="5" s="1"/>
  <c r="G11" i="5"/>
  <c r="I11" i="5" s="1"/>
  <c r="C14" i="1"/>
  <c r="G13" i="1"/>
  <c r="D13" i="1"/>
  <c r="K11" i="5" l="1"/>
  <c r="F13" i="5"/>
  <c r="G12" i="5"/>
  <c r="I12" i="5" s="1"/>
  <c r="H12" i="5"/>
  <c r="J12" i="5" s="1"/>
  <c r="C15" i="1"/>
  <c r="G14" i="1"/>
  <c r="D14" i="1"/>
  <c r="F14" i="5" l="1"/>
  <c r="H13" i="5"/>
  <c r="J13" i="5" s="1"/>
  <c r="G13" i="5"/>
  <c r="I13" i="5" s="1"/>
  <c r="K12" i="5"/>
  <c r="C16" i="1"/>
  <c r="G15" i="1"/>
  <c r="D15" i="1"/>
  <c r="K13" i="5" l="1"/>
  <c r="F15" i="5"/>
  <c r="G14" i="5"/>
  <c r="I14" i="5" s="1"/>
  <c r="H14" i="5"/>
  <c r="J14" i="5" s="1"/>
  <c r="C17" i="1"/>
  <c r="G16" i="1"/>
  <c r="D16" i="1"/>
  <c r="K14" i="5" l="1"/>
  <c r="H15" i="5"/>
  <c r="J15" i="5" s="1"/>
  <c r="G15" i="5"/>
  <c r="I15" i="5" s="1"/>
  <c r="F16" i="5"/>
  <c r="C18" i="1"/>
  <c r="D17" i="1"/>
  <c r="G17" i="1"/>
  <c r="F17" i="5" l="1"/>
  <c r="G16" i="5"/>
  <c r="I16" i="5" s="1"/>
  <c r="H16" i="5"/>
  <c r="J16" i="5" s="1"/>
  <c r="K16" i="5" s="1"/>
  <c r="K15" i="5"/>
  <c r="D18" i="1"/>
  <c r="C19" i="1"/>
  <c r="G18" i="1"/>
  <c r="F18" i="5" l="1"/>
  <c r="G17" i="5"/>
  <c r="I17" i="5" s="1"/>
  <c r="H17" i="5"/>
  <c r="J17" i="5" s="1"/>
  <c r="G19" i="1"/>
  <c r="C20" i="1"/>
  <c r="D19" i="1"/>
  <c r="K17" i="5" l="1"/>
  <c r="F19" i="5"/>
  <c r="G18" i="5"/>
  <c r="I18" i="5" s="1"/>
  <c r="H18" i="5"/>
  <c r="J18" i="5" s="1"/>
  <c r="G20" i="1"/>
  <c r="D20" i="1"/>
  <c r="C21" i="1"/>
  <c r="F20" i="5" l="1"/>
  <c r="G19" i="5"/>
  <c r="I19" i="5" s="1"/>
  <c r="H19" i="5"/>
  <c r="J19" i="5" s="1"/>
  <c r="K19" i="5" s="1"/>
  <c r="K18" i="5"/>
  <c r="G21" i="1"/>
  <c r="D21" i="1"/>
  <c r="C22" i="1"/>
  <c r="F21" i="5" l="1"/>
  <c r="G20" i="5"/>
  <c r="I20" i="5" s="1"/>
  <c r="H20" i="5"/>
  <c r="J20" i="5" s="1"/>
  <c r="K20" i="5" s="1"/>
  <c r="D22" i="1"/>
  <c r="C23" i="1"/>
  <c r="G22" i="1"/>
  <c r="F22" i="5" l="1"/>
  <c r="G21" i="5"/>
  <c r="I21" i="5" s="1"/>
  <c r="H21" i="5"/>
  <c r="J21" i="5" s="1"/>
  <c r="C24" i="1"/>
  <c r="G23" i="1"/>
  <c r="D23" i="1"/>
  <c r="K21" i="5" l="1"/>
  <c r="F23" i="5"/>
  <c r="G22" i="5"/>
  <c r="I22" i="5" s="1"/>
  <c r="H22" i="5"/>
  <c r="J22" i="5" s="1"/>
  <c r="C25" i="1"/>
  <c r="D24" i="1"/>
  <c r="G24" i="1"/>
  <c r="F24" i="5" l="1"/>
  <c r="G23" i="5"/>
  <c r="I23" i="5" s="1"/>
  <c r="H23" i="5"/>
  <c r="J23" i="5" s="1"/>
  <c r="K23" i="5" s="1"/>
  <c r="K22" i="5"/>
  <c r="C26" i="1"/>
  <c r="G25" i="1"/>
  <c r="D25" i="1"/>
  <c r="F25" i="5" l="1"/>
  <c r="G24" i="5"/>
  <c r="I24" i="5" s="1"/>
  <c r="H24" i="5"/>
  <c r="J24" i="5" s="1"/>
  <c r="K24" i="5" s="1"/>
  <c r="C27" i="1"/>
  <c r="G26" i="1"/>
  <c r="D26" i="1"/>
  <c r="G25" i="5" l="1"/>
  <c r="H25" i="5"/>
  <c r="J25" i="5" s="1"/>
  <c r="F26" i="5"/>
  <c r="D27" i="1"/>
  <c r="G27" i="1"/>
  <c r="C28" i="1"/>
  <c r="F27" i="5" l="1"/>
  <c r="G26" i="5"/>
  <c r="I26" i="5" s="1"/>
  <c r="H26" i="5"/>
  <c r="J26" i="5" s="1"/>
  <c r="I25" i="5"/>
  <c r="K25" i="5" s="1"/>
  <c r="G28" i="1"/>
  <c r="D28" i="1"/>
  <c r="C29" i="1"/>
  <c r="K26" i="5" l="1"/>
  <c r="G27" i="5"/>
  <c r="I27" i="5" s="1"/>
  <c r="H27" i="5"/>
  <c r="J27" i="5" s="1"/>
  <c r="D29" i="1"/>
  <c r="C30" i="1"/>
  <c r="G29" i="1"/>
  <c r="K27" i="5" l="1"/>
  <c r="C31" i="1"/>
  <c r="G30" i="1"/>
  <c r="D30" i="1"/>
  <c r="C32" i="1" l="1"/>
  <c r="G31" i="1"/>
  <c r="D31" i="1"/>
  <c r="G32" i="1" l="1"/>
  <c r="D32" i="1"/>
  <c r="C33" i="1"/>
  <c r="G33" i="1" l="1"/>
  <c r="D33" i="1"/>
  <c r="C34" i="1"/>
  <c r="C35" i="1" l="1"/>
  <c r="G34" i="1"/>
  <c r="D34" i="1"/>
  <c r="D35" i="1" l="1"/>
  <c r="C36" i="1"/>
  <c r="G35" i="1"/>
  <c r="C37" i="1" l="1"/>
  <c r="D36" i="1"/>
  <c r="G36" i="1"/>
  <c r="G37" i="1" l="1"/>
  <c r="D37" i="1"/>
  <c r="C38" i="1"/>
  <c r="D38" i="1" l="1"/>
  <c r="G38" i="1"/>
  <c r="C39" i="1"/>
  <c r="D39" i="1" l="1"/>
  <c r="C40" i="1"/>
  <c r="G39" i="1"/>
  <c r="C41" i="1" l="1"/>
  <c r="G40" i="1"/>
  <c r="D40" i="1"/>
  <c r="D41" i="1" l="1"/>
  <c r="G41" i="1"/>
  <c r="C42" i="1"/>
  <c r="D42" i="1" l="1"/>
  <c r="C43" i="1"/>
  <c r="G42" i="1"/>
  <c r="D43" i="1" l="1"/>
  <c r="C44" i="1"/>
  <c r="G43" i="1"/>
  <c r="C45" i="1" l="1"/>
  <c r="G44" i="1"/>
  <c r="D44" i="1"/>
  <c r="G45" i="1" l="1"/>
  <c r="D45" i="1"/>
  <c r="C46" i="1"/>
  <c r="D46" i="1" l="1"/>
  <c r="C47" i="1"/>
  <c r="G46" i="1"/>
  <c r="D47" i="1" l="1"/>
  <c r="C48" i="1"/>
  <c r="G47" i="1"/>
  <c r="C49" i="1" l="1"/>
  <c r="G48" i="1"/>
  <c r="D48" i="1"/>
  <c r="G49" i="1" l="1"/>
  <c r="D49" i="1"/>
  <c r="C50" i="1"/>
  <c r="D50" i="1" l="1"/>
  <c r="C51" i="1"/>
  <c r="G50" i="1"/>
  <c r="D51" i="1" l="1"/>
  <c r="C52" i="1"/>
  <c r="G51" i="1"/>
  <c r="C53" i="1" l="1"/>
  <c r="G52" i="1"/>
  <c r="D52" i="1"/>
  <c r="G53" i="1" l="1"/>
  <c r="D53" i="1"/>
  <c r="C54" i="1"/>
  <c r="D54" i="1" l="1"/>
  <c r="C55" i="1"/>
  <c r="G54" i="1"/>
  <c r="D55" i="1" l="1"/>
  <c r="C56" i="1"/>
  <c r="G55" i="1"/>
  <c r="C57" i="1" l="1"/>
  <c r="D56" i="1"/>
  <c r="G56" i="1"/>
  <c r="C58" i="1" l="1"/>
  <c r="D57" i="1"/>
  <c r="G57" i="1"/>
  <c r="C59" i="1" l="1"/>
  <c r="G58" i="1"/>
  <c r="D58" i="1"/>
  <c r="C60" i="1" l="1"/>
  <c r="G59" i="1"/>
  <c r="D59" i="1"/>
  <c r="E59" i="1" s="1"/>
  <c r="E3" i="1" l="1"/>
  <c r="I59" i="1" a="1"/>
  <c r="C61" i="1"/>
  <c r="D60" i="1"/>
  <c r="E60" i="1" s="1"/>
  <c r="G60" i="1"/>
  <c r="I59" i="1" l="1"/>
  <c r="K59" i="1"/>
  <c r="J59" i="1"/>
  <c r="I60" i="1" a="1"/>
  <c r="D61" i="1"/>
  <c r="E61" i="1" s="1"/>
  <c r="C62" i="1"/>
  <c r="G61" i="1"/>
  <c r="H60" i="1" l="1"/>
  <c r="K60" i="1"/>
  <c r="J60" i="1"/>
  <c r="I60" i="1"/>
  <c r="I61" i="1" a="1"/>
  <c r="G62" i="1"/>
  <c r="D62" i="1"/>
  <c r="E62" i="1" s="1"/>
  <c r="C63" i="1"/>
  <c r="K61" i="1" l="1"/>
  <c r="I61" i="1"/>
  <c r="J61" i="1"/>
  <c r="I62" i="1" a="1"/>
  <c r="G63" i="1"/>
  <c r="D63" i="1"/>
  <c r="E63" i="1" s="1"/>
  <c r="C64" i="1"/>
  <c r="H61" i="1"/>
  <c r="H62" i="1" l="1"/>
  <c r="I63" i="1" a="1"/>
  <c r="K62" i="1"/>
  <c r="J62" i="1"/>
  <c r="I62" i="1"/>
  <c r="D64" i="1"/>
  <c r="E64" i="1" s="1"/>
  <c r="C65" i="1"/>
  <c r="G64" i="1"/>
  <c r="K63" i="1" l="1"/>
  <c r="J63" i="1"/>
  <c r="I63" i="1"/>
  <c r="I64" i="1" a="1"/>
  <c r="H63" i="1"/>
  <c r="C66" i="1"/>
  <c r="D65" i="1"/>
  <c r="E65" i="1" s="1"/>
  <c r="G65" i="1"/>
  <c r="H64" i="1" l="1"/>
  <c r="I65" i="1" a="1"/>
  <c r="K64" i="1"/>
  <c r="I64" i="1"/>
  <c r="J64" i="1"/>
  <c r="G66" i="1"/>
  <c r="D66" i="1"/>
  <c r="E66" i="1" s="1"/>
  <c r="C67" i="1"/>
  <c r="K65" i="1" l="1"/>
  <c r="I65" i="1"/>
  <c r="J65" i="1"/>
  <c r="I66" i="1" a="1"/>
  <c r="H65" i="1"/>
  <c r="D67" i="1"/>
  <c r="E67" i="1" s="1"/>
  <c r="C68" i="1"/>
  <c r="G67" i="1"/>
  <c r="I67" i="1" l="1" a="1"/>
  <c r="K66" i="1"/>
  <c r="J66" i="1"/>
  <c r="I66" i="1"/>
  <c r="H66" i="1"/>
  <c r="D68" i="1"/>
  <c r="E68" i="1" s="1"/>
  <c r="C69" i="1"/>
  <c r="G68" i="1"/>
  <c r="H67" i="1" l="1"/>
  <c r="I68" i="1" a="1"/>
  <c r="K67" i="1"/>
  <c r="I67" i="1"/>
  <c r="J67" i="1"/>
  <c r="G69" i="1"/>
  <c r="C70" i="1"/>
  <c r="D69" i="1"/>
  <c r="E69" i="1" s="1"/>
  <c r="H68" i="1" l="1"/>
  <c r="I69" i="1" a="1"/>
  <c r="K68" i="1"/>
  <c r="J68" i="1"/>
  <c r="I68" i="1"/>
  <c r="G70" i="1"/>
  <c r="D70" i="1"/>
  <c r="C71" i="1"/>
  <c r="K69" i="1" l="1"/>
  <c r="I69" i="1"/>
  <c r="J69" i="1"/>
  <c r="I70" i="1" a="1"/>
  <c r="H69" i="1"/>
  <c r="C72" i="1"/>
  <c r="G71" i="1"/>
  <c r="D71" i="1"/>
  <c r="E70" i="1"/>
  <c r="H70" i="1" l="1"/>
  <c r="I71" i="1" a="1"/>
  <c r="K70" i="1"/>
  <c r="J70" i="1"/>
  <c r="I70" i="1"/>
  <c r="E71" i="1"/>
  <c r="G72" i="1"/>
  <c r="C73" i="1"/>
  <c r="D72" i="1"/>
  <c r="E72" i="1" s="1"/>
  <c r="K71" i="1" l="1"/>
  <c r="J71" i="1"/>
  <c r="I71" i="1"/>
  <c r="I72" i="1" a="1"/>
  <c r="H71" i="1"/>
  <c r="O71" i="1" s="1"/>
  <c r="D73" i="1"/>
  <c r="C74" i="1"/>
  <c r="G73" i="1"/>
  <c r="Q71" i="1" l="1"/>
  <c r="P71" i="1"/>
  <c r="C2" i="4" s="1"/>
  <c r="F2" i="4" s="1"/>
  <c r="K72" i="1"/>
  <c r="I72" i="1"/>
  <c r="J72" i="1"/>
  <c r="I73" i="1" a="1"/>
  <c r="G74" i="1"/>
  <c r="D74" i="1"/>
  <c r="E74" i="1" s="1"/>
  <c r="C75" i="1"/>
  <c r="E73" i="1"/>
  <c r="H72" i="1"/>
  <c r="O72" i="1" s="1"/>
  <c r="P72" i="1" s="1"/>
  <c r="C3" i="4" l="1"/>
  <c r="S72" i="1"/>
  <c r="I3" i="4" s="1"/>
  <c r="Q72" i="1"/>
  <c r="F3" i="4"/>
  <c r="D2" i="4"/>
  <c r="G2" i="4" s="1"/>
  <c r="T71" i="1"/>
  <c r="J2" i="4" s="1"/>
  <c r="E2" i="4"/>
  <c r="H2" i="4" s="1"/>
  <c r="S71" i="1"/>
  <c r="I2" i="4" s="1"/>
  <c r="K73" i="1"/>
  <c r="I73" i="1"/>
  <c r="J73" i="1"/>
  <c r="I74" i="1" a="1"/>
  <c r="D75" i="1"/>
  <c r="C76" i="1"/>
  <c r="G75" i="1"/>
  <c r="U71" i="1"/>
  <c r="H73" i="1"/>
  <c r="O73" i="1" s="1"/>
  <c r="P73" i="1" s="1"/>
  <c r="C4" i="4" l="1"/>
  <c r="S73" i="1"/>
  <c r="I4" i="4" s="1"/>
  <c r="Q73" i="1"/>
  <c r="L2" i="4"/>
  <c r="L3" i="4" s="1"/>
  <c r="L4" i="4" s="1"/>
  <c r="U2" i="4"/>
  <c r="M2" i="4"/>
  <c r="V2" i="4"/>
  <c r="F4" i="4"/>
  <c r="U72" i="1"/>
  <c r="K3" i="4" s="1"/>
  <c r="E3" i="4"/>
  <c r="H3" i="4" s="1"/>
  <c r="D3" i="4"/>
  <c r="G3" i="4" s="1"/>
  <c r="T72" i="1"/>
  <c r="J3" i="4" s="1"/>
  <c r="X3" i="4"/>
  <c r="U3" i="4"/>
  <c r="K2" i="4"/>
  <c r="H74" i="1"/>
  <c r="O74" i="1" s="1"/>
  <c r="P74" i="1" s="1"/>
  <c r="K74" i="1"/>
  <c r="J74" i="1"/>
  <c r="I74" i="1"/>
  <c r="I75" i="1" a="1"/>
  <c r="G76" i="1"/>
  <c r="C77" i="1"/>
  <c r="D76" i="1"/>
  <c r="E76" i="1" s="1"/>
  <c r="E75" i="1"/>
  <c r="Q74" i="1" l="1"/>
  <c r="C5" i="4"/>
  <c r="S74" i="1"/>
  <c r="I5" i="4" s="1"/>
  <c r="Y3" i="4"/>
  <c r="V3" i="4"/>
  <c r="F5" i="4"/>
  <c r="M3" i="4"/>
  <c r="L5" i="4"/>
  <c r="E4" i="4"/>
  <c r="H4" i="4" s="1"/>
  <c r="U73" i="1"/>
  <c r="D4" i="4"/>
  <c r="G4" i="4" s="1"/>
  <c r="T73" i="1"/>
  <c r="J4" i="4" s="1"/>
  <c r="X4" i="4"/>
  <c r="U4" i="4"/>
  <c r="Z3" i="4"/>
  <c r="W2" i="4"/>
  <c r="W3" i="4"/>
  <c r="N2" i="4"/>
  <c r="N3" i="4" s="1"/>
  <c r="H75" i="1"/>
  <c r="O75" i="1" s="1"/>
  <c r="P75" i="1" s="1"/>
  <c r="I76" i="1" a="1"/>
  <c r="K75" i="1"/>
  <c r="I75" i="1"/>
  <c r="J75" i="1"/>
  <c r="D77" i="1"/>
  <c r="C78" i="1"/>
  <c r="G77" i="1"/>
  <c r="Q75" i="1" l="1"/>
  <c r="C6" i="4"/>
  <c r="S75" i="1"/>
  <c r="I6" i="4" s="1"/>
  <c r="Y4" i="4"/>
  <c r="V4" i="4"/>
  <c r="K4" i="4"/>
  <c r="L6" i="4"/>
  <c r="M4" i="4"/>
  <c r="F6" i="4"/>
  <c r="X5" i="4"/>
  <c r="U5" i="4"/>
  <c r="E5" i="4"/>
  <c r="H5" i="4" s="1"/>
  <c r="U74" i="1"/>
  <c r="K5" i="4" s="1"/>
  <c r="D5" i="4"/>
  <c r="G5" i="4" s="1"/>
  <c r="T74" i="1"/>
  <c r="J5" i="4" s="1"/>
  <c r="H76" i="1"/>
  <c r="O76" i="1" s="1"/>
  <c r="P76" i="1" s="1"/>
  <c r="I77" i="1" a="1"/>
  <c r="K76" i="1"/>
  <c r="J76" i="1"/>
  <c r="I76" i="1"/>
  <c r="D78" i="1"/>
  <c r="E78" i="1" s="1"/>
  <c r="C79" i="1"/>
  <c r="G78" i="1"/>
  <c r="E77" i="1"/>
  <c r="Q76" i="1" l="1"/>
  <c r="C7" i="4"/>
  <c r="S76" i="1"/>
  <c r="I7" i="4" s="1"/>
  <c r="Y5" i="4"/>
  <c r="V5" i="4"/>
  <c r="Z5" i="4"/>
  <c r="W5" i="4"/>
  <c r="F7" i="4"/>
  <c r="M5" i="4"/>
  <c r="L7" i="4"/>
  <c r="Z4" i="4"/>
  <c r="W4" i="4"/>
  <c r="N4" i="4"/>
  <c r="N5" i="4" s="1"/>
  <c r="X6" i="4"/>
  <c r="U6" i="4"/>
  <c r="E6" i="4"/>
  <c r="H6" i="4" s="1"/>
  <c r="U75" i="1"/>
  <c r="K6" i="4" s="1"/>
  <c r="D6" i="4"/>
  <c r="G6" i="4" s="1"/>
  <c r="T75" i="1"/>
  <c r="J6" i="4" s="1"/>
  <c r="H77" i="1"/>
  <c r="O77" i="1" s="1"/>
  <c r="P77" i="1" s="1"/>
  <c r="K77" i="1"/>
  <c r="I77" i="1"/>
  <c r="J77" i="1"/>
  <c r="I78" i="1" a="1"/>
  <c r="D79" i="1"/>
  <c r="C80" i="1"/>
  <c r="G79" i="1"/>
  <c r="Q77" i="1" l="1"/>
  <c r="C8" i="4"/>
  <c r="S77" i="1"/>
  <c r="I8" i="4" s="1"/>
  <c r="Y6" i="4"/>
  <c r="V6" i="4"/>
  <c r="Z6" i="4"/>
  <c r="W6" i="4"/>
  <c r="N6" i="4"/>
  <c r="L8" i="4"/>
  <c r="M6" i="4"/>
  <c r="F8" i="4"/>
  <c r="X7" i="4"/>
  <c r="U7" i="4"/>
  <c r="E7" i="4"/>
  <c r="H7" i="4" s="1"/>
  <c r="U76" i="1"/>
  <c r="K7" i="4" s="1"/>
  <c r="D7" i="4"/>
  <c r="G7" i="4" s="1"/>
  <c r="T76" i="1"/>
  <c r="J7" i="4" s="1"/>
  <c r="H78" i="1"/>
  <c r="O78" i="1" s="1"/>
  <c r="P78" i="1" s="1"/>
  <c r="I79" i="1" a="1"/>
  <c r="K78" i="1"/>
  <c r="J78" i="1"/>
  <c r="I78" i="1"/>
  <c r="G80" i="1"/>
  <c r="C81" i="1"/>
  <c r="D80" i="1"/>
  <c r="E79" i="1"/>
  <c r="Q78" i="1" l="1"/>
  <c r="C9" i="4"/>
  <c r="S78" i="1"/>
  <c r="I9" i="4" s="1"/>
  <c r="Y7" i="4"/>
  <c r="V7" i="4"/>
  <c r="Z7" i="4"/>
  <c r="W7" i="4"/>
  <c r="F9" i="4"/>
  <c r="M7" i="4"/>
  <c r="L9" i="4"/>
  <c r="N7" i="4"/>
  <c r="X8" i="4"/>
  <c r="U8" i="4"/>
  <c r="E8" i="4"/>
  <c r="H8" i="4" s="1"/>
  <c r="U77" i="1"/>
  <c r="K8" i="4" s="1"/>
  <c r="D8" i="4"/>
  <c r="G8" i="4" s="1"/>
  <c r="T77" i="1"/>
  <c r="J8" i="4" s="1"/>
  <c r="H79" i="1"/>
  <c r="O79" i="1" s="1"/>
  <c r="P79" i="1" s="1"/>
  <c r="I80" i="1" a="1"/>
  <c r="K79" i="1"/>
  <c r="J79" i="1"/>
  <c r="I79" i="1"/>
  <c r="E80" i="1"/>
  <c r="G81" i="1"/>
  <c r="C82" i="1"/>
  <c r="D81" i="1"/>
  <c r="Q79" i="1" l="1"/>
  <c r="C10" i="4"/>
  <c r="S79" i="1"/>
  <c r="I10" i="4" s="1"/>
  <c r="X10" i="4" s="1"/>
  <c r="Y8" i="4"/>
  <c r="V8" i="4"/>
  <c r="Z8" i="4"/>
  <c r="W8" i="4"/>
  <c r="N8" i="4"/>
  <c r="L10" i="4"/>
  <c r="M8" i="4"/>
  <c r="F10" i="4"/>
  <c r="X9" i="4"/>
  <c r="U9" i="4"/>
  <c r="U10" i="4" s="1"/>
  <c r="E9" i="4"/>
  <c r="H9" i="4" s="1"/>
  <c r="U78" i="1"/>
  <c r="K9" i="4" s="1"/>
  <c r="D9" i="4"/>
  <c r="G9" i="4" s="1"/>
  <c r="T78" i="1"/>
  <c r="J9" i="4" s="1"/>
  <c r="K80" i="1"/>
  <c r="I80" i="1"/>
  <c r="J80" i="1"/>
  <c r="I81" i="1" a="1"/>
  <c r="C83" i="1"/>
  <c r="D82" i="1"/>
  <c r="G82" i="1"/>
  <c r="E81" i="1"/>
  <c r="H80" i="1"/>
  <c r="O80" i="1" s="1"/>
  <c r="P80" i="1" s="1"/>
  <c r="C11" i="4" l="1"/>
  <c r="S80" i="1"/>
  <c r="I11" i="4" s="1"/>
  <c r="Q80" i="1"/>
  <c r="Y9" i="4"/>
  <c r="V9" i="4"/>
  <c r="Z9" i="4"/>
  <c r="W9" i="4"/>
  <c r="F11" i="4"/>
  <c r="M9" i="4"/>
  <c r="L11" i="4"/>
  <c r="N9" i="4"/>
  <c r="U79" i="1"/>
  <c r="K10" i="4" s="1"/>
  <c r="E10" i="4"/>
  <c r="H10" i="4" s="1"/>
  <c r="D10" i="4"/>
  <c r="G10" i="4" s="1"/>
  <c r="T79" i="1"/>
  <c r="J10" i="4" s="1"/>
  <c r="K81" i="1"/>
  <c r="I81" i="1"/>
  <c r="J81" i="1"/>
  <c r="I82" i="1" a="1"/>
  <c r="E82" i="1"/>
  <c r="D83" i="1"/>
  <c r="C84" i="1"/>
  <c r="G83" i="1"/>
  <c r="H81" i="1"/>
  <c r="O81" i="1" s="1"/>
  <c r="P81" i="1" s="1"/>
  <c r="C12" i="4" l="1"/>
  <c r="S81" i="1"/>
  <c r="I12" i="4" s="1"/>
  <c r="Q81" i="1"/>
  <c r="Y10" i="4"/>
  <c r="V10" i="4"/>
  <c r="Z10" i="4"/>
  <c r="W10" i="4"/>
  <c r="N10" i="4"/>
  <c r="L12" i="4"/>
  <c r="M10" i="4"/>
  <c r="F12" i="4"/>
  <c r="E11" i="4"/>
  <c r="H11" i="4" s="1"/>
  <c r="U80" i="1"/>
  <c r="K11" i="4" s="1"/>
  <c r="D11" i="4"/>
  <c r="G11" i="4" s="1"/>
  <c r="T80" i="1"/>
  <c r="J11" i="4" s="1"/>
  <c r="X11" i="4"/>
  <c r="U11" i="4"/>
  <c r="H82" i="1"/>
  <c r="O82" i="1" s="1"/>
  <c r="P82" i="1" s="1"/>
  <c r="I83" i="1" a="1"/>
  <c r="K82" i="1"/>
  <c r="J82" i="1"/>
  <c r="I82" i="1"/>
  <c r="E83" i="1"/>
  <c r="C85" i="1"/>
  <c r="D84" i="1"/>
  <c r="G84" i="1"/>
  <c r="Q82" i="1" l="1"/>
  <c r="C13" i="4"/>
  <c r="S82" i="1"/>
  <c r="I13" i="4" s="1"/>
  <c r="Y11" i="4"/>
  <c r="V11" i="4"/>
  <c r="Z11" i="4"/>
  <c r="W11" i="4"/>
  <c r="F13" i="4"/>
  <c r="M11" i="4"/>
  <c r="L13" i="4"/>
  <c r="N11" i="4"/>
  <c r="E12" i="4"/>
  <c r="H12" i="4" s="1"/>
  <c r="U81" i="1"/>
  <c r="K12" i="4" s="1"/>
  <c r="D12" i="4"/>
  <c r="G12" i="4" s="1"/>
  <c r="T81" i="1"/>
  <c r="J12" i="4" s="1"/>
  <c r="X12" i="4"/>
  <c r="X13" i="4" s="1"/>
  <c r="U12" i="4"/>
  <c r="I84" i="1" a="1"/>
  <c r="K83" i="1"/>
  <c r="I83" i="1"/>
  <c r="J83" i="1"/>
  <c r="H83" i="1"/>
  <c r="O83" i="1" s="1"/>
  <c r="P83" i="1" s="1"/>
  <c r="D85" i="1"/>
  <c r="E85" i="1" s="1"/>
  <c r="C86" i="1"/>
  <c r="G85" i="1"/>
  <c r="E84" i="1"/>
  <c r="C14" i="4" l="1"/>
  <c r="S83" i="1"/>
  <c r="I14" i="4" s="1"/>
  <c r="Q83" i="1"/>
  <c r="X14" i="4"/>
  <c r="Y12" i="4"/>
  <c r="V12" i="4"/>
  <c r="Z12" i="4"/>
  <c r="W12" i="4"/>
  <c r="N12" i="4"/>
  <c r="L14" i="4"/>
  <c r="M12" i="4"/>
  <c r="F14" i="4"/>
  <c r="U13" i="4"/>
  <c r="E13" i="4"/>
  <c r="H13" i="4" s="1"/>
  <c r="U82" i="1"/>
  <c r="K13" i="4" s="1"/>
  <c r="D13" i="4"/>
  <c r="G13" i="4" s="1"/>
  <c r="T82" i="1"/>
  <c r="J13" i="4" s="1"/>
  <c r="K84" i="1"/>
  <c r="J84" i="1"/>
  <c r="I84" i="1"/>
  <c r="I85" i="1" a="1"/>
  <c r="H84" i="1"/>
  <c r="O84" i="1" s="1"/>
  <c r="P84" i="1" s="1"/>
  <c r="G86" i="1"/>
  <c r="C87" i="1"/>
  <c r="D86" i="1"/>
  <c r="C15" i="4" l="1"/>
  <c r="S84" i="1"/>
  <c r="I15" i="4" s="1"/>
  <c r="Q84" i="1"/>
  <c r="F15" i="4"/>
  <c r="M13" i="4"/>
  <c r="L15" i="4"/>
  <c r="N13" i="4"/>
  <c r="W13" i="4"/>
  <c r="Z13" i="4"/>
  <c r="V13" i="4"/>
  <c r="Y13" i="4"/>
  <c r="E14" i="4"/>
  <c r="H14" i="4" s="1"/>
  <c r="U83" i="1"/>
  <c r="K14" i="4" s="1"/>
  <c r="D14" i="4"/>
  <c r="G14" i="4" s="1"/>
  <c r="T83" i="1"/>
  <c r="J14" i="4" s="1"/>
  <c r="U14" i="4"/>
  <c r="K85" i="1"/>
  <c r="I85" i="1"/>
  <c r="J85" i="1"/>
  <c r="I86" i="1" a="1"/>
  <c r="H85" i="1"/>
  <c r="O85" i="1" s="1"/>
  <c r="P85" i="1" s="1"/>
  <c r="E86" i="1"/>
  <c r="G87" i="1"/>
  <c r="D87" i="1"/>
  <c r="E87" i="1" s="1"/>
  <c r="C88" i="1"/>
  <c r="C16" i="4" l="1"/>
  <c r="S85" i="1"/>
  <c r="I16" i="4" s="1"/>
  <c r="Q85" i="1"/>
  <c r="Y14" i="4"/>
  <c r="V14" i="4"/>
  <c r="Z14" i="4"/>
  <c r="W14" i="4"/>
  <c r="N14" i="4"/>
  <c r="L16" i="4"/>
  <c r="M14" i="4"/>
  <c r="F16" i="4"/>
  <c r="U84" i="1"/>
  <c r="K15" i="4" s="1"/>
  <c r="E15" i="4"/>
  <c r="H15" i="4" s="1"/>
  <c r="D15" i="4"/>
  <c r="G15" i="4" s="1"/>
  <c r="T84" i="1"/>
  <c r="J15" i="4" s="1"/>
  <c r="X15" i="4"/>
  <c r="U15" i="4"/>
  <c r="H86" i="1"/>
  <c r="O86" i="1" s="1"/>
  <c r="P86" i="1" s="1"/>
  <c r="I87" i="1" a="1"/>
  <c r="K86" i="1"/>
  <c r="I86" i="1"/>
  <c r="J86" i="1"/>
  <c r="C89" i="1"/>
  <c r="D88" i="1"/>
  <c r="E88" i="1" s="1"/>
  <c r="G88" i="1"/>
  <c r="Q86" i="1" l="1"/>
  <c r="C17" i="4"/>
  <c r="S86" i="1"/>
  <c r="I17" i="4" s="1"/>
  <c r="Y15" i="4"/>
  <c r="V15" i="4"/>
  <c r="Z15" i="4"/>
  <c r="W15" i="4"/>
  <c r="F17" i="4"/>
  <c r="M15" i="4"/>
  <c r="L17" i="4"/>
  <c r="N15" i="4"/>
  <c r="E16" i="4"/>
  <c r="H16" i="4" s="1"/>
  <c r="U85" i="1"/>
  <c r="K16" i="4" s="1"/>
  <c r="D16" i="4"/>
  <c r="G16" i="4" s="1"/>
  <c r="T85" i="1"/>
  <c r="J16" i="4" s="1"/>
  <c r="X16" i="4"/>
  <c r="X17" i="4" s="1"/>
  <c r="U16" i="4"/>
  <c r="K87" i="1"/>
  <c r="I87" i="1"/>
  <c r="J87" i="1"/>
  <c r="I88" i="1" a="1"/>
  <c r="H87" i="1"/>
  <c r="O87" i="1" s="1"/>
  <c r="P87" i="1" s="1"/>
  <c r="G89" i="1"/>
  <c r="C90" i="1"/>
  <c r="D89" i="1"/>
  <c r="C18" i="4" l="1"/>
  <c r="S87" i="1"/>
  <c r="I18" i="4" s="1"/>
  <c r="Q87" i="1"/>
  <c r="X18" i="4"/>
  <c r="Y16" i="4"/>
  <c r="V16" i="4"/>
  <c r="Z16" i="4"/>
  <c r="W16" i="4"/>
  <c r="N16" i="4"/>
  <c r="L18" i="4"/>
  <c r="M16" i="4"/>
  <c r="F18" i="4"/>
  <c r="U17" i="4"/>
  <c r="U18" i="4" s="1"/>
  <c r="D17" i="4"/>
  <c r="G17" i="4" s="1"/>
  <c r="T86" i="1"/>
  <c r="J17" i="4" s="1"/>
  <c r="E17" i="4"/>
  <c r="H17" i="4" s="1"/>
  <c r="U86" i="1"/>
  <c r="K17" i="4" s="1"/>
  <c r="H88" i="1"/>
  <c r="O88" i="1" s="1"/>
  <c r="P88" i="1" s="1"/>
  <c r="I89" i="1" a="1"/>
  <c r="K88" i="1"/>
  <c r="I88" i="1"/>
  <c r="J88" i="1"/>
  <c r="D90" i="1"/>
  <c r="C91" i="1"/>
  <c r="G90" i="1"/>
  <c r="E89" i="1"/>
  <c r="Q88" i="1" l="1"/>
  <c r="C19" i="4"/>
  <c r="S88" i="1"/>
  <c r="I19" i="4" s="1"/>
  <c r="X19" i="4" s="1"/>
  <c r="U19" i="4"/>
  <c r="F19" i="4"/>
  <c r="M17" i="4"/>
  <c r="L19" i="4"/>
  <c r="N17" i="4"/>
  <c r="W17" i="4"/>
  <c r="Z17" i="4"/>
  <c r="V17" i="4"/>
  <c r="Y17" i="4"/>
  <c r="E18" i="4"/>
  <c r="H18" i="4" s="1"/>
  <c r="U87" i="1"/>
  <c r="K18" i="4" s="1"/>
  <c r="Z18" i="4" s="1"/>
  <c r="D18" i="4"/>
  <c r="G18" i="4" s="1"/>
  <c r="T87" i="1"/>
  <c r="J18" i="4" s="1"/>
  <c r="V18" i="4" s="1"/>
  <c r="H89" i="1"/>
  <c r="O89" i="1" s="1"/>
  <c r="P89" i="1" s="1"/>
  <c r="K89" i="1"/>
  <c r="I89" i="1"/>
  <c r="J89" i="1"/>
  <c r="I90" i="1" a="1"/>
  <c r="E90" i="1"/>
  <c r="D91" i="1"/>
  <c r="G91" i="1"/>
  <c r="C92" i="1"/>
  <c r="Q89" i="1" l="1"/>
  <c r="C20" i="4"/>
  <c r="S89" i="1"/>
  <c r="I20" i="4" s="1"/>
  <c r="Y18" i="4"/>
  <c r="W18" i="4"/>
  <c r="N18" i="4"/>
  <c r="L20" i="4"/>
  <c r="M18" i="4"/>
  <c r="F20" i="4"/>
  <c r="E19" i="4"/>
  <c r="H19" i="4" s="1"/>
  <c r="U88" i="1"/>
  <c r="K19" i="4" s="1"/>
  <c r="D19" i="4"/>
  <c r="G19" i="4" s="1"/>
  <c r="T88" i="1"/>
  <c r="J19" i="4" s="1"/>
  <c r="K90" i="1"/>
  <c r="J90" i="1"/>
  <c r="I90" i="1"/>
  <c r="I91" i="1" a="1"/>
  <c r="D92" i="1"/>
  <c r="E92" i="1" s="1"/>
  <c r="G92" i="1"/>
  <c r="C93" i="1"/>
  <c r="E91" i="1"/>
  <c r="H90" i="1"/>
  <c r="O90" i="1" s="1"/>
  <c r="P90" i="1" s="1"/>
  <c r="C21" i="4" l="1"/>
  <c r="S90" i="1"/>
  <c r="I21" i="4" s="1"/>
  <c r="Q90" i="1"/>
  <c r="Y19" i="4"/>
  <c r="V19" i="4"/>
  <c r="Z19" i="4"/>
  <c r="W19" i="4"/>
  <c r="F21" i="4"/>
  <c r="M19" i="4"/>
  <c r="L21" i="4"/>
  <c r="N19" i="4"/>
  <c r="X20" i="4"/>
  <c r="U20" i="4"/>
  <c r="E20" i="4"/>
  <c r="H20" i="4" s="1"/>
  <c r="U89" i="1"/>
  <c r="K20" i="4" s="1"/>
  <c r="D20" i="4"/>
  <c r="G20" i="4" s="1"/>
  <c r="T89" i="1"/>
  <c r="J20" i="4" s="1"/>
  <c r="K91" i="1"/>
  <c r="I91" i="1"/>
  <c r="J91" i="1"/>
  <c r="I92" i="1" a="1"/>
  <c r="H91" i="1"/>
  <c r="O91" i="1" s="1"/>
  <c r="P91" i="1" s="1"/>
  <c r="G93" i="1"/>
  <c r="D93" i="1"/>
  <c r="C94" i="1"/>
  <c r="C22" i="4" l="1"/>
  <c r="S91" i="1"/>
  <c r="I22" i="4" s="1"/>
  <c r="Q91" i="1"/>
  <c r="Y20" i="4"/>
  <c r="V20" i="4"/>
  <c r="Z20" i="4"/>
  <c r="W20" i="4"/>
  <c r="N20" i="4"/>
  <c r="L22" i="4"/>
  <c r="M20" i="4"/>
  <c r="F22" i="4"/>
  <c r="E21" i="4"/>
  <c r="H21" i="4" s="1"/>
  <c r="U90" i="1"/>
  <c r="K21" i="4" s="1"/>
  <c r="D21" i="4"/>
  <c r="G21" i="4" s="1"/>
  <c r="T90" i="1"/>
  <c r="J21" i="4" s="1"/>
  <c r="X21" i="4"/>
  <c r="X22" i="4" s="1"/>
  <c r="U21" i="4"/>
  <c r="H92" i="1"/>
  <c r="I93" i="1" a="1"/>
  <c r="K92" i="1"/>
  <c r="I92" i="1"/>
  <c r="J92" i="1"/>
  <c r="E93" i="1"/>
  <c r="O92" i="1"/>
  <c r="P92" i="1" s="1"/>
  <c r="D94" i="1"/>
  <c r="E94" i="1" s="1"/>
  <c r="C95" i="1"/>
  <c r="G94" i="1"/>
  <c r="C23" i="4" l="1"/>
  <c r="S92" i="1"/>
  <c r="I23" i="4" s="1"/>
  <c r="Q92" i="1"/>
  <c r="X23" i="4"/>
  <c r="Y21" i="4"/>
  <c r="V21" i="4"/>
  <c r="Z21" i="4"/>
  <c r="W21" i="4"/>
  <c r="F23" i="4"/>
  <c r="M21" i="4"/>
  <c r="L23" i="4"/>
  <c r="N21" i="4"/>
  <c r="E22" i="4"/>
  <c r="H22" i="4" s="1"/>
  <c r="U91" i="1"/>
  <c r="K22" i="4" s="1"/>
  <c r="Z22" i="4" s="1"/>
  <c r="D22" i="4"/>
  <c r="G22" i="4" s="1"/>
  <c r="T91" i="1"/>
  <c r="J22" i="4" s="1"/>
  <c r="V22" i="4" s="1"/>
  <c r="U22" i="4"/>
  <c r="H93" i="1"/>
  <c r="O93" i="1" s="1"/>
  <c r="P93" i="1" s="1"/>
  <c r="I94" i="1" a="1"/>
  <c r="K93" i="1"/>
  <c r="I93" i="1"/>
  <c r="J93" i="1"/>
  <c r="C96" i="1"/>
  <c r="G95" i="1"/>
  <c r="D95" i="1"/>
  <c r="Q93" i="1" l="1"/>
  <c r="C24" i="4"/>
  <c r="S93" i="1"/>
  <c r="I24" i="4" s="1"/>
  <c r="N22" i="4"/>
  <c r="L24" i="4"/>
  <c r="M22" i="4"/>
  <c r="F24" i="4"/>
  <c r="W22" i="4"/>
  <c r="Y22" i="4"/>
  <c r="E23" i="4"/>
  <c r="H23" i="4" s="1"/>
  <c r="U92" i="1"/>
  <c r="K23" i="4" s="1"/>
  <c r="Z23" i="4" s="1"/>
  <c r="D23" i="4"/>
  <c r="G23" i="4" s="1"/>
  <c r="T92" i="1"/>
  <c r="J23" i="4" s="1"/>
  <c r="V23" i="4" s="1"/>
  <c r="U23" i="4"/>
  <c r="I95" i="1" a="1"/>
  <c r="K94" i="1"/>
  <c r="I94" i="1"/>
  <c r="J94" i="1"/>
  <c r="E95" i="1"/>
  <c r="H94" i="1"/>
  <c r="O94" i="1" s="1"/>
  <c r="P94" i="1" s="1"/>
  <c r="G96" i="1"/>
  <c r="C97" i="1"/>
  <c r="D96" i="1"/>
  <c r="E96" i="1" s="1"/>
  <c r="C25" i="4" l="1"/>
  <c r="S94" i="1"/>
  <c r="I25" i="4" s="1"/>
  <c r="Q94" i="1"/>
  <c r="Y23" i="4"/>
  <c r="W23" i="4"/>
  <c r="F25" i="4"/>
  <c r="M23" i="4"/>
  <c r="L25" i="4"/>
  <c r="N23" i="4"/>
  <c r="X24" i="4"/>
  <c r="U24" i="4"/>
  <c r="E24" i="4"/>
  <c r="H24" i="4" s="1"/>
  <c r="U93" i="1"/>
  <c r="K24" i="4" s="1"/>
  <c r="D24" i="4"/>
  <c r="G24" i="4" s="1"/>
  <c r="T93" i="1"/>
  <c r="J24" i="4" s="1"/>
  <c r="K95" i="1"/>
  <c r="I95" i="1"/>
  <c r="J95" i="1"/>
  <c r="I96" i="1" a="1"/>
  <c r="H95" i="1"/>
  <c r="O95" i="1" s="1"/>
  <c r="P95" i="1" s="1"/>
  <c r="C98" i="1"/>
  <c r="G97" i="1"/>
  <c r="D97" i="1"/>
  <c r="C26" i="4" l="1"/>
  <c r="S95" i="1"/>
  <c r="I26" i="4" s="1"/>
  <c r="Q95" i="1"/>
  <c r="Y24" i="4"/>
  <c r="V24" i="4"/>
  <c r="Z24" i="4"/>
  <c r="W24" i="4"/>
  <c r="N24" i="4"/>
  <c r="L26" i="4"/>
  <c r="M24" i="4"/>
  <c r="F26" i="4"/>
  <c r="E25" i="4"/>
  <c r="H25" i="4" s="1"/>
  <c r="U94" i="1"/>
  <c r="K25" i="4" s="1"/>
  <c r="D25" i="4"/>
  <c r="G25" i="4" s="1"/>
  <c r="T94" i="1"/>
  <c r="J25" i="4" s="1"/>
  <c r="X25" i="4"/>
  <c r="U25" i="4"/>
  <c r="I97" i="1" a="1"/>
  <c r="K96" i="1"/>
  <c r="J96" i="1"/>
  <c r="I96" i="1"/>
  <c r="G98" i="1"/>
  <c r="C99" i="1"/>
  <c r="D98" i="1"/>
  <c r="H96" i="1"/>
  <c r="O96" i="1" s="1"/>
  <c r="P96" i="1" s="1"/>
  <c r="E97" i="1"/>
  <c r="C27" i="4" l="1"/>
  <c r="S96" i="1"/>
  <c r="I27" i="4" s="1"/>
  <c r="U27" i="4" s="1"/>
  <c r="Q96" i="1"/>
  <c r="Y25" i="4"/>
  <c r="V25" i="4"/>
  <c r="Z25" i="4"/>
  <c r="W25" i="4"/>
  <c r="F27" i="4"/>
  <c r="M25" i="4"/>
  <c r="L27" i="4"/>
  <c r="N25" i="4"/>
  <c r="U95" i="1"/>
  <c r="K26" i="4" s="1"/>
  <c r="E26" i="4"/>
  <c r="H26" i="4" s="1"/>
  <c r="D26" i="4"/>
  <c r="G26" i="4" s="1"/>
  <c r="T95" i="1"/>
  <c r="J26" i="4" s="1"/>
  <c r="X26" i="4"/>
  <c r="X27" i="4" s="1"/>
  <c r="U26" i="4"/>
  <c r="I98" i="1" a="1"/>
  <c r="K97" i="1"/>
  <c r="I97" i="1"/>
  <c r="J97" i="1"/>
  <c r="E98" i="1"/>
  <c r="H97" i="1"/>
  <c r="O97" i="1" s="1"/>
  <c r="P97" i="1" s="1"/>
  <c r="D99" i="1"/>
  <c r="C100" i="1"/>
  <c r="G99" i="1"/>
  <c r="C28" i="4" l="1"/>
  <c r="S97" i="1"/>
  <c r="I28" i="4" s="1"/>
  <c r="Q97" i="1"/>
  <c r="X28" i="4"/>
  <c r="Y26" i="4"/>
  <c r="V26" i="4"/>
  <c r="Z26" i="4"/>
  <c r="W26" i="4"/>
  <c r="N26" i="4"/>
  <c r="L28" i="4"/>
  <c r="M26" i="4"/>
  <c r="F28" i="4"/>
  <c r="E27" i="4"/>
  <c r="H27" i="4" s="1"/>
  <c r="U96" i="1"/>
  <c r="K27" i="4" s="1"/>
  <c r="D27" i="4"/>
  <c r="G27" i="4" s="1"/>
  <c r="T96" i="1"/>
  <c r="J27" i="4" s="1"/>
  <c r="V27" i="4" s="1"/>
  <c r="U28" i="4"/>
  <c r="H98" i="1"/>
  <c r="I99" i="1" a="1"/>
  <c r="K98" i="1"/>
  <c r="I98" i="1"/>
  <c r="J98" i="1"/>
  <c r="O98" i="1"/>
  <c r="P98" i="1" s="1"/>
  <c r="C101" i="1"/>
  <c r="G100" i="1"/>
  <c r="D100" i="1"/>
  <c r="E100" i="1" s="1"/>
  <c r="E99" i="1"/>
  <c r="C29" i="4" l="1"/>
  <c r="S98" i="1"/>
  <c r="I29" i="4" s="1"/>
  <c r="Q98" i="1"/>
  <c r="Z27" i="4"/>
  <c r="W27" i="4"/>
  <c r="F29" i="4"/>
  <c r="M27" i="4"/>
  <c r="L29" i="4"/>
  <c r="N27" i="4"/>
  <c r="Y27" i="4"/>
  <c r="E28" i="4"/>
  <c r="H28" i="4" s="1"/>
  <c r="U97" i="1"/>
  <c r="K28" i="4" s="1"/>
  <c r="D28" i="4"/>
  <c r="G28" i="4" s="1"/>
  <c r="T97" i="1"/>
  <c r="J28" i="4" s="1"/>
  <c r="V28" i="4" s="1"/>
  <c r="I100" i="1" a="1"/>
  <c r="K99" i="1"/>
  <c r="I99" i="1"/>
  <c r="J99" i="1"/>
  <c r="H99" i="1"/>
  <c r="O99" i="1" s="1"/>
  <c r="P99" i="1" s="1"/>
  <c r="G101" i="1"/>
  <c r="C102" i="1"/>
  <c r="D101" i="1"/>
  <c r="C30" i="4" l="1"/>
  <c r="S99" i="1"/>
  <c r="I30" i="4" s="1"/>
  <c r="Q99" i="1"/>
  <c r="Z28" i="4"/>
  <c r="W28" i="4"/>
  <c r="Y28" i="4"/>
  <c r="N28" i="4"/>
  <c r="L30" i="4"/>
  <c r="M28" i="4"/>
  <c r="F30" i="4"/>
  <c r="E29" i="4"/>
  <c r="H29" i="4" s="1"/>
  <c r="U98" i="1"/>
  <c r="K29" i="4" s="1"/>
  <c r="D29" i="4"/>
  <c r="G29" i="4" s="1"/>
  <c r="T98" i="1"/>
  <c r="J29" i="4" s="1"/>
  <c r="X29" i="4"/>
  <c r="U29" i="4"/>
  <c r="H100" i="1"/>
  <c r="O100" i="1" s="1"/>
  <c r="P100" i="1" s="1"/>
  <c r="K100" i="1"/>
  <c r="J100" i="1"/>
  <c r="I100" i="1"/>
  <c r="I101" i="1" a="1"/>
  <c r="E101" i="1"/>
  <c r="G102" i="1"/>
  <c r="D102" i="1"/>
  <c r="C103" i="1"/>
  <c r="Q100" i="1" l="1"/>
  <c r="C31" i="4"/>
  <c r="S100" i="1"/>
  <c r="I31" i="4" s="1"/>
  <c r="U31" i="4" s="1"/>
  <c r="Y29" i="4"/>
  <c r="V29" i="4"/>
  <c r="Z29" i="4"/>
  <c r="W29" i="4"/>
  <c r="F31" i="4"/>
  <c r="M29" i="4"/>
  <c r="L31" i="4"/>
  <c r="N29" i="4"/>
  <c r="E30" i="4"/>
  <c r="H30" i="4" s="1"/>
  <c r="U99" i="1"/>
  <c r="K30" i="4" s="1"/>
  <c r="D30" i="4"/>
  <c r="G30" i="4" s="1"/>
  <c r="T99" i="1"/>
  <c r="J30" i="4" s="1"/>
  <c r="X30" i="4"/>
  <c r="X31" i="4" s="1"/>
  <c r="U30" i="4"/>
  <c r="I102" i="1" a="1"/>
  <c r="K101" i="1"/>
  <c r="I101" i="1"/>
  <c r="J101" i="1"/>
  <c r="D103" i="1"/>
  <c r="C104" i="1"/>
  <c r="G103" i="1"/>
  <c r="E102" i="1"/>
  <c r="H101" i="1"/>
  <c r="O101" i="1" s="1"/>
  <c r="P101" i="1" s="1"/>
  <c r="C32" i="4" l="1"/>
  <c r="S101" i="1"/>
  <c r="I32" i="4" s="1"/>
  <c r="U32" i="4" s="1"/>
  <c r="Q101" i="1"/>
  <c r="X32" i="4"/>
  <c r="Y30" i="4"/>
  <c r="V30" i="4"/>
  <c r="Z30" i="4"/>
  <c r="W30" i="4"/>
  <c r="N30" i="4"/>
  <c r="L32" i="4"/>
  <c r="M30" i="4"/>
  <c r="F32" i="4"/>
  <c r="E31" i="4"/>
  <c r="H31" i="4" s="1"/>
  <c r="U100" i="1"/>
  <c r="D31" i="4"/>
  <c r="G31" i="4" s="1"/>
  <c r="T100" i="1"/>
  <c r="J31" i="4" s="1"/>
  <c r="V31" i="4" s="1"/>
  <c r="H102" i="1"/>
  <c r="O102" i="1" s="1"/>
  <c r="P102" i="1" s="1"/>
  <c r="I103" i="1" a="1"/>
  <c r="K102" i="1"/>
  <c r="I102" i="1"/>
  <c r="J102" i="1"/>
  <c r="C105" i="1"/>
  <c r="G104" i="1"/>
  <c r="D104" i="1"/>
  <c r="E103" i="1"/>
  <c r="Q102" i="1" l="1"/>
  <c r="C33" i="4"/>
  <c r="S102" i="1"/>
  <c r="I33" i="4" s="1"/>
  <c r="K31" i="4"/>
  <c r="Z31" i="4" s="1"/>
  <c r="F33" i="4"/>
  <c r="M31" i="4"/>
  <c r="L33" i="4"/>
  <c r="N31" i="4"/>
  <c r="Y31" i="4"/>
  <c r="E32" i="4"/>
  <c r="H32" i="4" s="1"/>
  <c r="U101" i="1"/>
  <c r="K32" i="4" s="1"/>
  <c r="D32" i="4"/>
  <c r="G32" i="4" s="1"/>
  <c r="T101" i="1"/>
  <c r="J32" i="4" s="1"/>
  <c r="V32" i="4" s="1"/>
  <c r="I104" i="1" a="1"/>
  <c r="K103" i="1"/>
  <c r="I103" i="1"/>
  <c r="J103" i="1"/>
  <c r="H103" i="1"/>
  <c r="O103" i="1" s="1"/>
  <c r="P103" i="1" s="1"/>
  <c r="D105" i="1"/>
  <c r="G105" i="1"/>
  <c r="C106" i="1"/>
  <c r="E104" i="1"/>
  <c r="C34" i="4" l="1"/>
  <c r="S103" i="1"/>
  <c r="I34" i="4" s="1"/>
  <c r="Q103" i="1"/>
  <c r="Y32" i="4"/>
  <c r="N32" i="4"/>
  <c r="L34" i="4"/>
  <c r="M32" i="4"/>
  <c r="F34" i="4"/>
  <c r="Z32" i="4"/>
  <c r="W31" i="4"/>
  <c r="W32" i="4" s="1"/>
  <c r="X33" i="4"/>
  <c r="U33" i="4"/>
  <c r="D33" i="4"/>
  <c r="G33" i="4" s="1"/>
  <c r="T102" i="1"/>
  <c r="J33" i="4" s="1"/>
  <c r="E33" i="4"/>
  <c r="H33" i="4" s="1"/>
  <c r="U102" i="1"/>
  <c r="K33" i="4" s="1"/>
  <c r="H104" i="1"/>
  <c r="O104" i="1" s="1"/>
  <c r="P104" i="1" s="1"/>
  <c r="K104" i="1"/>
  <c r="I104" i="1"/>
  <c r="J104" i="1"/>
  <c r="I105" i="1" a="1"/>
  <c r="E105" i="1"/>
  <c r="C107" i="1"/>
  <c r="G106" i="1"/>
  <c r="D106" i="1"/>
  <c r="Q104" i="1" l="1"/>
  <c r="C35" i="4"/>
  <c r="S104" i="1"/>
  <c r="I35" i="4" s="1"/>
  <c r="Z33" i="4"/>
  <c r="W33" i="4"/>
  <c r="Y33" i="4"/>
  <c r="V33" i="4"/>
  <c r="F35" i="4"/>
  <c r="M33" i="4"/>
  <c r="L35" i="4"/>
  <c r="N33" i="4"/>
  <c r="E34" i="4"/>
  <c r="H34" i="4" s="1"/>
  <c r="U103" i="1"/>
  <c r="K34" i="4" s="1"/>
  <c r="D34" i="4"/>
  <c r="G34" i="4" s="1"/>
  <c r="T103" i="1"/>
  <c r="J34" i="4" s="1"/>
  <c r="X34" i="4"/>
  <c r="U34" i="4"/>
  <c r="H105" i="1"/>
  <c r="O105" i="1" s="1"/>
  <c r="P105" i="1" s="1"/>
  <c r="I106" i="1" a="1"/>
  <c r="K105" i="1"/>
  <c r="I105" i="1"/>
  <c r="J105" i="1"/>
  <c r="E106" i="1"/>
  <c r="D107" i="1"/>
  <c r="C108" i="1"/>
  <c r="G107" i="1"/>
  <c r="Q105" i="1" l="1"/>
  <c r="C36" i="4"/>
  <c r="S105" i="1"/>
  <c r="I36" i="4" s="1"/>
  <c r="Y34" i="4"/>
  <c r="V34" i="4"/>
  <c r="Z34" i="4"/>
  <c r="W34" i="4"/>
  <c r="N34" i="4"/>
  <c r="L36" i="4"/>
  <c r="M34" i="4"/>
  <c r="F36" i="4"/>
  <c r="X35" i="4"/>
  <c r="U35" i="4"/>
  <c r="U104" i="1"/>
  <c r="K35" i="4" s="1"/>
  <c r="E35" i="4"/>
  <c r="H35" i="4" s="1"/>
  <c r="D35" i="4"/>
  <c r="G35" i="4" s="1"/>
  <c r="T104" i="1"/>
  <c r="J35" i="4" s="1"/>
  <c r="H106" i="1"/>
  <c r="O106" i="1" s="1"/>
  <c r="P106" i="1" s="1"/>
  <c r="K106" i="1"/>
  <c r="J106" i="1"/>
  <c r="I106" i="1"/>
  <c r="I107" i="1" a="1"/>
  <c r="E107" i="1"/>
  <c r="D108" i="1"/>
  <c r="E108" i="1" s="1"/>
  <c r="C109" i="1"/>
  <c r="G108" i="1"/>
  <c r="Q106" i="1" l="1"/>
  <c r="C37" i="4"/>
  <c r="S106" i="1"/>
  <c r="I37" i="4" s="1"/>
  <c r="Y35" i="4"/>
  <c r="V35" i="4"/>
  <c r="Z35" i="4"/>
  <c r="W35" i="4"/>
  <c r="F37" i="4"/>
  <c r="M35" i="4"/>
  <c r="L37" i="4"/>
  <c r="N35" i="4"/>
  <c r="X36" i="4"/>
  <c r="X37" i="4" s="1"/>
  <c r="U36" i="4"/>
  <c r="E36" i="4"/>
  <c r="H36" i="4" s="1"/>
  <c r="U105" i="1"/>
  <c r="K36" i="4" s="1"/>
  <c r="D36" i="4"/>
  <c r="G36" i="4" s="1"/>
  <c r="T105" i="1"/>
  <c r="J36" i="4" s="1"/>
  <c r="I108" i="1" a="1"/>
  <c r="K107" i="1"/>
  <c r="I107" i="1"/>
  <c r="J107" i="1"/>
  <c r="G109" i="1"/>
  <c r="D109" i="1"/>
  <c r="C110" i="1"/>
  <c r="H107" i="1"/>
  <c r="O107" i="1" s="1"/>
  <c r="P107" i="1" s="1"/>
  <c r="C38" i="4" l="1"/>
  <c r="S107" i="1"/>
  <c r="I38" i="4" s="1"/>
  <c r="Q107" i="1"/>
  <c r="Y36" i="4"/>
  <c r="V36" i="4"/>
  <c r="Z36" i="4"/>
  <c r="W36" i="4"/>
  <c r="X38" i="4"/>
  <c r="N36" i="4"/>
  <c r="L38" i="4"/>
  <c r="M36" i="4"/>
  <c r="F38" i="4"/>
  <c r="U37" i="4"/>
  <c r="U38" i="4" s="1"/>
  <c r="E37" i="4"/>
  <c r="H37" i="4" s="1"/>
  <c r="U106" i="1"/>
  <c r="K37" i="4" s="1"/>
  <c r="D37" i="4"/>
  <c r="G37" i="4" s="1"/>
  <c r="T106" i="1"/>
  <c r="J37" i="4" s="1"/>
  <c r="V37" i="4" s="1"/>
  <c r="H108" i="1"/>
  <c r="O108" i="1" s="1"/>
  <c r="P108" i="1" s="1"/>
  <c r="K108" i="1"/>
  <c r="J108" i="1"/>
  <c r="I108" i="1"/>
  <c r="I109" i="1" a="1"/>
  <c r="E109" i="1"/>
  <c r="G110" i="1"/>
  <c r="D110" i="1"/>
  <c r="E110" i="1" s="1"/>
  <c r="C111" i="1"/>
  <c r="Q108" i="1" l="1"/>
  <c r="C39" i="4"/>
  <c r="S108" i="1"/>
  <c r="I39" i="4" s="1"/>
  <c r="F39" i="4"/>
  <c r="M37" i="4"/>
  <c r="L39" i="4"/>
  <c r="N37" i="4"/>
  <c r="W37" i="4"/>
  <c r="Z37" i="4"/>
  <c r="Y37" i="4"/>
  <c r="E38" i="4"/>
  <c r="H38" i="4" s="1"/>
  <c r="U107" i="1"/>
  <c r="K38" i="4" s="1"/>
  <c r="Z38" i="4" s="1"/>
  <c r="D38" i="4"/>
  <c r="G38" i="4" s="1"/>
  <c r="T107" i="1"/>
  <c r="J38" i="4" s="1"/>
  <c r="V38" i="4" s="1"/>
  <c r="K109" i="1"/>
  <c r="I109" i="1"/>
  <c r="J109" i="1"/>
  <c r="I110" i="1" a="1"/>
  <c r="D111" i="1"/>
  <c r="E111" i="1" s="1"/>
  <c r="C112" i="1"/>
  <c r="G111" i="1"/>
  <c r="H109" i="1"/>
  <c r="O109" i="1" s="1"/>
  <c r="P109" i="1" s="1"/>
  <c r="C40" i="4" l="1"/>
  <c r="S109" i="1"/>
  <c r="I40" i="4" s="1"/>
  <c r="Q109" i="1"/>
  <c r="Y38" i="4"/>
  <c r="W38" i="4"/>
  <c r="N38" i="4"/>
  <c r="L40" i="4"/>
  <c r="M38" i="4"/>
  <c r="F40" i="4"/>
  <c r="X39" i="4"/>
  <c r="U39" i="4"/>
  <c r="E39" i="4"/>
  <c r="H39" i="4" s="1"/>
  <c r="U108" i="1"/>
  <c r="K39" i="4" s="1"/>
  <c r="D39" i="4"/>
  <c r="G39" i="4" s="1"/>
  <c r="T108" i="1"/>
  <c r="J39" i="4" s="1"/>
  <c r="H110" i="1"/>
  <c r="I111" i="1" a="1"/>
  <c r="K110" i="1"/>
  <c r="I110" i="1"/>
  <c r="J110" i="1"/>
  <c r="C113" i="1"/>
  <c r="G112" i="1"/>
  <c r="D112" i="1"/>
  <c r="O110" i="1"/>
  <c r="P110" i="1" s="1"/>
  <c r="C41" i="4" l="1"/>
  <c r="S110" i="1"/>
  <c r="I41" i="4" s="1"/>
  <c r="Q110" i="1"/>
  <c r="Y39" i="4"/>
  <c r="V39" i="4"/>
  <c r="Z39" i="4"/>
  <c r="W39" i="4"/>
  <c r="F41" i="4"/>
  <c r="M39" i="4"/>
  <c r="L41" i="4"/>
  <c r="N39" i="4"/>
  <c r="E40" i="4"/>
  <c r="H40" i="4" s="1"/>
  <c r="U109" i="1"/>
  <c r="K40" i="4" s="1"/>
  <c r="D40" i="4"/>
  <c r="G40" i="4" s="1"/>
  <c r="T109" i="1"/>
  <c r="J40" i="4" s="1"/>
  <c r="X40" i="4"/>
  <c r="U40" i="4"/>
  <c r="I112" i="1" a="1"/>
  <c r="K111" i="1"/>
  <c r="I111" i="1"/>
  <c r="J111" i="1"/>
  <c r="E112" i="1"/>
  <c r="G113" i="1"/>
  <c r="D113" i="1"/>
  <c r="E113" i="1" s="1"/>
  <c r="C114" i="1"/>
  <c r="H111" i="1"/>
  <c r="O111" i="1" s="1"/>
  <c r="P111" i="1" s="1"/>
  <c r="C42" i="4" l="1"/>
  <c r="S111" i="1"/>
  <c r="I42" i="4" s="1"/>
  <c r="Q111" i="1"/>
  <c r="Y40" i="4"/>
  <c r="V40" i="4"/>
  <c r="Z40" i="4"/>
  <c r="W40" i="4"/>
  <c r="N40" i="4"/>
  <c r="L42" i="4"/>
  <c r="M40" i="4"/>
  <c r="F42" i="4"/>
  <c r="U110" i="1"/>
  <c r="K41" i="4" s="1"/>
  <c r="E41" i="4"/>
  <c r="H41" i="4" s="1"/>
  <c r="D41" i="4"/>
  <c r="G41" i="4" s="1"/>
  <c r="T110" i="1"/>
  <c r="J41" i="4" s="1"/>
  <c r="X41" i="4"/>
  <c r="U41" i="4"/>
  <c r="H112" i="1"/>
  <c r="O112" i="1" s="1"/>
  <c r="P112" i="1" s="1"/>
  <c r="I113" i="1" a="1"/>
  <c r="K112" i="1"/>
  <c r="J112" i="1"/>
  <c r="I112" i="1"/>
  <c r="D114" i="1"/>
  <c r="E114" i="1" s="1"/>
  <c r="G114" i="1"/>
  <c r="C115" i="1"/>
  <c r="Q112" i="1" l="1"/>
  <c r="C43" i="4"/>
  <c r="S112" i="1"/>
  <c r="I43" i="4" s="1"/>
  <c r="Y41" i="4"/>
  <c r="V41" i="4"/>
  <c r="Z41" i="4"/>
  <c r="W41" i="4"/>
  <c r="F43" i="4"/>
  <c r="M41" i="4"/>
  <c r="L43" i="4"/>
  <c r="N41" i="4"/>
  <c r="U111" i="1"/>
  <c r="K42" i="4" s="1"/>
  <c r="E42" i="4"/>
  <c r="H42" i="4" s="1"/>
  <c r="D42" i="4"/>
  <c r="G42" i="4" s="1"/>
  <c r="T111" i="1"/>
  <c r="J42" i="4" s="1"/>
  <c r="X42" i="4"/>
  <c r="U42" i="4"/>
  <c r="H113" i="1"/>
  <c r="O113" i="1" s="1"/>
  <c r="P113" i="1" s="1"/>
  <c r="I114" i="1" a="1"/>
  <c r="K113" i="1"/>
  <c r="I113" i="1"/>
  <c r="J113" i="1"/>
  <c r="G115" i="1"/>
  <c r="C116" i="1"/>
  <c r="D115" i="1"/>
  <c r="Q113" i="1" l="1"/>
  <c r="C44" i="4"/>
  <c r="S113" i="1"/>
  <c r="I44" i="4" s="1"/>
  <c r="Y42" i="4"/>
  <c r="V42" i="4"/>
  <c r="Z42" i="4"/>
  <c r="W42" i="4"/>
  <c r="N42" i="4"/>
  <c r="L44" i="4"/>
  <c r="M42" i="4"/>
  <c r="F44" i="4"/>
  <c r="X43" i="4"/>
  <c r="X44" i="4" s="1"/>
  <c r="U43" i="4"/>
  <c r="E43" i="4"/>
  <c r="H43" i="4" s="1"/>
  <c r="U112" i="1"/>
  <c r="K43" i="4" s="1"/>
  <c r="D43" i="4"/>
  <c r="G43" i="4" s="1"/>
  <c r="T112" i="1"/>
  <c r="J43" i="4" s="1"/>
  <c r="K114" i="1"/>
  <c r="J114" i="1"/>
  <c r="I114" i="1"/>
  <c r="I115" i="1" a="1"/>
  <c r="H114" i="1"/>
  <c r="O114" i="1" s="1"/>
  <c r="P114" i="1" s="1"/>
  <c r="E115" i="1"/>
  <c r="G116" i="1"/>
  <c r="D116" i="1"/>
  <c r="C117" i="1"/>
  <c r="C45" i="4" l="1"/>
  <c r="S114" i="1"/>
  <c r="I45" i="4" s="1"/>
  <c r="Q114" i="1"/>
  <c r="Y43" i="4"/>
  <c r="V43" i="4"/>
  <c r="Z43" i="4"/>
  <c r="W43" i="4"/>
  <c r="F45" i="4"/>
  <c r="M43" i="4"/>
  <c r="L45" i="4"/>
  <c r="N43" i="4"/>
  <c r="U44" i="4"/>
  <c r="E44" i="4"/>
  <c r="H44" i="4" s="1"/>
  <c r="U113" i="1"/>
  <c r="K44" i="4" s="1"/>
  <c r="W44" i="4" s="1"/>
  <c r="D44" i="4"/>
  <c r="G44" i="4" s="1"/>
  <c r="T113" i="1"/>
  <c r="J44" i="4" s="1"/>
  <c r="V44" i="4" s="1"/>
  <c r="I116" i="1" a="1"/>
  <c r="K115" i="1"/>
  <c r="I115" i="1"/>
  <c r="J115" i="1"/>
  <c r="E116" i="1"/>
  <c r="D117" i="1"/>
  <c r="E117" i="1" s="1"/>
  <c r="G117" i="1"/>
  <c r="C118" i="1"/>
  <c r="H115" i="1"/>
  <c r="O115" i="1" s="1"/>
  <c r="P115" i="1" s="1"/>
  <c r="C46" i="4" l="1"/>
  <c r="S115" i="1"/>
  <c r="I46" i="4" s="1"/>
  <c r="U46" i="4" s="1"/>
  <c r="Q115" i="1"/>
  <c r="N44" i="4"/>
  <c r="L46" i="4"/>
  <c r="M44" i="4"/>
  <c r="F46" i="4"/>
  <c r="Z44" i="4"/>
  <c r="Y44" i="4"/>
  <c r="E45" i="4"/>
  <c r="H45" i="4" s="1"/>
  <c r="U114" i="1"/>
  <c r="K45" i="4" s="1"/>
  <c r="D45" i="4"/>
  <c r="G45" i="4" s="1"/>
  <c r="T114" i="1"/>
  <c r="J45" i="4" s="1"/>
  <c r="X45" i="4"/>
  <c r="X46" i="4" s="1"/>
  <c r="U45" i="4"/>
  <c r="H116" i="1"/>
  <c r="I117" i="1" a="1"/>
  <c r="K116" i="1"/>
  <c r="I116" i="1"/>
  <c r="J116" i="1"/>
  <c r="G118" i="1"/>
  <c r="C119" i="1"/>
  <c r="D118" i="1"/>
  <c r="E118" i="1" s="1"/>
  <c r="O116" i="1"/>
  <c r="P116" i="1" s="1"/>
  <c r="C47" i="4" l="1"/>
  <c r="S116" i="1"/>
  <c r="I47" i="4" s="1"/>
  <c r="U47" i="4" s="1"/>
  <c r="Q116" i="1"/>
  <c r="X47" i="4"/>
  <c r="Y45" i="4"/>
  <c r="V45" i="4"/>
  <c r="Z45" i="4"/>
  <c r="W45" i="4"/>
  <c r="F47" i="4"/>
  <c r="M45" i="4"/>
  <c r="L47" i="4"/>
  <c r="N45" i="4"/>
  <c r="E46" i="4"/>
  <c r="H46" i="4" s="1"/>
  <c r="U115" i="1"/>
  <c r="K46" i="4" s="1"/>
  <c r="D46" i="4"/>
  <c r="G46" i="4" s="1"/>
  <c r="T115" i="1"/>
  <c r="J46" i="4" s="1"/>
  <c r="V46" i="4" s="1"/>
  <c r="I118" i="1" a="1"/>
  <c r="K117" i="1"/>
  <c r="I117" i="1"/>
  <c r="J117" i="1"/>
  <c r="H117" i="1"/>
  <c r="O117" i="1" s="1"/>
  <c r="P117" i="1" s="1"/>
  <c r="D119" i="1"/>
  <c r="C120" i="1"/>
  <c r="G119" i="1"/>
  <c r="C48" i="4" l="1"/>
  <c r="S117" i="1"/>
  <c r="I48" i="4" s="1"/>
  <c r="Q117" i="1"/>
  <c r="Z46" i="4"/>
  <c r="W46" i="4"/>
  <c r="N46" i="4"/>
  <c r="L48" i="4"/>
  <c r="M46" i="4"/>
  <c r="F48" i="4"/>
  <c r="Y46" i="4"/>
  <c r="E47" i="4"/>
  <c r="H47" i="4" s="1"/>
  <c r="U116" i="1"/>
  <c r="D47" i="4"/>
  <c r="G47" i="4" s="1"/>
  <c r="T116" i="1"/>
  <c r="J47" i="4" s="1"/>
  <c r="V47" i="4" s="1"/>
  <c r="H118" i="1"/>
  <c r="O118" i="1" s="1"/>
  <c r="P118" i="1" s="1"/>
  <c r="K118" i="1"/>
  <c r="I118" i="1"/>
  <c r="J118" i="1"/>
  <c r="I119" i="1" a="1"/>
  <c r="C121" i="1"/>
  <c r="G120" i="1"/>
  <c r="D120" i="1"/>
  <c r="E120" i="1" s="1"/>
  <c r="E119" i="1"/>
  <c r="Q118" i="1" l="1"/>
  <c r="C49" i="4"/>
  <c r="S118" i="1"/>
  <c r="I49" i="4" s="1"/>
  <c r="K47" i="4"/>
  <c r="W47" i="4" s="1"/>
  <c r="Y47" i="4"/>
  <c r="F49" i="4"/>
  <c r="M47" i="4"/>
  <c r="L49" i="4"/>
  <c r="N47" i="4"/>
  <c r="Z47" i="4"/>
  <c r="E48" i="4"/>
  <c r="H48" i="4" s="1"/>
  <c r="U117" i="1"/>
  <c r="K48" i="4" s="1"/>
  <c r="Z48" i="4" s="1"/>
  <c r="D48" i="4"/>
  <c r="G48" i="4" s="1"/>
  <c r="T117" i="1"/>
  <c r="J48" i="4" s="1"/>
  <c r="X48" i="4"/>
  <c r="X49" i="4" s="1"/>
  <c r="U48" i="4"/>
  <c r="U49" i="4" s="1"/>
  <c r="I120" i="1" a="1"/>
  <c r="K119" i="1"/>
  <c r="I119" i="1"/>
  <c r="J119" i="1"/>
  <c r="H119" i="1"/>
  <c r="O119" i="1" s="1"/>
  <c r="P119" i="1" s="1"/>
  <c r="C122" i="1"/>
  <c r="G121" i="1"/>
  <c r="D121" i="1"/>
  <c r="C50" i="4" l="1"/>
  <c r="S119" i="1"/>
  <c r="I50" i="4" s="1"/>
  <c r="Q119" i="1"/>
  <c r="Y48" i="4"/>
  <c r="V48" i="4"/>
  <c r="N48" i="4"/>
  <c r="L50" i="4"/>
  <c r="M48" i="4"/>
  <c r="F50" i="4"/>
  <c r="W48" i="4"/>
  <c r="D49" i="4"/>
  <c r="G49" i="4" s="1"/>
  <c r="T118" i="1"/>
  <c r="J49" i="4" s="1"/>
  <c r="E49" i="4"/>
  <c r="H49" i="4" s="1"/>
  <c r="U118" i="1"/>
  <c r="K49" i="4" s="1"/>
  <c r="Z49" i="4" s="1"/>
  <c r="H120" i="1"/>
  <c r="O120" i="1"/>
  <c r="P120" i="1" s="1"/>
  <c r="K120" i="1"/>
  <c r="I120" i="1"/>
  <c r="J120" i="1"/>
  <c r="I121" i="1" a="1"/>
  <c r="E121" i="1"/>
  <c r="G122" i="1"/>
  <c r="D122" i="1"/>
  <c r="C123" i="1"/>
  <c r="Q120" i="1" l="1"/>
  <c r="C51" i="4"/>
  <c r="S120" i="1"/>
  <c r="I51" i="4" s="1"/>
  <c r="U51" i="4" s="1"/>
  <c r="W49" i="4"/>
  <c r="F51" i="4"/>
  <c r="M49" i="4"/>
  <c r="L51" i="4"/>
  <c r="N49" i="4"/>
  <c r="V49" i="4"/>
  <c r="Y49" i="4"/>
  <c r="E50" i="4"/>
  <c r="H50" i="4" s="1"/>
  <c r="U119" i="1"/>
  <c r="K50" i="4" s="1"/>
  <c r="D50" i="4"/>
  <c r="G50" i="4" s="1"/>
  <c r="T119" i="1"/>
  <c r="J50" i="4" s="1"/>
  <c r="X50" i="4"/>
  <c r="X51" i="4" s="1"/>
  <c r="U50" i="4"/>
  <c r="K121" i="1"/>
  <c r="I121" i="1"/>
  <c r="J121" i="1"/>
  <c r="I122" i="1" a="1"/>
  <c r="H121" i="1"/>
  <c r="O121" i="1" s="1"/>
  <c r="P121" i="1" s="1"/>
  <c r="D123" i="1"/>
  <c r="E123" i="1" s="1"/>
  <c r="C124" i="1"/>
  <c r="G123" i="1"/>
  <c r="E122" i="1"/>
  <c r="C52" i="4" l="1"/>
  <c r="S121" i="1"/>
  <c r="I52" i="4" s="1"/>
  <c r="U52" i="4" s="1"/>
  <c r="Q121" i="1"/>
  <c r="X52" i="4"/>
  <c r="Y50" i="4"/>
  <c r="V50" i="4"/>
  <c r="Z50" i="4"/>
  <c r="W50" i="4"/>
  <c r="N50" i="4"/>
  <c r="L52" i="4"/>
  <c r="M50" i="4"/>
  <c r="F52" i="4"/>
  <c r="E51" i="4"/>
  <c r="H51" i="4" s="1"/>
  <c r="U120" i="1"/>
  <c r="K51" i="4" s="1"/>
  <c r="D51" i="4"/>
  <c r="G51" i="4" s="1"/>
  <c r="T120" i="1"/>
  <c r="J51" i="4" s="1"/>
  <c r="V51" i="4" s="1"/>
  <c r="H122" i="1"/>
  <c r="O122" i="1"/>
  <c r="P122" i="1" s="1"/>
  <c r="K122" i="1"/>
  <c r="J122" i="1"/>
  <c r="I122" i="1"/>
  <c r="I123" i="1" a="1"/>
  <c r="G124" i="1"/>
  <c r="C125" i="1"/>
  <c r="D124" i="1"/>
  <c r="Q122" i="1" l="1"/>
  <c r="C53" i="4"/>
  <c r="S122" i="1"/>
  <c r="I53" i="4" s="1"/>
  <c r="Z51" i="4"/>
  <c r="W51" i="4"/>
  <c r="F53" i="4"/>
  <c r="M51" i="4"/>
  <c r="L53" i="4"/>
  <c r="N51" i="4"/>
  <c r="Y51" i="4"/>
  <c r="E52" i="4"/>
  <c r="H52" i="4" s="1"/>
  <c r="U121" i="1"/>
  <c r="K52" i="4" s="1"/>
  <c r="W52" i="4" s="1"/>
  <c r="D52" i="4"/>
  <c r="G52" i="4" s="1"/>
  <c r="T121" i="1"/>
  <c r="J52" i="4" s="1"/>
  <c r="V52" i="4" s="1"/>
  <c r="H123" i="1"/>
  <c r="O123" i="1" s="1"/>
  <c r="P123" i="1" s="1"/>
  <c r="I124" i="1" a="1"/>
  <c r="K123" i="1"/>
  <c r="I123" i="1"/>
  <c r="J123" i="1"/>
  <c r="E124" i="1"/>
  <c r="G125" i="1"/>
  <c r="C126" i="1"/>
  <c r="D125" i="1"/>
  <c r="E125" i="1" s="1"/>
  <c r="Q123" i="1" l="1"/>
  <c r="C54" i="4"/>
  <c r="S123" i="1"/>
  <c r="I54" i="4" s="1"/>
  <c r="Y52" i="4"/>
  <c r="N52" i="4"/>
  <c r="L54" i="4"/>
  <c r="M52" i="4"/>
  <c r="F54" i="4"/>
  <c r="Z52" i="4"/>
  <c r="X53" i="4"/>
  <c r="X54" i="4" s="1"/>
  <c r="U53" i="4"/>
  <c r="E53" i="4"/>
  <c r="H53" i="4" s="1"/>
  <c r="U122" i="1"/>
  <c r="K53" i="4" s="1"/>
  <c r="D53" i="4"/>
  <c r="G53" i="4" s="1"/>
  <c r="T122" i="1"/>
  <c r="J53" i="4" s="1"/>
  <c r="K124" i="1"/>
  <c r="J124" i="1"/>
  <c r="I124" i="1"/>
  <c r="I125" i="1" a="1"/>
  <c r="H124" i="1"/>
  <c r="O124" i="1" s="1"/>
  <c r="P124" i="1" s="1"/>
  <c r="C127" i="1"/>
  <c r="D126" i="1"/>
  <c r="E126" i="1" s="1"/>
  <c r="G126" i="1"/>
  <c r="C55" i="4" l="1"/>
  <c r="S124" i="1"/>
  <c r="I55" i="4" s="1"/>
  <c r="Q124" i="1"/>
  <c r="Y53" i="4"/>
  <c r="V53" i="4"/>
  <c r="Z53" i="4"/>
  <c r="W53" i="4"/>
  <c r="X55" i="4"/>
  <c r="F55" i="4"/>
  <c r="M53" i="4"/>
  <c r="L55" i="4"/>
  <c r="N53" i="4"/>
  <c r="U54" i="4"/>
  <c r="E54" i="4"/>
  <c r="H54" i="4" s="1"/>
  <c r="U123" i="1"/>
  <c r="K54" i="4" s="1"/>
  <c r="Z54" i="4" s="1"/>
  <c r="D54" i="4"/>
  <c r="G54" i="4" s="1"/>
  <c r="T123" i="1"/>
  <c r="J54" i="4" s="1"/>
  <c r="V54" i="4" s="1"/>
  <c r="H125" i="1"/>
  <c r="O125" i="1" s="1"/>
  <c r="P125" i="1" s="1"/>
  <c r="I126" i="1" a="1"/>
  <c r="K125" i="1"/>
  <c r="I125" i="1"/>
  <c r="J125" i="1"/>
  <c r="C128" i="1"/>
  <c r="D127" i="1"/>
  <c r="E127" i="1" s="1"/>
  <c r="G127" i="1"/>
  <c r="Q125" i="1" l="1"/>
  <c r="C56" i="4"/>
  <c r="S125" i="1"/>
  <c r="I56" i="4" s="1"/>
  <c r="N54" i="4"/>
  <c r="L56" i="4"/>
  <c r="M54" i="4"/>
  <c r="F56" i="4"/>
  <c r="W54" i="4"/>
  <c r="Y54" i="4"/>
  <c r="E55" i="4"/>
  <c r="H55" i="4" s="1"/>
  <c r="U124" i="1"/>
  <c r="K55" i="4" s="1"/>
  <c r="Z55" i="4" s="1"/>
  <c r="D55" i="4"/>
  <c r="G55" i="4" s="1"/>
  <c r="T124" i="1"/>
  <c r="J55" i="4" s="1"/>
  <c r="V55" i="4" s="1"/>
  <c r="U55" i="4"/>
  <c r="K126" i="1"/>
  <c r="I126" i="1"/>
  <c r="J126" i="1"/>
  <c r="I127" i="1" a="1"/>
  <c r="C129" i="1"/>
  <c r="G128" i="1"/>
  <c r="D128" i="1"/>
  <c r="E128" i="1" s="1"/>
  <c r="H126" i="1"/>
  <c r="O126" i="1" s="1"/>
  <c r="P126" i="1" s="1"/>
  <c r="C57" i="4" l="1"/>
  <c r="S126" i="1"/>
  <c r="I57" i="4" s="1"/>
  <c r="Q126" i="1"/>
  <c r="Y55" i="4"/>
  <c r="W55" i="4"/>
  <c r="F57" i="4"/>
  <c r="M55" i="4"/>
  <c r="L57" i="4"/>
  <c r="N55" i="4"/>
  <c r="X56" i="4"/>
  <c r="U56" i="4"/>
  <c r="E56" i="4"/>
  <c r="H56" i="4" s="1"/>
  <c r="U125" i="1"/>
  <c r="K56" i="4" s="1"/>
  <c r="D56" i="4"/>
  <c r="G56" i="4" s="1"/>
  <c r="T125" i="1"/>
  <c r="J56" i="4" s="1"/>
  <c r="I128" i="1" a="1"/>
  <c r="K127" i="1"/>
  <c r="I127" i="1"/>
  <c r="J127" i="1"/>
  <c r="H127" i="1"/>
  <c r="O127" i="1" s="1"/>
  <c r="P127" i="1" s="1"/>
  <c r="G129" i="1"/>
  <c r="D129" i="1"/>
  <c r="C130" i="1"/>
  <c r="C58" i="4" l="1"/>
  <c r="S127" i="1"/>
  <c r="I58" i="4" s="1"/>
  <c r="Q127" i="1"/>
  <c r="Y56" i="4"/>
  <c r="V56" i="4"/>
  <c r="Z56" i="4"/>
  <c r="W56" i="4"/>
  <c r="N56" i="4"/>
  <c r="L58" i="4"/>
  <c r="M56" i="4"/>
  <c r="F58" i="4"/>
  <c r="E57" i="4"/>
  <c r="H57" i="4" s="1"/>
  <c r="U126" i="1"/>
  <c r="K57" i="4" s="1"/>
  <c r="D57" i="4"/>
  <c r="G57" i="4" s="1"/>
  <c r="T126" i="1"/>
  <c r="J57" i="4" s="1"/>
  <c r="X57" i="4"/>
  <c r="X58" i="4" s="1"/>
  <c r="U57" i="4"/>
  <c r="U58" i="4" s="1"/>
  <c r="K128" i="1"/>
  <c r="J128" i="1"/>
  <c r="I128" i="1"/>
  <c r="I129" i="1" a="1"/>
  <c r="H128" i="1"/>
  <c r="O128" i="1" s="1"/>
  <c r="P128" i="1" s="1"/>
  <c r="E129" i="1"/>
  <c r="D130" i="1"/>
  <c r="E130" i="1" s="1"/>
  <c r="C131" i="1"/>
  <c r="G130" i="1"/>
  <c r="C59" i="4" l="1"/>
  <c r="S128" i="1"/>
  <c r="I59" i="4" s="1"/>
  <c r="Q128" i="1"/>
  <c r="Y57" i="4"/>
  <c r="V57" i="4"/>
  <c r="Z57" i="4"/>
  <c r="W57" i="4"/>
  <c r="F59" i="4"/>
  <c r="M57" i="4"/>
  <c r="L59" i="4"/>
  <c r="N57" i="4"/>
  <c r="E58" i="4"/>
  <c r="H58" i="4" s="1"/>
  <c r="U127" i="1"/>
  <c r="D58" i="4"/>
  <c r="G58" i="4" s="1"/>
  <c r="T127" i="1"/>
  <c r="J58" i="4" s="1"/>
  <c r="V58" i="4" s="1"/>
  <c r="H129" i="1"/>
  <c r="O129" i="1" s="1"/>
  <c r="P129" i="1" s="1"/>
  <c r="K129" i="1"/>
  <c r="I129" i="1"/>
  <c r="J129" i="1"/>
  <c r="I130" i="1" a="1"/>
  <c r="G131" i="1"/>
  <c r="C132" i="1"/>
  <c r="D131" i="1"/>
  <c r="Q129" i="1" l="1"/>
  <c r="C60" i="4"/>
  <c r="S129" i="1"/>
  <c r="I60" i="4" s="1"/>
  <c r="K58" i="4"/>
  <c r="N58" i="4"/>
  <c r="L60" i="4"/>
  <c r="M58" i="4"/>
  <c r="F60" i="4"/>
  <c r="Y58" i="4"/>
  <c r="E59" i="4"/>
  <c r="H59" i="4" s="1"/>
  <c r="U128" i="1"/>
  <c r="K59" i="4" s="1"/>
  <c r="Z59" i="4" s="1"/>
  <c r="D59" i="4"/>
  <c r="G59" i="4" s="1"/>
  <c r="T128" i="1"/>
  <c r="J59" i="4" s="1"/>
  <c r="X59" i="4"/>
  <c r="U59" i="4"/>
  <c r="H130" i="1"/>
  <c r="O130" i="1" s="1"/>
  <c r="P130" i="1" s="1"/>
  <c r="I131" i="1" a="1"/>
  <c r="K130" i="1"/>
  <c r="I130" i="1"/>
  <c r="J130" i="1"/>
  <c r="D132" i="1"/>
  <c r="G132" i="1"/>
  <c r="C133" i="1"/>
  <c r="E131" i="1"/>
  <c r="E132" i="1"/>
  <c r="Q130" i="1" l="1"/>
  <c r="C61" i="4"/>
  <c r="S130" i="1"/>
  <c r="I61" i="4" s="1"/>
  <c r="U61" i="4" s="1"/>
  <c r="Y59" i="4"/>
  <c r="V59" i="4"/>
  <c r="F61" i="4"/>
  <c r="M59" i="4"/>
  <c r="L61" i="4"/>
  <c r="N59" i="4"/>
  <c r="Z58" i="4"/>
  <c r="W58" i="4"/>
  <c r="W59" i="4"/>
  <c r="X60" i="4"/>
  <c r="X61" i="4" s="1"/>
  <c r="U60" i="4"/>
  <c r="E60" i="4"/>
  <c r="H60" i="4" s="1"/>
  <c r="U129" i="1"/>
  <c r="K60" i="4" s="1"/>
  <c r="D60" i="4"/>
  <c r="G60" i="4" s="1"/>
  <c r="T129" i="1"/>
  <c r="J60" i="4" s="1"/>
  <c r="K131" i="1"/>
  <c r="I131" i="1"/>
  <c r="J131" i="1"/>
  <c r="I132" i="1" a="1"/>
  <c r="H131" i="1"/>
  <c r="O131" i="1" s="1"/>
  <c r="P131" i="1" s="1"/>
  <c r="C134" i="1"/>
  <c r="G133" i="1"/>
  <c r="D133" i="1"/>
  <c r="C62" i="4" l="1"/>
  <c r="S131" i="1"/>
  <c r="I62" i="4" s="1"/>
  <c r="Q131" i="1"/>
  <c r="Y60" i="4"/>
  <c r="V60" i="4"/>
  <c r="Z60" i="4"/>
  <c r="W60" i="4"/>
  <c r="N60" i="4"/>
  <c r="L62" i="4"/>
  <c r="M60" i="4"/>
  <c r="F62" i="4"/>
  <c r="E61" i="4"/>
  <c r="H61" i="4" s="1"/>
  <c r="U130" i="1"/>
  <c r="K61" i="4" s="1"/>
  <c r="D61" i="4"/>
  <c r="G61" i="4" s="1"/>
  <c r="T130" i="1"/>
  <c r="J61" i="4" s="1"/>
  <c r="V61" i="4" s="1"/>
  <c r="H132" i="1"/>
  <c r="O132" i="1" s="1"/>
  <c r="P132" i="1" s="1"/>
  <c r="I133" i="1" a="1"/>
  <c r="K132" i="1"/>
  <c r="J132" i="1"/>
  <c r="I132" i="1"/>
  <c r="E133" i="1"/>
  <c r="C135" i="1"/>
  <c r="G134" i="1"/>
  <c r="D134" i="1"/>
  <c r="Q132" i="1" l="1"/>
  <c r="C63" i="4"/>
  <c r="S132" i="1"/>
  <c r="I63" i="4" s="1"/>
  <c r="U63" i="4" s="1"/>
  <c r="Z61" i="4"/>
  <c r="W61" i="4"/>
  <c r="F63" i="4"/>
  <c r="M61" i="4"/>
  <c r="L63" i="4"/>
  <c r="N61" i="4"/>
  <c r="Y61" i="4"/>
  <c r="E62" i="4"/>
  <c r="H62" i="4" s="1"/>
  <c r="U131" i="1"/>
  <c r="K62" i="4" s="1"/>
  <c r="D62" i="4"/>
  <c r="G62" i="4" s="1"/>
  <c r="T131" i="1"/>
  <c r="J62" i="4" s="1"/>
  <c r="X62" i="4"/>
  <c r="X63" i="4" s="1"/>
  <c r="U62" i="4"/>
  <c r="K133" i="1"/>
  <c r="I133" i="1"/>
  <c r="J133" i="1"/>
  <c r="I134" i="1" a="1"/>
  <c r="C136" i="1"/>
  <c r="G135" i="1"/>
  <c r="D135" i="1"/>
  <c r="E135" i="1" s="1"/>
  <c r="E134" i="1"/>
  <c r="H133" i="1"/>
  <c r="O133" i="1" s="1"/>
  <c r="P133" i="1" s="1"/>
  <c r="C64" i="4" l="1"/>
  <c r="S133" i="1"/>
  <c r="I64" i="4" s="1"/>
  <c r="Q133" i="1"/>
  <c r="Y62" i="4"/>
  <c r="V62" i="4"/>
  <c r="Z62" i="4"/>
  <c r="W62" i="4"/>
  <c r="N62" i="4"/>
  <c r="L64" i="4"/>
  <c r="M62" i="4"/>
  <c r="F64" i="4"/>
  <c r="E63" i="4"/>
  <c r="H63" i="4" s="1"/>
  <c r="U132" i="1"/>
  <c r="K63" i="4" s="1"/>
  <c r="D63" i="4"/>
  <c r="G63" i="4" s="1"/>
  <c r="T132" i="1"/>
  <c r="J63" i="4" s="1"/>
  <c r="V63" i="4" s="1"/>
  <c r="I135" i="1" a="1"/>
  <c r="K134" i="1"/>
  <c r="I134" i="1"/>
  <c r="J134" i="1"/>
  <c r="D136" i="1"/>
  <c r="G136" i="1"/>
  <c r="C137" i="1"/>
  <c r="H134" i="1"/>
  <c r="O134" i="1" s="1"/>
  <c r="P134" i="1" s="1"/>
  <c r="C65" i="4" l="1"/>
  <c r="S134" i="1"/>
  <c r="I65" i="4" s="1"/>
  <c r="Q134" i="1"/>
  <c r="Z63" i="4"/>
  <c r="W63" i="4"/>
  <c r="F65" i="4"/>
  <c r="M63" i="4"/>
  <c r="L65" i="4"/>
  <c r="N63" i="4"/>
  <c r="Y63" i="4"/>
  <c r="E64" i="4"/>
  <c r="H64" i="4" s="1"/>
  <c r="U133" i="1"/>
  <c r="K64" i="4" s="1"/>
  <c r="D64" i="4"/>
  <c r="G64" i="4" s="1"/>
  <c r="T133" i="1"/>
  <c r="J64" i="4" s="1"/>
  <c r="X64" i="4"/>
  <c r="U64" i="4"/>
  <c r="H135" i="1"/>
  <c r="I136" i="1" a="1"/>
  <c r="K135" i="1"/>
  <c r="I135" i="1"/>
  <c r="J135" i="1"/>
  <c r="O135" i="1"/>
  <c r="P135" i="1" s="1"/>
  <c r="C138" i="1"/>
  <c r="D137" i="1"/>
  <c r="E137" i="1" s="1"/>
  <c r="G137" i="1"/>
  <c r="E136" i="1"/>
  <c r="C66" i="4" l="1"/>
  <c r="S135" i="1"/>
  <c r="I66" i="4" s="1"/>
  <c r="U66" i="4" s="1"/>
  <c r="Q135" i="1"/>
  <c r="Y64" i="4"/>
  <c r="V64" i="4"/>
  <c r="Z64" i="4"/>
  <c r="W64" i="4"/>
  <c r="N64" i="4"/>
  <c r="L66" i="4"/>
  <c r="M64" i="4"/>
  <c r="F66" i="4"/>
  <c r="D65" i="4"/>
  <c r="G65" i="4" s="1"/>
  <c r="T134" i="1"/>
  <c r="J65" i="4" s="1"/>
  <c r="E65" i="4"/>
  <c r="H65" i="4" s="1"/>
  <c r="U134" i="1"/>
  <c r="K65" i="4" s="1"/>
  <c r="X65" i="4"/>
  <c r="X66" i="4" s="1"/>
  <c r="U65" i="4"/>
  <c r="H136" i="1"/>
  <c r="O136" i="1" s="1"/>
  <c r="P136" i="1" s="1"/>
  <c r="I137" i="1" a="1"/>
  <c r="K136" i="1"/>
  <c r="I136" i="1"/>
  <c r="J136" i="1"/>
  <c r="G138" i="1"/>
  <c r="D138" i="1"/>
  <c r="C139" i="1"/>
  <c r="Q136" i="1" l="1"/>
  <c r="C67" i="4"/>
  <c r="S136" i="1"/>
  <c r="I67" i="4" s="1"/>
  <c r="Z65" i="4"/>
  <c r="W65" i="4"/>
  <c r="Y65" i="4"/>
  <c r="V65" i="4"/>
  <c r="F67" i="4"/>
  <c r="M65" i="4"/>
  <c r="L67" i="4"/>
  <c r="N65" i="4"/>
  <c r="E66" i="4"/>
  <c r="H66" i="4" s="1"/>
  <c r="U135" i="1"/>
  <c r="K66" i="4" s="1"/>
  <c r="D66" i="4"/>
  <c r="G66" i="4" s="1"/>
  <c r="T135" i="1"/>
  <c r="J66" i="4" s="1"/>
  <c r="V66" i="4" s="1"/>
  <c r="I138" i="1" a="1"/>
  <c r="K137" i="1"/>
  <c r="I137" i="1"/>
  <c r="J137" i="1"/>
  <c r="C140" i="1"/>
  <c r="D139" i="1"/>
  <c r="E139" i="1" s="1"/>
  <c r="G139" i="1"/>
  <c r="E138" i="1"/>
  <c r="H137" i="1"/>
  <c r="O137" i="1" s="1"/>
  <c r="P137" i="1" s="1"/>
  <c r="C68" i="4" l="1"/>
  <c r="S137" i="1"/>
  <c r="I68" i="4" s="1"/>
  <c r="Q137" i="1"/>
  <c r="Z66" i="4"/>
  <c r="W66" i="4"/>
  <c r="N66" i="4"/>
  <c r="L68" i="4"/>
  <c r="M66" i="4"/>
  <c r="F68" i="4"/>
  <c r="Y66" i="4"/>
  <c r="X67" i="4"/>
  <c r="U67" i="4"/>
  <c r="U136" i="1"/>
  <c r="K67" i="4" s="1"/>
  <c r="E67" i="4"/>
  <c r="H67" i="4" s="1"/>
  <c r="D67" i="4"/>
  <c r="G67" i="4" s="1"/>
  <c r="T136" i="1"/>
  <c r="J67" i="4" s="1"/>
  <c r="K138" i="1"/>
  <c r="J138" i="1"/>
  <c r="I138" i="1"/>
  <c r="I139" i="1" a="1"/>
  <c r="H138" i="1"/>
  <c r="O138" i="1" s="1"/>
  <c r="P138" i="1" s="1"/>
  <c r="G140" i="1"/>
  <c r="C141" i="1"/>
  <c r="D140" i="1"/>
  <c r="C69" i="4" l="1"/>
  <c r="S138" i="1"/>
  <c r="I69" i="4" s="1"/>
  <c r="U69" i="4" s="1"/>
  <c r="Q138" i="1"/>
  <c r="Y67" i="4"/>
  <c r="V67" i="4"/>
  <c r="Z67" i="4"/>
  <c r="W67" i="4"/>
  <c r="F69" i="4"/>
  <c r="M67" i="4"/>
  <c r="L69" i="4"/>
  <c r="N67" i="4"/>
  <c r="E68" i="4"/>
  <c r="H68" i="4" s="1"/>
  <c r="U137" i="1"/>
  <c r="K68" i="4" s="1"/>
  <c r="D68" i="4"/>
  <c r="G68" i="4" s="1"/>
  <c r="T137" i="1"/>
  <c r="J68" i="4" s="1"/>
  <c r="X68" i="4"/>
  <c r="X69" i="4" s="1"/>
  <c r="U68" i="4"/>
  <c r="H139" i="1"/>
  <c r="O139" i="1" s="1"/>
  <c r="P139" i="1" s="1"/>
  <c r="K139" i="1"/>
  <c r="I139" i="1"/>
  <c r="J139" i="1"/>
  <c r="I140" i="1" a="1"/>
  <c r="E140" i="1"/>
  <c r="C142" i="1"/>
  <c r="D141" i="1"/>
  <c r="E141" i="1" s="1"/>
  <c r="G141" i="1"/>
  <c r="Q139" i="1" l="1"/>
  <c r="C70" i="4"/>
  <c r="S139" i="1"/>
  <c r="I70" i="4" s="1"/>
  <c r="U70" i="4" s="1"/>
  <c r="X70" i="4"/>
  <c r="Z68" i="4"/>
  <c r="W68" i="4"/>
  <c r="N68" i="4"/>
  <c r="L70" i="4"/>
  <c r="M68" i="4"/>
  <c r="F70" i="4"/>
  <c r="V68" i="4"/>
  <c r="Y68" i="4"/>
  <c r="E69" i="4"/>
  <c r="H69" i="4" s="1"/>
  <c r="U138" i="1"/>
  <c r="K69" i="4" s="1"/>
  <c r="D69" i="4"/>
  <c r="G69" i="4" s="1"/>
  <c r="T138" i="1"/>
  <c r="J69" i="4" s="1"/>
  <c r="V69" i="4" s="1"/>
  <c r="K140" i="1"/>
  <c r="I140" i="1"/>
  <c r="J140" i="1"/>
  <c r="I141" i="1" a="1"/>
  <c r="H140" i="1"/>
  <c r="O140" i="1" s="1"/>
  <c r="P140" i="1" s="1"/>
  <c r="C143" i="1"/>
  <c r="D142" i="1"/>
  <c r="G142" i="1"/>
  <c r="C71" i="4" l="1"/>
  <c r="S140" i="1"/>
  <c r="I71" i="4" s="1"/>
  <c r="U71" i="4" s="1"/>
  <c r="Q140" i="1"/>
  <c r="Z69" i="4"/>
  <c r="W69" i="4"/>
  <c r="Y69" i="4"/>
  <c r="F71" i="4"/>
  <c r="M69" i="4"/>
  <c r="L71" i="4"/>
  <c r="N69" i="4"/>
  <c r="X71" i="4"/>
  <c r="E70" i="4"/>
  <c r="H70" i="4" s="1"/>
  <c r="U139" i="1"/>
  <c r="K70" i="4" s="1"/>
  <c r="Z70" i="4" s="1"/>
  <c r="D70" i="4"/>
  <c r="G70" i="4" s="1"/>
  <c r="T139" i="1"/>
  <c r="J70" i="4" s="1"/>
  <c r="V70" i="4" s="1"/>
  <c r="H141" i="1"/>
  <c r="O141" i="1" s="1"/>
  <c r="P141" i="1" s="1"/>
  <c r="K141" i="1"/>
  <c r="I141" i="1"/>
  <c r="J141" i="1"/>
  <c r="I142" i="1" a="1"/>
  <c r="E142" i="1"/>
  <c r="C144" i="1"/>
  <c r="D143" i="1"/>
  <c r="E143" i="1" s="1"/>
  <c r="G143" i="1"/>
  <c r="Q141" i="1" l="1"/>
  <c r="C72" i="4"/>
  <c r="S141" i="1"/>
  <c r="I72" i="4" s="1"/>
  <c r="X72" i="4" s="1"/>
  <c r="N70" i="4"/>
  <c r="L72" i="4"/>
  <c r="M70" i="4"/>
  <c r="F72" i="4"/>
  <c r="Y70" i="4"/>
  <c r="W70" i="4"/>
  <c r="E71" i="4"/>
  <c r="H71" i="4" s="1"/>
  <c r="U140" i="1"/>
  <c r="K71" i="4" s="1"/>
  <c r="Z71" i="4" s="1"/>
  <c r="D71" i="4"/>
  <c r="G71" i="4" s="1"/>
  <c r="T140" i="1"/>
  <c r="J71" i="4" s="1"/>
  <c r="V71" i="4" s="1"/>
  <c r="U72" i="4"/>
  <c r="I143" i="1" a="1"/>
  <c r="K142" i="1"/>
  <c r="I142" i="1"/>
  <c r="J142" i="1"/>
  <c r="D144" i="1"/>
  <c r="C145" i="1"/>
  <c r="G144" i="1"/>
  <c r="H142" i="1"/>
  <c r="O142" i="1" s="1"/>
  <c r="P142" i="1" s="1"/>
  <c r="C73" i="4" l="1"/>
  <c r="S142" i="1"/>
  <c r="I73" i="4" s="1"/>
  <c r="Q142" i="1"/>
  <c r="W71" i="4"/>
  <c r="Y71" i="4"/>
  <c r="F73" i="4"/>
  <c r="M71" i="4"/>
  <c r="L73" i="4"/>
  <c r="N71" i="4"/>
  <c r="E72" i="4"/>
  <c r="H72" i="4" s="1"/>
  <c r="U141" i="1"/>
  <c r="K72" i="4" s="1"/>
  <c r="D72" i="4"/>
  <c r="G72" i="4" s="1"/>
  <c r="T141" i="1"/>
  <c r="J72" i="4" s="1"/>
  <c r="I144" i="1" a="1"/>
  <c r="K143" i="1"/>
  <c r="I143" i="1"/>
  <c r="J143" i="1"/>
  <c r="G145" i="1"/>
  <c r="D145" i="1"/>
  <c r="E145" i="1" s="1"/>
  <c r="C146" i="1"/>
  <c r="E144" i="1"/>
  <c r="H143" i="1"/>
  <c r="O143" i="1" s="1"/>
  <c r="P143" i="1" s="1"/>
  <c r="C74" i="4" l="1"/>
  <c r="S143" i="1"/>
  <c r="I74" i="4" s="1"/>
  <c r="Q143" i="1"/>
  <c r="Y72" i="4"/>
  <c r="V72" i="4"/>
  <c r="Z72" i="4"/>
  <c r="W72" i="4"/>
  <c r="N72" i="4"/>
  <c r="L74" i="4"/>
  <c r="M72" i="4"/>
  <c r="F74" i="4"/>
  <c r="E73" i="4"/>
  <c r="H73" i="4" s="1"/>
  <c r="U142" i="1"/>
  <c r="K73" i="4" s="1"/>
  <c r="D73" i="4"/>
  <c r="G73" i="4" s="1"/>
  <c r="T142" i="1"/>
  <c r="J73" i="4" s="1"/>
  <c r="X73" i="4"/>
  <c r="X74" i="4" s="1"/>
  <c r="U73" i="4"/>
  <c r="U74" i="4" s="1"/>
  <c r="K144" i="1"/>
  <c r="J144" i="1"/>
  <c r="I144" i="1"/>
  <c r="I145" i="1" a="1"/>
  <c r="H144" i="1"/>
  <c r="O144" i="1" s="1"/>
  <c r="P144" i="1" s="1"/>
  <c r="C147" i="1"/>
  <c r="D146" i="1"/>
  <c r="G146" i="1"/>
  <c r="C75" i="4" l="1"/>
  <c r="S144" i="1"/>
  <c r="I75" i="4" s="1"/>
  <c r="U75" i="4" s="1"/>
  <c r="Q144" i="1"/>
  <c r="X75" i="4"/>
  <c r="Y73" i="4"/>
  <c r="V73" i="4"/>
  <c r="Z73" i="4"/>
  <c r="W73" i="4"/>
  <c r="F75" i="4"/>
  <c r="M73" i="4"/>
  <c r="L75" i="4"/>
  <c r="N73" i="4"/>
  <c r="E74" i="4"/>
  <c r="H74" i="4" s="1"/>
  <c r="U143" i="1"/>
  <c r="D74" i="4"/>
  <c r="G74" i="4" s="1"/>
  <c r="T143" i="1"/>
  <c r="J74" i="4" s="1"/>
  <c r="I146" i="1" a="1"/>
  <c r="J145" i="1"/>
  <c r="I145" i="1"/>
  <c r="K145" i="1"/>
  <c r="E146" i="1"/>
  <c r="C148" i="1"/>
  <c r="D147" i="1"/>
  <c r="G147" i="1"/>
  <c r="H145" i="1"/>
  <c r="O145" i="1" s="1"/>
  <c r="P145" i="1" s="1"/>
  <c r="C76" i="4" l="1"/>
  <c r="S145" i="1"/>
  <c r="I76" i="4" s="1"/>
  <c r="U76" i="4" s="1"/>
  <c r="Q145" i="1"/>
  <c r="K74" i="4"/>
  <c r="Z74" i="4" s="1"/>
  <c r="N74" i="4"/>
  <c r="L76" i="4"/>
  <c r="M74" i="4"/>
  <c r="F76" i="4"/>
  <c r="V74" i="4"/>
  <c r="Y74" i="4"/>
  <c r="X76" i="4"/>
  <c r="E75" i="4"/>
  <c r="H75" i="4" s="1"/>
  <c r="U144" i="1"/>
  <c r="K75" i="4" s="1"/>
  <c r="D75" i="4"/>
  <c r="G75" i="4" s="1"/>
  <c r="T144" i="1"/>
  <c r="J75" i="4" s="1"/>
  <c r="J146" i="1"/>
  <c r="K146" i="1"/>
  <c r="I146" i="1"/>
  <c r="I147" i="1" a="1"/>
  <c r="D148" i="1"/>
  <c r="E148" i="1" s="1"/>
  <c r="G148" i="1"/>
  <c r="C149" i="1"/>
  <c r="E147" i="1"/>
  <c r="H146" i="1"/>
  <c r="O146" i="1" s="1"/>
  <c r="P146" i="1" s="1"/>
  <c r="C77" i="4" l="1"/>
  <c r="S146" i="1"/>
  <c r="I77" i="4" s="1"/>
  <c r="Q146" i="1"/>
  <c r="X77" i="4"/>
  <c r="Y75" i="4"/>
  <c r="V75" i="4"/>
  <c r="F77" i="4"/>
  <c r="M75" i="4"/>
  <c r="L77" i="4"/>
  <c r="N75" i="4"/>
  <c r="Z75" i="4"/>
  <c r="W74" i="4"/>
  <c r="W75" i="4" s="1"/>
  <c r="E76" i="4"/>
  <c r="H76" i="4" s="1"/>
  <c r="U145" i="1"/>
  <c r="K76" i="4" s="1"/>
  <c r="D76" i="4"/>
  <c r="G76" i="4" s="1"/>
  <c r="T145" i="1"/>
  <c r="J76" i="4" s="1"/>
  <c r="V76" i="4" s="1"/>
  <c r="U77" i="4"/>
  <c r="J147" i="1"/>
  <c r="I147" i="1"/>
  <c r="K147" i="1"/>
  <c r="I148" i="1" a="1"/>
  <c r="H147" i="1"/>
  <c r="O147" i="1" s="1"/>
  <c r="P147" i="1" s="1"/>
  <c r="D149" i="1"/>
  <c r="C150" i="1"/>
  <c r="G149" i="1"/>
  <c r="C78" i="4" l="1"/>
  <c r="S147" i="1"/>
  <c r="I78" i="4" s="1"/>
  <c r="U78" i="4" s="1"/>
  <c r="Q147" i="1"/>
  <c r="W76" i="4"/>
  <c r="Z76" i="4"/>
  <c r="N76" i="4"/>
  <c r="L78" i="4"/>
  <c r="M76" i="4"/>
  <c r="F78" i="4"/>
  <c r="Y76" i="4"/>
  <c r="X78" i="4"/>
  <c r="E77" i="4"/>
  <c r="H77" i="4" s="1"/>
  <c r="U146" i="1"/>
  <c r="K77" i="4" s="1"/>
  <c r="D77" i="4"/>
  <c r="G77" i="4" s="1"/>
  <c r="T146" i="1"/>
  <c r="J77" i="4" s="1"/>
  <c r="V77" i="4" s="1"/>
  <c r="I149" i="1" a="1"/>
  <c r="J148" i="1"/>
  <c r="K148" i="1"/>
  <c r="I148" i="1"/>
  <c r="E149" i="1"/>
  <c r="H148" i="1"/>
  <c r="O148" i="1" s="1"/>
  <c r="P148" i="1" s="1"/>
  <c r="G150" i="1"/>
  <c r="C151" i="1"/>
  <c r="D150" i="1"/>
  <c r="C79" i="4" l="1"/>
  <c r="S148" i="1"/>
  <c r="I79" i="4" s="1"/>
  <c r="Q148" i="1"/>
  <c r="Y77" i="4"/>
  <c r="F79" i="4"/>
  <c r="M77" i="4"/>
  <c r="L79" i="4"/>
  <c r="N77" i="4"/>
  <c r="Z77" i="4"/>
  <c r="W77" i="4"/>
  <c r="E78" i="4"/>
  <c r="H78" i="4" s="1"/>
  <c r="U147" i="1"/>
  <c r="K78" i="4" s="1"/>
  <c r="D78" i="4"/>
  <c r="G78" i="4" s="1"/>
  <c r="T147" i="1"/>
  <c r="J78" i="4" s="1"/>
  <c r="V78" i="4" s="1"/>
  <c r="J149" i="1"/>
  <c r="K149" i="1"/>
  <c r="I149" i="1"/>
  <c r="I150" i="1" a="1"/>
  <c r="H149" i="1"/>
  <c r="O149" i="1" s="1"/>
  <c r="P149" i="1" s="1"/>
  <c r="E150" i="1"/>
  <c r="G151" i="1"/>
  <c r="C152" i="1"/>
  <c r="D151" i="1"/>
  <c r="E151" i="1" s="1"/>
  <c r="C80" i="4" l="1"/>
  <c r="S149" i="1"/>
  <c r="I80" i="4" s="1"/>
  <c r="Q149" i="1"/>
  <c r="W78" i="4"/>
  <c r="Z78" i="4"/>
  <c r="N78" i="4"/>
  <c r="L80" i="4"/>
  <c r="M78" i="4"/>
  <c r="F80" i="4"/>
  <c r="Y78" i="4"/>
  <c r="E79" i="4"/>
  <c r="H79" i="4" s="1"/>
  <c r="U148" i="1"/>
  <c r="D79" i="4"/>
  <c r="G79" i="4" s="1"/>
  <c r="T148" i="1"/>
  <c r="J79" i="4" s="1"/>
  <c r="X79" i="4"/>
  <c r="U79" i="4"/>
  <c r="J150" i="1"/>
  <c r="K150" i="1"/>
  <c r="I150" i="1"/>
  <c r="I151" i="1" a="1"/>
  <c r="H150" i="1"/>
  <c r="O150" i="1" s="1"/>
  <c r="P150" i="1" s="1"/>
  <c r="G152" i="1"/>
  <c r="C153" i="1"/>
  <c r="D152" i="1"/>
  <c r="E152" i="1" s="1"/>
  <c r="C81" i="4" l="1"/>
  <c r="S150" i="1"/>
  <c r="I81" i="4" s="1"/>
  <c r="X81" i="4" s="1"/>
  <c r="Q150" i="1"/>
  <c r="Y79" i="4"/>
  <c r="V79" i="4"/>
  <c r="K79" i="4"/>
  <c r="F81" i="4"/>
  <c r="M79" i="4"/>
  <c r="L81" i="4"/>
  <c r="N79" i="4"/>
  <c r="E80" i="4"/>
  <c r="H80" i="4" s="1"/>
  <c r="U149" i="1"/>
  <c r="K80" i="4" s="1"/>
  <c r="Z80" i="4" s="1"/>
  <c r="D80" i="4"/>
  <c r="G80" i="4" s="1"/>
  <c r="T149" i="1"/>
  <c r="J80" i="4" s="1"/>
  <c r="X80" i="4"/>
  <c r="U80" i="4"/>
  <c r="U81" i="4" s="1"/>
  <c r="I152" i="1" a="1"/>
  <c r="J151" i="1"/>
  <c r="K151" i="1"/>
  <c r="I151" i="1"/>
  <c r="G153" i="1"/>
  <c r="C154" i="1"/>
  <c r="D153" i="1"/>
  <c r="H151" i="1"/>
  <c r="O151" i="1" s="1"/>
  <c r="P151" i="1" s="1"/>
  <c r="C82" i="4" l="1"/>
  <c r="S151" i="1"/>
  <c r="I82" i="4" s="1"/>
  <c r="Q151" i="1"/>
  <c r="Y80" i="4"/>
  <c r="V80" i="4"/>
  <c r="N80" i="4"/>
  <c r="L82" i="4"/>
  <c r="M80" i="4"/>
  <c r="F82" i="4"/>
  <c r="Z79" i="4"/>
  <c r="W79" i="4"/>
  <c r="W80" i="4"/>
  <c r="D81" i="4"/>
  <c r="G81" i="4" s="1"/>
  <c r="T150" i="1"/>
  <c r="J81" i="4" s="1"/>
  <c r="E81" i="4"/>
  <c r="H81" i="4" s="1"/>
  <c r="U150" i="1"/>
  <c r="K81" i="4" s="1"/>
  <c r="I153" i="1" a="1"/>
  <c r="J152" i="1"/>
  <c r="I152" i="1"/>
  <c r="K152" i="1"/>
  <c r="E153" i="1"/>
  <c r="D154" i="1"/>
  <c r="G154" i="1"/>
  <c r="C155" i="1"/>
  <c r="H152" i="1"/>
  <c r="O152" i="1" s="1"/>
  <c r="P152" i="1" s="1"/>
  <c r="C83" i="4" l="1"/>
  <c r="S152" i="1"/>
  <c r="I83" i="4" s="1"/>
  <c r="X83" i="4" s="1"/>
  <c r="Q152" i="1"/>
  <c r="Z81" i="4"/>
  <c r="W81" i="4"/>
  <c r="Y81" i="4"/>
  <c r="V81" i="4"/>
  <c r="F83" i="4"/>
  <c r="M81" i="4"/>
  <c r="L83" i="4"/>
  <c r="N81" i="4"/>
  <c r="E82" i="4"/>
  <c r="H82" i="4" s="1"/>
  <c r="U151" i="1"/>
  <c r="K82" i="4" s="1"/>
  <c r="D82" i="4"/>
  <c r="G82" i="4" s="1"/>
  <c r="T151" i="1"/>
  <c r="J82" i="4" s="1"/>
  <c r="X82" i="4"/>
  <c r="U82" i="4"/>
  <c r="U83" i="4" s="1"/>
  <c r="J153" i="1"/>
  <c r="K153" i="1"/>
  <c r="I153" i="1"/>
  <c r="I154" i="1" a="1"/>
  <c r="H153" i="1"/>
  <c r="O153" i="1" s="1"/>
  <c r="P153" i="1" s="1"/>
  <c r="E154" i="1"/>
  <c r="G155" i="1"/>
  <c r="D155" i="1"/>
  <c r="E155" i="1" s="1"/>
  <c r="C156" i="1"/>
  <c r="C84" i="4" l="1"/>
  <c r="S153" i="1"/>
  <c r="I84" i="4" s="1"/>
  <c r="U84" i="4" s="1"/>
  <c r="Q153" i="1"/>
  <c r="Y82" i="4"/>
  <c r="V82" i="4"/>
  <c r="Z82" i="4"/>
  <c r="W82" i="4"/>
  <c r="N82" i="4"/>
  <c r="L84" i="4"/>
  <c r="M82" i="4"/>
  <c r="F84" i="4"/>
  <c r="E83" i="4"/>
  <c r="H83" i="4" s="1"/>
  <c r="U152" i="1"/>
  <c r="D83" i="4"/>
  <c r="G83" i="4" s="1"/>
  <c r="T152" i="1"/>
  <c r="J83" i="4" s="1"/>
  <c r="X84" i="4"/>
  <c r="H154" i="1"/>
  <c r="O154" i="1" s="1"/>
  <c r="P154" i="1" s="1"/>
  <c r="I155" i="1" a="1"/>
  <c r="J154" i="1"/>
  <c r="K154" i="1"/>
  <c r="I154" i="1"/>
  <c r="G156" i="1"/>
  <c r="C157" i="1"/>
  <c r="D156" i="1"/>
  <c r="Q154" i="1" l="1"/>
  <c r="C85" i="4"/>
  <c r="S154" i="1"/>
  <c r="I85" i="4" s="1"/>
  <c r="U85" i="4" s="1"/>
  <c r="X85" i="4"/>
  <c r="Y83" i="4"/>
  <c r="V83" i="4"/>
  <c r="K83" i="4"/>
  <c r="Z83" i="4" s="1"/>
  <c r="F85" i="4"/>
  <c r="M83" i="4"/>
  <c r="L85" i="4"/>
  <c r="N83" i="4"/>
  <c r="E84" i="4"/>
  <c r="H84" i="4" s="1"/>
  <c r="U153" i="1"/>
  <c r="K84" i="4" s="1"/>
  <c r="D84" i="4"/>
  <c r="G84" i="4" s="1"/>
  <c r="T153" i="1"/>
  <c r="J84" i="4" s="1"/>
  <c r="V84" i="4" s="1"/>
  <c r="I156" i="1" a="1"/>
  <c r="J155" i="1"/>
  <c r="I155" i="1"/>
  <c r="K155" i="1"/>
  <c r="H155" i="1"/>
  <c r="O155" i="1" s="1"/>
  <c r="P155" i="1" s="1"/>
  <c r="E156" i="1"/>
  <c r="G157" i="1"/>
  <c r="D157" i="1"/>
  <c r="E157" i="1" s="1"/>
  <c r="C158" i="1"/>
  <c r="C86" i="4" l="1"/>
  <c r="S155" i="1"/>
  <c r="I86" i="4" s="1"/>
  <c r="Q155" i="1"/>
  <c r="N84" i="4"/>
  <c r="L86" i="4"/>
  <c r="M84" i="4"/>
  <c r="F86" i="4"/>
  <c r="Z84" i="4"/>
  <c r="W83" i="4"/>
  <c r="W84" i="4" s="1"/>
  <c r="Y84" i="4"/>
  <c r="E85" i="4"/>
  <c r="H85" i="4" s="1"/>
  <c r="U154" i="1"/>
  <c r="K85" i="4" s="1"/>
  <c r="D85" i="4"/>
  <c r="G85" i="4" s="1"/>
  <c r="T154" i="1"/>
  <c r="J85" i="4" s="1"/>
  <c r="V85" i="4" s="1"/>
  <c r="I157" i="1" a="1"/>
  <c r="J156" i="1"/>
  <c r="I156" i="1"/>
  <c r="K156" i="1"/>
  <c r="H156" i="1"/>
  <c r="O156" i="1" s="1"/>
  <c r="P156" i="1" s="1"/>
  <c r="G158" i="1"/>
  <c r="D158" i="1"/>
  <c r="E158" i="1" s="1"/>
  <c r="C159" i="1"/>
  <c r="C87" i="4" l="1"/>
  <c r="S156" i="1"/>
  <c r="I87" i="4" s="1"/>
  <c r="Q156" i="1"/>
  <c r="Z85" i="4"/>
  <c r="W85" i="4"/>
  <c r="Y85" i="4"/>
  <c r="F87" i="4"/>
  <c r="M85" i="4"/>
  <c r="L87" i="4"/>
  <c r="N85" i="4"/>
  <c r="E86" i="4"/>
  <c r="H86" i="4" s="1"/>
  <c r="U155" i="1"/>
  <c r="K86" i="4" s="1"/>
  <c r="D86" i="4"/>
  <c r="G86" i="4" s="1"/>
  <c r="T155" i="1"/>
  <c r="J86" i="4" s="1"/>
  <c r="X86" i="4"/>
  <c r="U86" i="4"/>
  <c r="H157" i="1"/>
  <c r="O157" i="1" s="1"/>
  <c r="P157" i="1" s="1"/>
  <c r="J157" i="1"/>
  <c r="K157" i="1"/>
  <c r="I157" i="1"/>
  <c r="I158" i="1" a="1"/>
  <c r="C160" i="1"/>
  <c r="D159" i="1"/>
  <c r="G159" i="1"/>
  <c r="E159" i="1"/>
  <c r="Q157" i="1" l="1"/>
  <c r="C88" i="4"/>
  <c r="S157" i="1"/>
  <c r="I88" i="4" s="1"/>
  <c r="Y86" i="4"/>
  <c r="V86" i="4"/>
  <c r="Z86" i="4"/>
  <c r="W86" i="4"/>
  <c r="N86" i="4"/>
  <c r="L88" i="4"/>
  <c r="M86" i="4"/>
  <c r="F88" i="4"/>
  <c r="E87" i="4"/>
  <c r="H87" i="4" s="1"/>
  <c r="U156" i="1"/>
  <c r="K87" i="4" s="1"/>
  <c r="D87" i="4"/>
  <c r="G87" i="4" s="1"/>
  <c r="T156" i="1"/>
  <c r="J87" i="4" s="1"/>
  <c r="X87" i="4"/>
  <c r="X88" i="4" s="1"/>
  <c r="U87" i="4"/>
  <c r="I159" i="1" a="1"/>
  <c r="J158" i="1"/>
  <c r="K158" i="1"/>
  <c r="I158" i="1"/>
  <c r="C161" i="1"/>
  <c r="D160" i="1"/>
  <c r="G160" i="1"/>
  <c r="H158" i="1"/>
  <c r="O158" i="1" s="1"/>
  <c r="P158" i="1" s="1"/>
  <c r="C89" i="4" l="1"/>
  <c r="S158" i="1"/>
  <c r="I89" i="4" s="1"/>
  <c r="U89" i="4" s="1"/>
  <c r="Q158" i="1"/>
  <c r="X89" i="4"/>
  <c r="Y87" i="4"/>
  <c r="V87" i="4"/>
  <c r="Z87" i="4"/>
  <c r="W87" i="4"/>
  <c r="F89" i="4"/>
  <c r="M87" i="4"/>
  <c r="L89" i="4"/>
  <c r="N87" i="4"/>
  <c r="U88" i="4"/>
  <c r="E88" i="4"/>
  <c r="H88" i="4" s="1"/>
  <c r="U157" i="1"/>
  <c r="K88" i="4" s="1"/>
  <c r="D88" i="4"/>
  <c r="G88" i="4" s="1"/>
  <c r="T157" i="1"/>
  <c r="J88" i="4" s="1"/>
  <c r="V88" i="4" s="1"/>
  <c r="I160" i="1" a="1"/>
  <c r="J159" i="1"/>
  <c r="I159" i="1"/>
  <c r="K159" i="1"/>
  <c r="D161" i="1"/>
  <c r="E161" i="1" s="1"/>
  <c r="C162" i="1"/>
  <c r="G161" i="1"/>
  <c r="H159" i="1"/>
  <c r="O159" i="1" s="1"/>
  <c r="P159" i="1" s="1"/>
  <c r="E160" i="1"/>
  <c r="C90" i="4" l="1"/>
  <c r="S159" i="1"/>
  <c r="I90" i="4" s="1"/>
  <c r="U90" i="4" s="1"/>
  <c r="Q159" i="1"/>
  <c r="N88" i="4"/>
  <c r="L90" i="4"/>
  <c r="M88" i="4"/>
  <c r="F90" i="4"/>
  <c r="W88" i="4"/>
  <c r="Z88" i="4"/>
  <c r="Y88" i="4"/>
  <c r="X90" i="4"/>
  <c r="E89" i="4"/>
  <c r="H89" i="4" s="1"/>
  <c r="U158" i="1"/>
  <c r="K89" i="4" s="1"/>
  <c r="D89" i="4"/>
  <c r="G89" i="4" s="1"/>
  <c r="T158" i="1"/>
  <c r="J89" i="4" s="1"/>
  <c r="V89" i="4" s="1"/>
  <c r="I161" i="1" a="1"/>
  <c r="J160" i="1"/>
  <c r="I160" i="1"/>
  <c r="K160" i="1"/>
  <c r="D162" i="1"/>
  <c r="G162" i="1"/>
  <c r="C163" i="1"/>
  <c r="H160" i="1"/>
  <c r="O160" i="1" s="1"/>
  <c r="P160" i="1" s="1"/>
  <c r="C91" i="4" l="1"/>
  <c r="S160" i="1"/>
  <c r="I91" i="4" s="1"/>
  <c r="U91" i="4" s="1"/>
  <c r="Q160" i="1"/>
  <c r="Z89" i="4"/>
  <c r="W89" i="4"/>
  <c r="X91" i="4"/>
  <c r="Y89" i="4"/>
  <c r="F91" i="4"/>
  <c r="M89" i="4"/>
  <c r="L91" i="4"/>
  <c r="N89" i="4"/>
  <c r="U159" i="1"/>
  <c r="K90" i="4" s="1"/>
  <c r="E90" i="4"/>
  <c r="H90" i="4" s="1"/>
  <c r="D90" i="4"/>
  <c r="G90" i="4" s="1"/>
  <c r="T159" i="1"/>
  <c r="J90" i="4" s="1"/>
  <c r="V90" i="4" s="1"/>
  <c r="I162" i="1" a="1"/>
  <c r="J161" i="1"/>
  <c r="K161" i="1"/>
  <c r="I161" i="1"/>
  <c r="C164" i="1"/>
  <c r="D163" i="1"/>
  <c r="E163" i="1" s="1"/>
  <c r="G163" i="1"/>
  <c r="H161" i="1"/>
  <c r="O161" i="1" s="1"/>
  <c r="P161" i="1" s="1"/>
  <c r="E162" i="1"/>
  <c r="C92" i="4" l="1"/>
  <c r="S161" i="1"/>
  <c r="I92" i="4" s="1"/>
  <c r="U92" i="4" s="1"/>
  <c r="Q161" i="1"/>
  <c r="Z90" i="4"/>
  <c r="W90" i="4"/>
  <c r="N90" i="4"/>
  <c r="L92" i="4"/>
  <c r="M90" i="4"/>
  <c r="F92" i="4"/>
  <c r="Y90" i="4"/>
  <c r="X92" i="4"/>
  <c r="E91" i="4"/>
  <c r="H91" i="4" s="1"/>
  <c r="U160" i="1"/>
  <c r="K91" i="4" s="1"/>
  <c r="D91" i="4"/>
  <c r="G91" i="4" s="1"/>
  <c r="T160" i="1"/>
  <c r="J91" i="4" s="1"/>
  <c r="V91" i="4" s="1"/>
  <c r="J162" i="1"/>
  <c r="I162" i="1"/>
  <c r="K162" i="1"/>
  <c r="I163" i="1" a="1"/>
  <c r="H162" i="1"/>
  <c r="O162" i="1" s="1"/>
  <c r="P162" i="1" s="1"/>
  <c r="G164" i="1"/>
  <c r="C165" i="1"/>
  <c r="D164" i="1"/>
  <c r="C93" i="4" l="1"/>
  <c r="S162" i="1"/>
  <c r="I93" i="4" s="1"/>
  <c r="Q162" i="1"/>
  <c r="Z91" i="4"/>
  <c r="W91" i="4"/>
  <c r="Y91" i="4"/>
  <c r="F93" i="4"/>
  <c r="M91" i="4"/>
  <c r="L93" i="4"/>
  <c r="N91" i="4"/>
  <c r="E92" i="4"/>
  <c r="H92" i="4" s="1"/>
  <c r="U161" i="1"/>
  <c r="K92" i="4" s="1"/>
  <c r="D92" i="4"/>
  <c r="G92" i="4" s="1"/>
  <c r="T161" i="1"/>
  <c r="J92" i="4" s="1"/>
  <c r="V92" i="4" s="1"/>
  <c r="I164" i="1" a="1"/>
  <c r="J163" i="1"/>
  <c r="I163" i="1"/>
  <c r="K163" i="1"/>
  <c r="E164" i="1"/>
  <c r="G165" i="1"/>
  <c r="D165" i="1"/>
  <c r="E165" i="1" s="1"/>
  <c r="C166" i="1"/>
  <c r="H163" i="1"/>
  <c r="O163" i="1" s="1"/>
  <c r="P163" i="1" s="1"/>
  <c r="C94" i="4" l="1"/>
  <c r="S163" i="1"/>
  <c r="I94" i="4" s="1"/>
  <c r="X94" i="4" s="1"/>
  <c r="Q163" i="1"/>
  <c r="Z92" i="4"/>
  <c r="W92" i="4"/>
  <c r="N92" i="4"/>
  <c r="L94" i="4"/>
  <c r="M92" i="4"/>
  <c r="F94" i="4"/>
  <c r="Y92" i="4"/>
  <c r="E93" i="4"/>
  <c r="H93" i="4" s="1"/>
  <c r="U162" i="1"/>
  <c r="K93" i="4" s="1"/>
  <c r="D93" i="4"/>
  <c r="G93" i="4" s="1"/>
  <c r="T162" i="1"/>
  <c r="J93" i="4" s="1"/>
  <c r="X93" i="4"/>
  <c r="U93" i="4"/>
  <c r="U94" i="4" s="1"/>
  <c r="H164" i="1"/>
  <c r="J164" i="1"/>
  <c r="K164" i="1"/>
  <c r="I164" i="1"/>
  <c r="I165" i="1" a="1"/>
  <c r="C167" i="1"/>
  <c r="D166" i="1"/>
  <c r="G166" i="1"/>
  <c r="O164" i="1"/>
  <c r="P164" i="1" s="1"/>
  <c r="C95" i="4" l="1"/>
  <c r="S164" i="1"/>
  <c r="I95" i="4" s="1"/>
  <c r="Q164" i="1"/>
  <c r="Y93" i="4"/>
  <c r="V93" i="4"/>
  <c r="Z93" i="4"/>
  <c r="W93" i="4"/>
  <c r="F95" i="4"/>
  <c r="M93" i="4"/>
  <c r="L95" i="4"/>
  <c r="N93" i="4"/>
  <c r="E94" i="4"/>
  <c r="H94" i="4" s="1"/>
  <c r="U163" i="1"/>
  <c r="K94" i="4" s="1"/>
  <c r="D94" i="4"/>
  <c r="G94" i="4" s="1"/>
  <c r="T163" i="1"/>
  <c r="J94" i="4" s="1"/>
  <c r="J165" i="1"/>
  <c r="K165" i="1"/>
  <c r="I165" i="1"/>
  <c r="I166" i="1" a="1"/>
  <c r="E166" i="1"/>
  <c r="H165" i="1"/>
  <c r="O165" i="1" s="1"/>
  <c r="P165" i="1" s="1"/>
  <c r="C168" i="1"/>
  <c r="D167" i="1"/>
  <c r="G167" i="1"/>
  <c r="C96" i="4" l="1"/>
  <c r="S165" i="1"/>
  <c r="I96" i="4" s="1"/>
  <c r="Q165" i="1"/>
  <c r="Y94" i="4"/>
  <c r="V94" i="4"/>
  <c r="Z94" i="4"/>
  <c r="W94" i="4"/>
  <c r="N94" i="4"/>
  <c r="L96" i="4"/>
  <c r="M94" i="4"/>
  <c r="F96" i="4"/>
  <c r="E95" i="4"/>
  <c r="H95" i="4" s="1"/>
  <c r="U164" i="1"/>
  <c r="K95" i="4" s="1"/>
  <c r="D95" i="4"/>
  <c r="G95" i="4" s="1"/>
  <c r="T164" i="1"/>
  <c r="J95" i="4" s="1"/>
  <c r="X95" i="4"/>
  <c r="X96" i="4" s="1"/>
  <c r="U95" i="4"/>
  <c r="I167" i="1" a="1"/>
  <c r="J166" i="1"/>
  <c r="K166" i="1"/>
  <c r="I166" i="1"/>
  <c r="C169" i="1"/>
  <c r="D168" i="1"/>
  <c r="E168" i="1" s="1"/>
  <c r="G168" i="1"/>
  <c r="H166" i="1"/>
  <c r="O166" i="1" s="1"/>
  <c r="P166" i="1" s="1"/>
  <c r="E167" i="1"/>
  <c r="C97" i="4" l="1"/>
  <c r="S166" i="1"/>
  <c r="I97" i="4" s="1"/>
  <c r="Q166" i="1"/>
  <c r="Y95" i="4"/>
  <c r="V95" i="4"/>
  <c r="Z95" i="4"/>
  <c r="W95" i="4"/>
  <c r="F97" i="4"/>
  <c r="M95" i="4"/>
  <c r="L97" i="4"/>
  <c r="N95" i="4"/>
  <c r="E96" i="4"/>
  <c r="H96" i="4" s="1"/>
  <c r="U165" i="1"/>
  <c r="K96" i="4" s="1"/>
  <c r="W96" i="4" s="1"/>
  <c r="D96" i="4"/>
  <c r="G96" i="4" s="1"/>
  <c r="T165" i="1"/>
  <c r="J96" i="4" s="1"/>
  <c r="V96" i="4" s="1"/>
  <c r="U96" i="4"/>
  <c r="I168" i="1" a="1"/>
  <c r="I167" i="1"/>
  <c r="K167" i="1"/>
  <c r="J167" i="1"/>
  <c r="H167" i="1"/>
  <c r="O167" i="1" s="1"/>
  <c r="P167" i="1" s="1"/>
  <c r="D169" i="1"/>
  <c r="G169" i="1"/>
  <c r="C170" i="1"/>
  <c r="C98" i="4" l="1"/>
  <c r="S167" i="1"/>
  <c r="I98" i="4" s="1"/>
  <c r="Q167" i="1"/>
  <c r="N96" i="4"/>
  <c r="L98" i="4"/>
  <c r="M96" i="4"/>
  <c r="F98" i="4"/>
  <c r="Z96" i="4"/>
  <c r="Y96" i="4"/>
  <c r="D97" i="4"/>
  <c r="G97" i="4" s="1"/>
  <c r="T166" i="1"/>
  <c r="J97" i="4" s="1"/>
  <c r="E97" i="4"/>
  <c r="H97" i="4" s="1"/>
  <c r="U166" i="1"/>
  <c r="K97" i="4" s="1"/>
  <c r="X97" i="4"/>
  <c r="X98" i="4" s="1"/>
  <c r="U97" i="4"/>
  <c r="U98" i="4" s="1"/>
  <c r="I169" i="1" a="1"/>
  <c r="J168" i="1"/>
  <c r="I168" i="1"/>
  <c r="K168" i="1"/>
  <c r="H168" i="1"/>
  <c r="O168" i="1" s="1"/>
  <c r="P168" i="1" s="1"/>
  <c r="E169" i="1"/>
  <c r="G170" i="1"/>
  <c r="D170" i="1"/>
  <c r="C171" i="1"/>
  <c r="C99" i="4" l="1"/>
  <c r="S168" i="1"/>
  <c r="I99" i="4" s="1"/>
  <c r="Q168" i="1"/>
  <c r="Z97" i="4"/>
  <c r="W97" i="4"/>
  <c r="Y97" i="4"/>
  <c r="V97" i="4"/>
  <c r="F99" i="4"/>
  <c r="M97" i="4"/>
  <c r="L99" i="4"/>
  <c r="N97" i="4"/>
  <c r="E98" i="4"/>
  <c r="H98" i="4" s="1"/>
  <c r="U167" i="1"/>
  <c r="K98" i="4" s="1"/>
  <c r="D98" i="4"/>
  <c r="G98" i="4" s="1"/>
  <c r="T167" i="1"/>
  <c r="J98" i="4" s="1"/>
  <c r="H169" i="1"/>
  <c r="O169" i="1" s="1"/>
  <c r="P169" i="1" s="1"/>
  <c r="J169" i="1"/>
  <c r="K169" i="1"/>
  <c r="I169" i="1"/>
  <c r="I170" i="1" a="1"/>
  <c r="C172" i="1"/>
  <c r="G171" i="1"/>
  <c r="D171" i="1"/>
  <c r="E170" i="1"/>
  <c r="Q169" i="1" l="1"/>
  <c r="C100" i="4"/>
  <c r="S169" i="1"/>
  <c r="I100" i="4" s="1"/>
  <c r="Z98" i="4"/>
  <c r="W98" i="4"/>
  <c r="N98" i="4"/>
  <c r="L100" i="4"/>
  <c r="M98" i="4"/>
  <c r="F100" i="4"/>
  <c r="V98" i="4"/>
  <c r="Y98" i="4"/>
  <c r="U168" i="1"/>
  <c r="K99" i="4" s="1"/>
  <c r="E99" i="4"/>
  <c r="H99" i="4" s="1"/>
  <c r="D99" i="4"/>
  <c r="G99" i="4" s="1"/>
  <c r="T168" i="1"/>
  <c r="J99" i="4" s="1"/>
  <c r="X99" i="4"/>
  <c r="U99" i="4"/>
  <c r="I171" i="1" a="1"/>
  <c r="J170" i="1"/>
  <c r="K170" i="1"/>
  <c r="I170" i="1"/>
  <c r="H170" i="1"/>
  <c r="O170" i="1" s="1"/>
  <c r="P170" i="1" s="1"/>
  <c r="D172" i="1"/>
  <c r="G172" i="1"/>
  <c r="C173" i="1"/>
  <c r="E171" i="1"/>
  <c r="C101" i="4" l="1"/>
  <c r="S170" i="1"/>
  <c r="I101" i="4" s="1"/>
  <c r="X101" i="4" s="1"/>
  <c r="Q170" i="1"/>
  <c r="Y99" i="4"/>
  <c r="V99" i="4"/>
  <c r="Z99" i="4"/>
  <c r="W99" i="4"/>
  <c r="F101" i="4"/>
  <c r="M99" i="4"/>
  <c r="L101" i="4"/>
  <c r="N99" i="4"/>
  <c r="X100" i="4"/>
  <c r="U100" i="4"/>
  <c r="U101" i="4" s="1"/>
  <c r="E100" i="4"/>
  <c r="H100" i="4" s="1"/>
  <c r="U169" i="1"/>
  <c r="K100" i="4" s="1"/>
  <c r="D100" i="4"/>
  <c r="G100" i="4" s="1"/>
  <c r="T169" i="1"/>
  <c r="J100" i="4" s="1"/>
  <c r="H171" i="1"/>
  <c r="O171" i="1" s="1"/>
  <c r="P171" i="1" s="1"/>
  <c r="I171" i="1"/>
  <c r="K171" i="1"/>
  <c r="J171" i="1"/>
  <c r="I172" i="1" a="1"/>
  <c r="E172" i="1"/>
  <c r="G173" i="1"/>
  <c r="C174" i="1"/>
  <c r="D173" i="1"/>
  <c r="Q171" i="1" l="1"/>
  <c r="C102" i="4"/>
  <c r="S171" i="1"/>
  <c r="I102" i="4" s="1"/>
  <c r="U102" i="4" s="1"/>
  <c r="Y100" i="4"/>
  <c r="V100" i="4"/>
  <c r="Z100" i="4"/>
  <c r="W100" i="4"/>
  <c r="N100" i="4"/>
  <c r="L102" i="4"/>
  <c r="M100" i="4"/>
  <c r="F102" i="4"/>
  <c r="E101" i="4"/>
  <c r="H101" i="4" s="1"/>
  <c r="U170" i="1"/>
  <c r="K101" i="4" s="1"/>
  <c r="D101" i="4"/>
  <c r="G101" i="4" s="1"/>
  <c r="T170" i="1"/>
  <c r="J101" i="4" s="1"/>
  <c r="X102" i="4"/>
  <c r="J172" i="1"/>
  <c r="I172" i="1"/>
  <c r="K172" i="1"/>
  <c r="I173" i="1" a="1"/>
  <c r="H172" i="1"/>
  <c r="O172" i="1" s="1"/>
  <c r="P172" i="1" s="1"/>
  <c r="E173" i="1"/>
  <c r="D174" i="1"/>
  <c r="E174" i="1" s="1"/>
  <c r="C175" i="1"/>
  <c r="G174" i="1"/>
  <c r="C103" i="4" l="1"/>
  <c r="S172" i="1"/>
  <c r="I103" i="4" s="1"/>
  <c r="Q172" i="1"/>
  <c r="Y101" i="4"/>
  <c r="V101" i="4"/>
  <c r="Z101" i="4"/>
  <c r="W101" i="4"/>
  <c r="F103" i="4"/>
  <c r="M101" i="4"/>
  <c r="L103" i="4"/>
  <c r="N101" i="4"/>
  <c r="E102" i="4"/>
  <c r="H102" i="4" s="1"/>
  <c r="U171" i="1"/>
  <c r="K102" i="4" s="1"/>
  <c r="D102" i="4"/>
  <c r="G102" i="4" s="1"/>
  <c r="T171" i="1"/>
  <c r="J102" i="4" s="1"/>
  <c r="V102" i="4" s="1"/>
  <c r="I174" i="1" a="1"/>
  <c r="J173" i="1"/>
  <c r="K173" i="1"/>
  <c r="I173" i="1"/>
  <c r="G175" i="1"/>
  <c r="C176" i="1"/>
  <c r="D175" i="1"/>
  <c r="H173" i="1"/>
  <c r="O173" i="1" s="1"/>
  <c r="P173" i="1" s="1"/>
  <c r="C104" i="4" l="1"/>
  <c r="S173" i="1"/>
  <c r="I104" i="4" s="1"/>
  <c r="Q173" i="1"/>
  <c r="Z102" i="4"/>
  <c r="W102" i="4"/>
  <c r="N102" i="4"/>
  <c r="L104" i="4"/>
  <c r="M102" i="4"/>
  <c r="F104" i="4"/>
  <c r="Y102" i="4"/>
  <c r="E103" i="4"/>
  <c r="H103" i="4" s="1"/>
  <c r="U172" i="1"/>
  <c r="K103" i="4" s="1"/>
  <c r="D103" i="4"/>
  <c r="G103" i="4" s="1"/>
  <c r="T172" i="1"/>
  <c r="J103" i="4" s="1"/>
  <c r="X103" i="4"/>
  <c r="U103" i="4"/>
  <c r="I174" i="1"/>
  <c r="K174" i="1"/>
  <c r="J174" i="1"/>
  <c r="I175" i="1" a="1"/>
  <c r="H174" i="1"/>
  <c r="O174" i="1" s="1"/>
  <c r="P174" i="1" s="1"/>
  <c r="E175" i="1"/>
  <c r="D176" i="1"/>
  <c r="G176" i="1"/>
  <c r="C177" i="1"/>
  <c r="C105" i="4" l="1"/>
  <c r="S174" i="1"/>
  <c r="I105" i="4" s="1"/>
  <c r="Q174" i="1"/>
  <c r="Y103" i="4"/>
  <c r="V103" i="4"/>
  <c r="Z103" i="4"/>
  <c r="W103" i="4"/>
  <c r="F105" i="4"/>
  <c r="M103" i="4"/>
  <c r="L105" i="4"/>
  <c r="N103" i="4"/>
  <c r="E104" i="4"/>
  <c r="H104" i="4" s="1"/>
  <c r="U173" i="1"/>
  <c r="K104" i="4" s="1"/>
  <c r="D104" i="4"/>
  <c r="G104" i="4" s="1"/>
  <c r="T173" i="1"/>
  <c r="J104" i="4" s="1"/>
  <c r="X104" i="4"/>
  <c r="U104" i="4"/>
  <c r="I176" i="1" a="1"/>
  <c r="I175" i="1"/>
  <c r="K175" i="1"/>
  <c r="J175" i="1"/>
  <c r="E176" i="1"/>
  <c r="H175" i="1"/>
  <c r="O175" i="1" s="1"/>
  <c r="P175" i="1" s="1"/>
  <c r="G177" i="1"/>
  <c r="D177" i="1"/>
  <c r="C178" i="1"/>
  <c r="C106" i="4" l="1"/>
  <c r="S175" i="1"/>
  <c r="I106" i="4" s="1"/>
  <c r="Q175" i="1"/>
  <c r="Y104" i="4"/>
  <c r="V104" i="4"/>
  <c r="Z104" i="4"/>
  <c r="W104" i="4"/>
  <c r="N104" i="4"/>
  <c r="L106" i="4"/>
  <c r="M104" i="4"/>
  <c r="F106" i="4"/>
  <c r="U174" i="1"/>
  <c r="K105" i="4" s="1"/>
  <c r="E105" i="4"/>
  <c r="H105" i="4" s="1"/>
  <c r="D105" i="4"/>
  <c r="G105" i="4" s="1"/>
  <c r="T174" i="1"/>
  <c r="J105" i="4" s="1"/>
  <c r="X105" i="4"/>
  <c r="U105" i="4"/>
  <c r="H176" i="1"/>
  <c r="O176" i="1" s="1"/>
  <c r="P176" i="1" s="1"/>
  <c r="J176" i="1"/>
  <c r="I176" i="1"/>
  <c r="K176" i="1"/>
  <c r="I177" i="1" a="1"/>
  <c r="D178" i="1"/>
  <c r="E178" i="1" s="1"/>
  <c r="G178" i="1"/>
  <c r="C179" i="1"/>
  <c r="E177" i="1"/>
  <c r="Q176" i="1" l="1"/>
  <c r="C107" i="4"/>
  <c r="S176" i="1"/>
  <c r="I107" i="4" s="1"/>
  <c r="Y105" i="4"/>
  <c r="V105" i="4"/>
  <c r="Z105" i="4"/>
  <c r="W105" i="4"/>
  <c r="F107" i="4"/>
  <c r="M105" i="4"/>
  <c r="L107" i="4"/>
  <c r="N105" i="4"/>
  <c r="U175" i="1"/>
  <c r="K106" i="4" s="1"/>
  <c r="E106" i="4"/>
  <c r="H106" i="4" s="1"/>
  <c r="D106" i="4"/>
  <c r="G106" i="4" s="1"/>
  <c r="T175" i="1"/>
  <c r="J106" i="4" s="1"/>
  <c r="V106" i="4" s="1"/>
  <c r="X106" i="4"/>
  <c r="U106" i="4"/>
  <c r="I178" i="1" a="1"/>
  <c r="J177" i="1"/>
  <c r="K177" i="1"/>
  <c r="I177" i="1"/>
  <c r="H177" i="1"/>
  <c r="O177" i="1" s="1"/>
  <c r="P177" i="1" s="1"/>
  <c r="G179" i="1"/>
  <c r="C180" i="1"/>
  <c r="D179" i="1"/>
  <c r="C108" i="4" l="1"/>
  <c r="S177" i="1"/>
  <c r="I108" i="4" s="1"/>
  <c r="Q177" i="1"/>
  <c r="N106" i="4"/>
  <c r="L108" i="4"/>
  <c r="M106" i="4"/>
  <c r="F108" i="4"/>
  <c r="W106" i="4"/>
  <c r="Z106" i="4"/>
  <c r="Y106" i="4"/>
  <c r="X107" i="4"/>
  <c r="U107" i="4"/>
  <c r="E107" i="4"/>
  <c r="H107" i="4" s="1"/>
  <c r="U176" i="1"/>
  <c r="K107" i="4" s="1"/>
  <c r="D107" i="4"/>
  <c r="G107" i="4" s="1"/>
  <c r="T176" i="1"/>
  <c r="J107" i="4" s="1"/>
  <c r="I179" i="1" a="1"/>
  <c r="J178" i="1"/>
  <c r="I178" i="1"/>
  <c r="K178" i="1"/>
  <c r="H178" i="1"/>
  <c r="O178" i="1" s="1"/>
  <c r="P178" i="1" s="1"/>
  <c r="E179" i="1"/>
  <c r="D180" i="1"/>
  <c r="C181" i="1"/>
  <c r="G180" i="1"/>
  <c r="C109" i="4" l="1"/>
  <c r="S178" i="1"/>
  <c r="I109" i="4" s="1"/>
  <c r="Q178" i="1"/>
  <c r="Y107" i="4"/>
  <c r="V107" i="4"/>
  <c r="Z107" i="4"/>
  <c r="W107" i="4"/>
  <c r="F109" i="4"/>
  <c r="M107" i="4"/>
  <c r="L109" i="4"/>
  <c r="N107" i="4"/>
  <c r="E108" i="4"/>
  <c r="H108" i="4" s="1"/>
  <c r="U177" i="1"/>
  <c r="K108" i="4" s="1"/>
  <c r="D108" i="4"/>
  <c r="G108" i="4" s="1"/>
  <c r="T177" i="1"/>
  <c r="J108" i="4" s="1"/>
  <c r="X108" i="4"/>
  <c r="X109" i="4" s="1"/>
  <c r="U108" i="4"/>
  <c r="I180" i="1" a="1"/>
  <c r="I179" i="1"/>
  <c r="J179" i="1"/>
  <c r="K179" i="1"/>
  <c r="H179" i="1"/>
  <c r="O179" i="1" s="1"/>
  <c r="P179" i="1" s="1"/>
  <c r="G181" i="1"/>
  <c r="D181" i="1"/>
  <c r="E181" i="1" s="1"/>
  <c r="C182" i="1"/>
  <c r="E180" i="1"/>
  <c r="C110" i="4" l="1"/>
  <c r="S179" i="1"/>
  <c r="I110" i="4" s="1"/>
  <c r="Q179" i="1"/>
  <c r="X110" i="4"/>
  <c r="Y108" i="4"/>
  <c r="V108" i="4"/>
  <c r="Z108" i="4"/>
  <c r="W108" i="4"/>
  <c r="N108" i="4"/>
  <c r="L110" i="4"/>
  <c r="M108" i="4"/>
  <c r="F110" i="4"/>
  <c r="E109" i="4"/>
  <c r="H109" i="4" s="1"/>
  <c r="U178" i="1"/>
  <c r="K109" i="4" s="1"/>
  <c r="D109" i="4"/>
  <c r="G109" i="4" s="1"/>
  <c r="T178" i="1"/>
  <c r="J109" i="4" s="1"/>
  <c r="U109" i="4"/>
  <c r="U110" i="4" s="1"/>
  <c r="J180" i="1"/>
  <c r="K180" i="1"/>
  <c r="I180" i="1"/>
  <c r="I181" i="1" a="1"/>
  <c r="H180" i="1"/>
  <c r="O180" i="1" s="1"/>
  <c r="P180" i="1" s="1"/>
  <c r="G182" i="1"/>
  <c r="C183" i="1"/>
  <c r="D182" i="1"/>
  <c r="C111" i="4" l="1"/>
  <c r="S180" i="1"/>
  <c r="I111" i="4" s="1"/>
  <c r="U111" i="4" s="1"/>
  <c r="Q180" i="1"/>
  <c r="Y109" i="4"/>
  <c r="V109" i="4"/>
  <c r="Z109" i="4"/>
  <c r="W109" i="4"/>
  <c r="F111" i="4"/>
  <c r="M109" i="4"/>
  <c r="L111" i="4"/>
  <c r="N109" i="4"/>
  <c r="X111" i="4"/>
  <c r="E110" i="4"/>
  <c r="H110" i="4" s="1"/>
  <c r="U179" i="1"/>
  <c r="K110" i="4" s="1"/>
  <c r="Z110" i="4" s="1"/>
  <c r="D110" i="4"/>
  <c r="G110" i="4" s="1"/>
  <c r="T179" i="1"/>
  <c r="J110" i="4" s="1"/>
  <c r="V110" i="4" s="1"/>
  <c r="I182" i="1" a="1"/>
  <c r="J181" i="1"/>
  <c r="K181" i="1"/>
  <c r="I181" i="1"/>
  <c r="H181" i="1"/>
  <c r="O181" i="1" s="1"/>
  <c r="P181" i="1" s="1"/>
  <c r="G183" i="1"/>
  <c r="C184" i="1"/>
  <c r="D183" i="1"/>
  <c r="E182" i="1"/>
  <c r="C112" i="4" l="1"/>
  <c r="S181" i="1"/>
  <c r="I112" i="4" s="1"/>
  <c r="Q181" i="1"/>
  <c r="N110" i="4"/>
  <c r="L112" i="4"/>
  <c r="M110" i="4"/>
  <c r="F112" i="4"/>
  <c r="W110" i="4"/>
  <c r="Y110" i="4"/>
  <c r="U180" i="1"/>
  <c r="K111" i="4" s="1"/>
  <c r="Z111" i="4" s="1"/>
  <c r="E111" i="4"/>
  <c r="H111" i="4" s="1"/>
  <c r="D111" i="4"/>
  <c r="G111" i="4" s="1"/>
  <c r="T180" i="1"/>
  <c r="J111" i="4" s="1"/>
  <c r="V111" i="4" s="1"/>
  <c r="I183" i="1" a="1"/>
  <c r="K182" i="1"/>
  <c r="J182" i="1"/>
  <c r="I182" i="1"/>
  <c r="H182" i="1"/>
  <c r="O182" i="1" s="1"/>
  <c r="P182" i="1" s="1"/>
  <c r="E183" i="1"/>
  <c r="C185" i="1"/>
  <c r="D184" i="1"/>
  <c r="G184" i="1"/>
  <c r="C113" i="4" l="1"/>
  <c r="S182" i="1"/>
  <c r="I113" i="4" s="1"/>
  <c r="Q182" i="1"/>
  <c r="Y111" i="4"/>
  <c r="W111" i="4"/>
  <c r="F113" i="4"/>
  <c r="M111" i="4"/>
  <c r="L113" i="4"/>
  <c r="N111" i="4"/>
  <c r="E112" i="4"/>
  <c r="H112" i="4" s="1"/>
  <c r="U181" i="1"/>
  <c r="K112" i="4" s="1"/>
  <c r="D112" i="4"/>
  <c r="G112" i="4" s="1"/>
  <c r="T181" i="1"/>
  <c r="J112" i="4" s="1"/>
  <c r="X112" i="4"/>
  <c r="X113" i="4" s="1"/>
  <c r="U112" i="4"/>
  <c r="H183" i="1"/>
  <c r="O183" i="1" s="1"/>
  <c r="P183" i="1" s="1"/>
  <c r="I183" i="1"/>
  <c r="K183" i="1"/>
  <c r="J183" i="1"/>
  <c r="I184" i="1" a="1"/>
  <c r="E184" i="1"/>
  <c r="C186" i="1"/>
  <c r="G185" i="1"/>
  <c r="D185" i="1"/>
  <c r="Q183" i="1" l="1"/>
  <c r="C114" i="4"/>
  <c r="S183" i="1"/>
  <c r="I114" i="4" s="1"/>
  <c r="X114" i="4" s="1"/>
  <c r="Y112" i="4"/>
  <c r="V112" i="4"/>
  <c r="Z112" i="4"/>
  <c r="W112" i="4"/>
  <c r="N112" i="4"/>
  <c r="L114" i="4"/>
  <c r="M112" i="4"/>
  <c r="F114" i="4"/>
  <c r="D113" i="4"/>
  <c r="G113" i="4" s="1"/>
  <c r="T182" i="1"/>
  <c r="J113" i="4" s="1"/>
  <c r="V113" i="4" s="1"/>
  <c r="E113" i="4"/>
  <c r="H113" i="4" s="1"/>
  <c r="U182" i="1"/>
  <c r="K113" i="4" s="1"/>
  <c r="U113" i="4"/>
  <c r="U114" i="4" s="1"/>
  <c r="I185" i="1" a="1"/>
  <c r="J184" i="1"/>
  <c r="I184" i="1"/>
  <c r="K184" i="1"/>
  <c r="H184" i="1"/>
  <c r="O184" i="1" s="1"/>
  <c r="P184" i="1" s="1"/>
  <c r="C187" i="1"/>
  <c r="D186" i="1"/>
  <c r="G186" i="1"/>
  <c r="E185" i="1"/>
  <c r="C115" i="4" l="1"/>
  <c r="S184" i="1"/>
  <c r="I115" i="4" s="1"/>
  <c r="Q184" i="1"/>
  <c r="F115" i="4"/>
  <c r="M113" i="4"/>
  <c r="L115" i="4"/>
  <c r="N113" i="4"/>
  <c r="W113" i="4"/>
  <c r="Z113" i="4"/>
  <c r="Y113" i="4"/>
  <c r="E114" i="4"/>
  <c r="H114" i="4" s="1"/>
  <c r="U183" i="1"/>
  <c r="K114" i="4" s="1"/>
  <c r="D114" i="4"/>
  <c r="G114" i="4" s="1"/>
  <c r="T183" i="1"/>
  <c r="J114" i="4" s="1"/>
  <c r="I186" i="1" a="1"/>
  <c r="J185" i="1"/>
  <c r="K185" i="1"/>
  <c r="I185" i="1"/>
  <c r="G187" i="1"/>
  <c r="C188" i="1"/>
  <c r="D187" i="1"/>
  <c r="E187" i="1" s="1"/>
  <c r="E186" i="1"/>
  <c r="H185" i="1"/>
  <c r="O185" i="1" s="1"/>
  <c r="P185" i="1" s="1"/>
  <c r="C116" i="4" l="1"/>
  <c r="S185" i="1"/>
  <c r="I116" i="4" s="1"/>
  <c r="Q185" i="1"/>
  <c r="Y114" i="4"/>
  <c r="V114" i="4"/>
  <c r="Z114" i="4"/>
  <c r="W114" i="4"/>
  <c r="N114" i="4"/>
  <c r="L116" i="4"/>
  <c r="M114" i="4"/>
  <c r="F116" i="4"/>
  <c r="E115" i="4"/>
  <c r="H115" i="4" s="1"/>
  <c r="U184" i="1"/>
  <c r="K115" i="4" s="1"/>
  <c r="D115" i="4"/>
  <c r="G115" i="4" s="1"/>
  <c r="T184" i="1"/>
  <c r="J115" i="4" s="1"/>
  <c r="X115" i="4"/>
  <c r="U115" i="4"/>
  <c r="I187" i="1" a="1"/>
  <c r="I186" i="1"/>
  <c r="K186" i="1"/>
  <c r="J186" i="1"/>
  <c r="H186" i="1"/>
  <c r="O186" i="1" s="1"/>
  <c r="P186" i="1" s="1"/>
  <c r="G188" i="1"/>
  <c r="D188" i="1"/>
  <c r="C189" i="1"/>
  <c r="C117" i="4" l="1"/>
  <c r="S186" i="1"/>
  <c r="I117" i="4" s="1"/>
  <c r="Q186" i="1"/>
  <c r="Y115" i="4"/>
  <c r="V115" i="4"/>
  <c r="Z115" i="4"/>
  <c r="W115" i="4"/>
  <c r="F117" i="4"/>
  <c r="M115" i="4"/>
  <c r="L117" i="4"/>
  <c r="N115" i="4"/>
  <c r="E116" i="4"/>
  <c r="H116" i="4" s="1"/>
  <c r="U185" i="1"/>
  <c r="K116" i="4" s="1"/>
  <c r="D116" i="4"/>
  <c r="G116" i="4" s="1"/>
  <c r="T185" i="1"/>
  <c r="J116" i="4" s="1"/>
  <c r="X116" i="4"/>
  <c r="X117" i="4" s="1"/>
  <c r="U116" i="4"/>
  <c r="H187" i="1"/>
  <c r="O187" i="1" s="1"/>
  <c r="P187" i="1" s="1"/>
  <c r="K187" i="1"/>
  <c r="J187" i="1"/>
  <c r="I187" i="1"/>
  <c r="I188" i="1" a="1"/>
  <c r="E188" i="1"/>
  <c r="D189" i="1"/>
  <c r="G189" i="1"/>
  <c r="C190" i="1"/>
  <c r="Q187" i="1" l="1"/>
  <c r="C118" i="4"/>
  <c r="S187" i="1"/>
  <c r="I118" i="4" s="1"/>
  <c r="Y116" i="4"/>
  <c r="V116" i="4"/>
  <c r="Z116" i="4"/>
  <c r="W116" i="4"/>
  <c r="N116" i="4"/>
  <c r="L118" i="4"/>
  <c r="M116" i="4"/>
  <c r="F118" i="4"/>
  <c r="E117" i="4"/>
  <c r="H117" i="4" s="1"/>
  <c r="U186" i="1"/>
  <c r="K117" i="4" s="1"/>
  <c r="D117" i="4"/>
  <c r="G117" i="4" s="1"/>
  <c r="T186" i="1"/>
  <c r="J117" i="4" s="1"/>
  <c r="U117" i="4"/>
  <c r="I189" i="1" a="1"/>
  <c r="K188" i="1"/>
  <c r="I188" i="1"/>
  <c r="J188" i="1"/>
  <c r="H188" i="1"/>
  <c r="O188" i="1" s="1"/>
  <c r="P188" i="1" s="1"/>
  <c r="E189" i="1"/>
  <c r="D190" i="1"/>
  <c r="G190" i="1"/>
  <c r="C191" i="1"/>
  <c r="C119" i="4" l="1"/>
  <c r="S188" i="1"/>
  <c r="I119" i="4" s="1"/>
  <c r="Q188" i="1"/>
  <c r="F119" i="4"/>
  <c r="M117" i="4"/>
  <c r="L119" i="4"/>
  <c r="N117" i="4"/>
  <c r="W117" i="4"/>
  <c r="Z117" i="4"/>
  <c r="V117" i="4"/>
  <c r="Y117" i="4"/>
  <c r="X118" i="4"/>
  <c r="X119" i="4" s="1"/>
  <c r="U118" i="4"/>
  <c r="E118" i="4"/>
  <c r="H118" i="4" s="1"/>
  <c r="U187" i="1"/>
  <c r="K118" i="4" s="1"/>
  <c r="D118" i="4"/>
  <c r="G118" i="4" s="1"/>
  <c r="T187" i="1"/>
  <c r="J118" i="4" s="1"/>
  <c r="H189" i="1"/>
  <c r="O189" i="1" s="1"/>
  <c r="P189" i="1" s="1"/>
  <c r="I190" i="1" a="1"/>
  <c r="K189" i="1"/>
  <c r="I189" i="1"/>
  <c r="J189" i="1"/>
  <c r="E190" i="1"/>
  <c r="G191" i="1"/>
  <c r="C192" i="1"/>
  <c r="D191" i="1"/>
  <c r="Q189" i="1" l="1"/>
  <c r="C120" i="4"/>
  <c r="S189" i="1"/>
  <c r="I120" i="4" s="1"/>
  <c r="Y118" i="4"/>
  <c r="V118" i="4"/>
  <c r="Z118" i="4"/>
  <c r="W118" i="4"/>
  <c r="N118" i="4"/>
  <c r="L120" i="4"/>
  <c r="M118" i="4"/>
  <c r="F120" i="4"/>
  <c r="E119" i="4"/>
  <c r="H119" i="4" s="1"/>
  <c r="U188" i="1"/>
  <c r="K119" i="4" s="1"/>
  <c r="D119" i="4"/>
  <c r="G119" i="4" s="1"/>
  <c r="T188" i="1"/>
  <c r="J119" i="4" s="1"/>
  <c r="V119" i="4" s="1"/>
  <c r="U119" i="4"/>
  <c r="K190" i="1"/>
  <c r="I190" i="1"/>
  <c r="J190" i="1"/>
  <c r="I191" i="1" a="1"/>
  <c r="D192" i="1"/>
  <c r="C193" i="1"/>
  <c r="G192" i="1"/>
  <c r="E191" i="1"/>
  <c r="H190" i="1"/>
  <c r="O190" i="1" s="1"/>
  <c r="P190" i="1" s="1"/>
  <c r="C121" i="4" l="1"/>
  <c r="S190" i="1"/>
  <c r="I121" i="4" s="1"/>
  <c r="X121" i="4" s="1"/>
  <c r="Q190" i="1"/>
  <c r="F121" i="4"/>
  <c r="M119" i="4"/>
  <c r="L121" i="4"/>
  <c r="N119" i="4"/>
  <c r="W119" i="4"/>
  <c r="Z119" i="4"/>
  <c r="Y119" i="4"/>
  <c r="X120" i="4"/>
  <c r="U120" i="4"/>
  <c r="U121" i="4" s="1"/>
  <c r="E120" i="4"/>
  <c r="H120" i="4" s="1"/>
  <c r="U189" i="1"/>
  <c r="K120" i="4" s="1"/>
  <c r="D120" i="4"/>
  <c r="G120" i="4" s="1"/>
  <c r="T189" i="1"/>
  <c r="J120" i="4" s="1"/>
  <c r="V120" i="4" s="1"/>
  <c r="H191" i="1"/>
  <c r="O191" i="1" s="1"/>
  <c r="P191" i="1" s="1"/>
  <c r="I192" i="1" a="1"/>
  <c r="K191" i="1"/>
  <c r="J191" i="1"/>
  <c r="I191" i="1"/>
  <c r="E192" i="1"/>
  <c r="G193" i="1"/>
  <c r="D193" i="1"/>
  <c r="C194" i="1"/>
  <c r="Q191" i="1" l="1"/>
  <c r="C122" i="4"/>
  <c r="S191" i="1"/>
  <c r="I122" i="4" s="1"/>
  <c r="U122" i="4" s="1"/>
  <c r="Z120" i="4"/>
  <c r="W120" i="4"/>
  <c r="Y120" i="4"/>
  <c r="N120" i="4"/>
  <c r="L122" i="4"/>
  <c r="M120" i="4"/>
  <c r="F122" i="4"/>
  <c r="E121" i="4"/>
  <c r="H121" i="4" s="1"/>
  <c r="U190" i="1"/>
  <c r="K121" i="4" s="1"/>
  <c r="D121" i="4"/>
  <c r="G121" i="4" s="1"/>
  <c r="T190" i="1"/>
  <c r="J121" i="4" s="1"/>
  <c r="X122" i="4"/>
  <c r="H192" i="1"/>
  <c r="O192" i="1" s="1"/>
  <c r="P192" i="1" s="1"/>
  <c r="I193" i="1" a="1"/>
  <c r="K192" i="1"/>
  <c r="J192" i="1"/>
  <c r="I192" i="1"/>
  <c r="D194" i="1"/>
  <c r="C195" i="1"/>
  <c r="G194" i="1"/>
  <c r="E193" i="1"/>
  <c r="Q192" i="1" l="1"/>
  <c r="C123" i="4"/>
  <c r="S192" i="1"/>
  <c r="I123" i="4" s="1"/>
  <c r="U123" i="4" s="1"/>
  <c r="X123" i="4"/>
  <c r="Y121" i="4"/>
  <c r="V121" i="4"/>
  <c r="Z121" i="4"/>
  <c r="W121" i="4"/>
  <c r="F123" i="4"/>
  <c r="M121" i="4"/>
  <c r="L123" i="4"/>
  <c r="N121" i="4"/>
  <c r="E122" i="4"/>
  <c r="H122" i="4" s="1"/>
  <c r="U191" i="1"/>
  <c r="D122" i="4"/>
  <c r="G122" i="4" s="1"/>
  <c r="T191" i="1"/>
  <c r="J122" i="4" s="1"/>
  <c r="V122" i="4" s="1"/>
  <c r="H193" i="1"/>
  <c r="O193" i="1" s="1"/>
  <c r="P193" i="1" s="1"/>
  <c r="I194" i="1" a="1"/>
  <c r="K193" i="1"/>
  <c r="I193" i="1"/>
  <c r="J193" i="1"/>
  <c r="C196" i="1"/>
  <c r="G195" i="1"/>
  <c r="D195" i="1"/>
  <c r="E194" i="1"/>
  <c r="Q193" i="1" l="1"/>
  <c r="C124" i="4"/>
  <c r="S193" i="1"/>
  <c r="I124" i="4" s="1"/>
  <c r="U124" i="4" s="1"/>
  <c r="K122" i="4"/>
  <c r="Z122" i="4" s="1"/>
  <c r="N122" i="4"/>
  <c r="L124" i="4"/>
  <c r="M122" i="4"/>
  <c r="F124" i="4"/>
  <c r="Y122" i="4"/>
  <c r="X124" i="4"/>
  <c r="E123" i="4"/>
  <c r="H123" i="4" s="1"/>
  <c r="U192" i="1"/>
  <c r="K123" i="4" s="1"/>
  <c r="D123" i="4"/>
  <c r="G123" i="4" s="1"/>
  <c r="T192" i="1"/>
  <c r="J123" i="4" s="1"/>
  <c r="V123" i="4" s="1"/>
  <c r="K194" i="1"/>
  <c r="I194" i="1"/>
  <c r="J194" i="1"/>
  <c r="I195" i="1" a="1"/>
  <c r="H194" i="1"/>
  <c r="O194" i="1" s="1"/>
  <c r="P194" i="1" s="1"/>
  <c r="E195" i="1"/>
  <c r="G196" i="1"/>
  <c r="D196" i="1"/>
  <c r="E196" i="1" s="1"/>
  <c r="C197" i="1"/>
  <c r="C125" i="4" l="1"/>
  <c r="S194" i="1"/>
  <c r="I125" i="4" s="1"/>
  <c r="U125" i="4" s="1"/>
  <c r="Q194" i="1"/>
  <c r="X125" i="4"/>
  <c r="Y123" i="4"/>
  <c r="F125" i="4"/>
  <c r="M123" i="4"/>
  <c r="L125" i="4"/>
  <c r="N123" i="4"/>
  <c r="Z123" i="4"/>
  <c r="W122" i="4"/>
  <c r="W123" i="4" s="1"/>
  <c r="E124" i="4"/>
  <c r="H124" i="4" s="1"/>
  <c r="U193" i="1"/>
  <c r="K124" i="4" s="1"/>
  <c r="D124" i="4"/>
  <c r="G124" i="4" s="1"/>
  <c r="T193" i="1"/>
  <c r="J124" i="4" s="1"/>
  <c r="V124" i="4" s="1"/>
  <c r="H195" i="1"/>
  <c r="O195" i="1" s="1"/>
  <c r="P195" i="1" s="1"/>
  <c r="I196" i="1" a="1"/>
  <c r="K195" i="1"/>
  <c r="J195" i="1"/>
  <c r="I195" i="1"/>
  <c r="G197" i="1"/>
  <c r="C198" i="1"/>
  <c r="D197" i="1"/>
  <c r="Q195" i="1" l="1"/>
  <c r="C126" i="4"/>
  <c r="S195" i="1"/>
  <c r="I126" i="4" s="1"/>
  <c r="Z124" i="4"/>
  <c r="W124" i="4"/>
  <c r="N124" i="4"/>
  <c r="L126" i="4"/>
  <c r="M124" i="4"/>
  <c r="F126" i="4"/>
  <c r="Y124" i="4"/>
  <c r="E125" i="4"/>
  <c r="H125" i="4" s="1"/>
  <c r="U194" i="1"/>
  <c r="K125" i="4" s="1"/>
  <c r="D125" i="4"/>
  <c r="G125" i="4" s="1"/>
  <c r="T194" i="1"/>
  <c r="J125" i="4" s="1"/>
  <c r="V125" i="4" s="1"/>
  <c r="H196" i="1"/>
  <c r="O196" i="1" s="1"/>
  <c r="P196" i="1" s="1"/>
  <c r="K196" i="1"/>
  <c r="J196" i="1"/>
  <c r="I196" i="1"/>
  <c r="I197" i="1" a="1"/>
  <c r="C199" i="1"/>
  <c r="G198" i="1"/>
  <c r="D198" i="1"/>
  <c r="E197" i="1"/>
  <c r="Q196" i="1" l="1"/>
  <c r="C127" i="4"/>
  <c r="S196" i="1"/>
  <c r="I127" i="4" s="1"/>
  <c r="U127" i="4" s="1"/>
  <c r="Z125" i="4"/>
  <c r="W125" i="4"/>
  <c r="Y125" i="4"/>
  <c r="F127" i="4"/>
  <c r="M125" i="4"/>
  <c r="L127" i="4"/>
  <c r="N125" i="4"/>
  <c r="X126" i="4"/>
  <c r="X127" i="4" s="1"/>
  <c r="U126" i="4"/>
  <c r="E126" i="4"/>
  <c r="H126" i="4" s="1"/>
  <c r="U195" i="1"/>
  <c r="K126" i="4" s="1"/>
  <c r="D126" i="4"/>
  <c r="G126" i="4" s="1"/>
  <c r="T195" i="1"/>
  <c r="J126" i="4" s="1"/>
  <c r="K197" i="1"/>
  <c r="I197" i="1"/>
  <c r="J197" i="1"/>
  <c r="I198" i="1" a="1"/>
  <c r="G199" i="1"/>
  <c r="D199" i="1"/>
  <c r="E199" i="1" s="1"/>
  <c r="C200" i="1"/>
  <c r="H197" i="1"/>
  <c r="O197" i="1" s="1"/>
  <c r="P197" i="1" s="1"/>
  <c r="E198" i="1"/>
  <c r="C128" i="4" l="1"/>
  <c r="S197" i="1"/>
  <c r="I128" i="4" s="1"/>
  <c r="U128" i="4" s="1"/>
  <c r="Q197" i="1"/>
  <c r="Y126" i="4"/>
  <c r="V126" i="4"/>
  <c r="Z126" i="4"/>
  <c r="W126" i="4"/>
  <c r="X128" i="4"/>
  <c r="N126" i="4"/>
  <c r="L128" i="4"/>
  <c r="M126" i="4"/>
  <c r="F128" i="4"/>
  <c r="E127" i="4"/>
  <c r="H127" i="4" s="1"/>
  <c r="U196" i="1"/>
  <c r="K127" i="4" s="1"/>
  <c r="D127" i="4"/>
  <c r="G127" i="4" s="1"/>
  <c r="T196" i="1"/>
  <c r="J127" i="4" s="1"/>
  <c r="V127" i="4" s="1"/>
  <c r="I199" i="1" a="1"/>
  <c r="K198" i="1"/>
  <c r="I198" i="1"/>
  <c r="J198" i="1"/>
  <c r="H198" i="1"/>
  <c r="O198" i="1" s="1"/>
  <c r="P198" i="1" s="1"/>
  <c r="G200" i="1"/>
  <c r="D200" i="1"/>
  <c r="C201" i="1"/>
  <c r="C129" i="4" l="1"/>
  <c r="S198" i="1"/>
  <c r="I129" i="4" s="1"/>
  <c r="Q198" i="1"/>
  <c r="Z127" i="4"/>
  <c r="W127" i="4"/>
  <c r="F129" i="4"/>
  <c r="M127" i="4"/>
  <c r="L129" i="4"/>
  <c r="N127" i="4"/>
  <c r="Y127" i="4"/>
  <c r="E128" i="4"/>
  <c r="H128" i="4" s="1"/>
  <c r="U197" i="1"/>
  <c r="K128" i="4" s="1"/>
  <c r="D128" i="4"/>
  <c r="G128" i="4" s="1"/>
  <c r="T197" i="1"/>
  <c r="J128" i="4" s="1"/>
  <c r="V128" i="4" s="1"/>
  <c r="H199" i="1"/>
  <c r="O199" i="1" s="1"/>
  <c r="P199" i="1" s="1"/>
  <c r="K199" i="1"/>
  <c r="J199" i="1"/>
  <c r="I199" i="1"/>
  <c r="I200" i="1" a="1"/>
  <c r="C202" i="1"/>
  <c r="D201" i="1"/>
  <c r="G201" i="1"/>
  <c r="E200" i="1"/>
  <c r="Q199" i="1" l="1"/>
  <c r="C130" i="4"/>
  <c r="S199" i="1"/>
  <c r="I130" i="4" s="1"/>
  <c r="Y128" i="4"/>
  <c r="N128" i="4"/>
  <c r="L130" i="4"/>
  <c r="M128" i="4"/>
  <c r="F130" i="4"/>
  <c r="W128" i="4"/>
  <c r="Z128" i="4"/>
  <c r="D129" i="4"/>
  <c r="G129" i="4" s="1"/>
  <c r="T198" i="1"/>
  <c r="J129" i="4" s="1"/>
  <c r="E129" i="4"/>
  <c r="H129" i="4" s="1"/>
  <c r="U198" i="1"/>
  <c r="K129" i="4" s="1"/>
  <c r="X129" i="4"/>
  <c r="U129" i="4"/>
  <c r="I201" i="1" a="1"/>
  <c r="K200" i="1"/>
  <c r="J200" i="1"/>
  <c r="I200" i="1"/>
  <c r="H200" i="1"/>
  <c r="O200" i="1" s="1"/>
  <c r="P200" i="1" s="1"/>
  <c r="E201" i="1"/>
  <c r="D202" i="1"/>
  <c r="G202" i="1"/>
  <c r="C203" i="1"/>
  <c r="C131" i="4" l="1"/>
  <c r="S200" i="1"/>
  <c r="I131" i="4" s="1"/>
  <c r="U131" i="4" s="1"/>
  <c r="Q200" i="1"/>
  <c r="Z129" i="4"/>
  <c r="W129" i="4"/>
  <c r="Y129" i="4"/>
  <c r="V129" i="4"/>
  <c r="F131" i="4"/>
  <c r="M129" i="4"/>
  <c r="L131" i="4"/>
  <c r="N129" i="4"/>
  <c r="X130" i="4"/>
  <c r="X131" i="4" s="1"/>
  <c r="U130" i="4"/>
  <c r="E130" i="4"/>
  <c r="H130" i="4" s="1"/>
  <c r="U199" i="1"/>
  <c r="K130" i="4" s="1"/>
  <c r="D130" i="4"/>
  <c r="G130" i="4" s="1"/>
  <c r="T199" i="1"/>
  <c r="J130" i="4" s="1"/>
  <c r="I202" i="1" a="1"/>
  <c r="K201" i="1"/>
  <c r="I201" i="1"/>
  <c r="J201" i="1"/>
  <c r="E202" i="1"/>
  <c r="H201" i="1"/>
  <c r="O201" i="1" s="1"/>
  <c r="P201" i="1" s="1"/>
  <c r="G203" i="1"/>
  <c r="C204" i="1"/>
  <c r="D203" i="1"/>
  <c r="C132" i="4" l="1"/>
  <c r="S201" i="1"/>
  <c r="I132" i="4" s="1"/>
  <c r="Q201" i="1"/>
  <c r="Y130" i="4"/>
  <c r="V130" i="4"/>
  <c r="Z130" i="4"/>
  <c r="W130" i="4"/>
  <c r="N130" i="4"/>
  <c r="L132" i="4"/>
  <c r="M130" i="4"/>
  <c r="F132" i="4"/>
  <c r="U200" i="1"/>
  <c r="K131" i="4" s="1"/>
  <c r="E131" i="4"/>
  <c r="H131" i="4" s="1"/>
  <c r="D131" i="4"/>
  <c r="G131" i="4" s="1"/>
  <c r="T200" i="1"/>
  <c r="J131" i="4" s="1"/>
  <c r="V131" i="4" s="1"/>
  <c r="I203" i="1" a="1"/>
  <c r="K202" i="1"/>
  <c r="I202" i="1"/>
  <c r="J202" i="1"/>
  <c r="H202" i="1"/>
  <c r="O202" i="1" s="1"/>
  <c r="P202" i="1" s="1"/>
  <c r="C205" i="1"/>
  <c r="G204" i="1"/>
  <c r="D204" i="1"/>
  <c r="E203" i="1"/>
  <c r="C133" i="4" l="1"/>
  <c r="S202" i="1"/>
  <c r="I133" i="4" s="1"/>
  <c r="U133" i="4" s="1"/>
  <c r="Q202" i="1"/>
  <c r="Z131" i="4"/>
  <c r="W131" i="4"/>
  <c r="F133" i="4"/>
  <c r="M131" i="4"/>
  <c r="L133" i="4"/>
  <c r="N131" i="4"/>
  <c r="Y131" i="4"/>
  <c r="E132" i="4"/>
  <c r="H132" i="4" s="1"/>
  <c r="U201" i="1"/>
  <c r="K132" i="4" s="1"/>
  <c r="D132" i="4"/>
  <c r="G132" i="4" s="1"/>
  <c r="T201" i="1"/>
  <c r="J132" i="4" s="1"/>
  <c r="X132" i="4"/>
  <c r="X133" i="4" s="1"/>
  <c r="U132" i="4"/>
  <c r="K203" i="1"/>
  <c r="J203" i="1"/>
  <c r="I203" i="1"/>
  <c r="I204" i="1" a="1"/>
  <c r="H203" i="1"/>
  <c r="O203" i="1" s="1"/>
  <c r="P203" i="1" s="1"/>
  <c r="E204" i="1"/>
  <c r="C206" i="1"/>
  <c r="D205" i="1"/>
  <c r="E205" i="1" s="1"/>
  <c r="G205" i="1"/>
  <c r="C134" i="4" l="1"/>
  <c r="S203" i="1"/>
  <c r="I134" i="4" s="1"/>
  <c r="U134" i="4" s="1"/>
  <c r="Q203" i="1"/>
  <c r="X134" i="4"/>
  <c r="Y132" i="4"/>
  <c r="V132" i="4"/>
  <c r="Z132" i="4"/>
  <c r="W132" i="4"/>
  <c r="N132" i="4"/>
  <c r="L134" i="4"/>
  <c r="M132" i="4"/>
  <c r="F134" i="4"/>
  <c r="E133" i="4"/>
  <c r="H133" i="4" s="1"/>
  <c r="U202" i="1"/>
  <c r="K133" i="4" s="1"/>
  <c r="D133" i="4"/>
  <c r="G133" i="4" s="1"/>
  <c r="T202" i="1"/>
  <c r="J133" i="4" s="1"/>
  <c r="V133" i="4" s="1"/>
  <c r="H204" i="1"/>
  <c r="O204" i="1" s="1"/>
  <c r="P204" i="1" s="1"/>
  <c r="K204" i="1"/>
  <c r="I204" i="1"/>
  <c r="J204" i="1"/>
  <c r="I205" i="1" a="1"/>
  <c r="D206" i="1"/>
  <c r="C207" i="1"/>
  <c r="G206" i="1"/>
  <c r="Q204" i="1" l="1"/>
  <c r="C135" i="4"/>
  <c r="S204" i="1"/>
  <c r="I135" i="4" s="1"/>
  <c r="Z133" i="4"/>
  <c r="W133" i="4"/>
  <c r="F135" i="4"/>
  <c r="M133" i="4"/>
  <c r="L135" i="4"/>
  <c r="N133" i="4"/>
  <c r="Y133" i="4"/>
  <c r="E134" i="4"/>
  <c r="H134" i="4" s="1"/>
  <c r="U203" i="1"/>
  <c r="K134" i="4" s="1"/>
  <c r="Z134" i="4" s="1"/>
  <c r="D134" i="4"/>
  <c r="G134" i="4" s="1"/>
  <c r="T203" i="1"/>
  <c r="J134" i="4" s="1"/>
  <c r="V134" i="4" s="1"/>
  <c r="K205" i="1"/>
  <c r="I205" i="1"/>
  <c r="J205" i="1"/>
  <c r="I206" i="1" a="1"/>
  <c r="C208" i="1"/>
  <c r="D207" i="1"/>
  <c r="G207" i="1"/>
  <c r="E206" i="1"/>
  <c r="H205" i="1"/>
  <c r="O205" i="1" s="1"/>
  <c r="P205" i="1" s="1"/>
  <c r="C136" i="4" l="1"/>
  <c r="S205" i="1"/>
  <c r="I136" i="4" s="1"/>
  <c r="Q205" i="1"/>
  <c r="Y134" i="4"/>
  <c r="N134" i="4"/>
  <c r="L136" i="4"/>
  <c r="M134" i="4"/>
  <c r="F136" i="4"/>
  <c r="W134" i="4"/>
  <c r="X135" i="4"/>
  <c r="U135" i="4"/>
  <c r="E135" i="4"/>
  <c r="H135" i="4" s="1"/>
  <c r="U204" i="1"/>
  <c r="K135" i="4" s="1"/>
  <c r="D135" i="4"/>
  <c r="G135" i="4" s="1"/>
  <c r="T204" i="1"/>
  <c r="J135" i="4" s="1"/>
  <c r="K206" i="1"/>
  <c r="I206" i="1"/>
  <c r="J206" i="1"/>
  <c r="I207" i="1" a="1"/>
  <c r="H206" i="1"/>
  <c r="O206" i="1" s="1"/>
  <c r="P206" i="1" s="1"/>
  <c r="E207" i="1"/>
  <c r="D208" i="1"/>
  <c r="G208" i="1"/>
  <c r="C209" i="1"/>
  <c r="C137" i="4" l="1"/>
  <c r="S206" i="1"/>
  <c r="I137" i="4" s="1"/>
  <c r="Q206" i="1"/>
  <c r="Y135" i="4"/>
  <c r="V135" i="4"/>
  <c r="Z135" i="4"/>
  <c r="W135" i="4"/>
  <c r="F137" i="4"/>
  <c r="M135" i="4"/>
  <c r="L137" i="4"/>
  <c r="N135" i="4"/>
  <c r="E136" i="4"/>
  <c r="H136" i="4" s="1"/>
  <c r="U205" i="1"/>
  <c r="K136" i="4" s="1"/>
  <c r="D136" i="4"/>
  <c r="G136" i="4" s="1"/>
  <c r="T205" i="1"/>
  <c r="J136" i="4" s="1"/>
  <c r="V136" i="4" s="1"/>
  <c r="X136" i="4"/>
  <c r="X137" i="4" s="1"/>
  <c r="U136" i="4"/>
  <c r="U137" i="4" s="1"/>
  <c r="I208" i="1" a="1"/>
  <c r="K207" i="1"/>
  <c r="J207" i="1"/>
  <c r="I207" i="1"/>
  <c r="H207" i="1"/>
  <c r="O207" i="1" s="1"/>
  <c r="P207" i="1" s="1"/>
  <c r="E208" i="1"/>
  <c r="G209" i="1"/>
  <c r="C210" i="1"/>
  <c r="D209" i="1"/>
  <c r="C138" i="4" l="1"/>
  <c r="S207" i="1"/>
  <c r="I138" i="4" s="1"/>
  <c r="Q207" i="1"/>
  <c r="Z136" i="4"/>
  <c r="W136" i="4"/>
  <c r="N136" i="4"/>
  <c r="L138" i="4"/>
  <c r="M136" i="4"/>
  <c r="F138" i="4"/>
  <c r="Y136" i="4"/>
  <c r="E137" i="4"/>
  <c r="H137" i="4" s="1"/>
  <c r="U206" i="1"/>
  <c r="K137" i="4" s="1"/>
  <c r="D137" i="4"/>
  <c r="G137" i="4" s="1"/>
  <c r="T206" i="1"/>
  <c r="J137" i="4" s="1"/>
  <c r="Y137" i="4" s="1"/>
  <c r="K208" i="1"/>
  <c r="J208" i="1"/>
  <c r="I208" i="1"/>
  <c r="I209" i="1" a="1"/>
  <c r="E209" i="1"/>
  <c r="C211" i="1"/>
  <c r="D210" i="1"/>
  <c r="E210" i="1" s="1"/>
  <c r="G210" i="1"/>
  <c r="H208" i="1"/>
  <c r="O208" i="1" s="1"/>
  <c r="P208" i="1" s="1"/>
  <c r="C139" i="4" l="1"/>
  <c r="S208" i="1"/>
  <c r="I139" i="4" s="1"/>
  <c r="Q208" i="1"/>
  <c r="Z137" i="4"/>
  <c r="W137" i="4"/>
  <c r="F139" i="4"/>
  <c r="M137" i="4"/>
  <c r="L139" i="4"/>
  <c r="N137" i="4"/>
  <c r="V137" i="4"/>
  <c r="E138" i="4"/>
  <c r="H138" i="4" s="1"/>
  <c r="U207" i="1"/>
  <c r="K138" i="4" s="1"/>
  <c r="D138" i="4"/>
  <c r="G138" i="4" s="1"/>
  <c r="T207" i="1"/>
  <c r="J138" i="4" s="1"/>
  <c r="X138" i="4"/>
  <c r="U138" i="4"/>
  <c r="K209" i="1"/>
  <c r="I209" i="1"/>
  <c r="J209" i="1"/>
  <c r="I210" i="1" a="1"/>
  <c r="H209" i="1"/>
  <c r="O209" i="1" s="1"/>
  <c r="P209" i="1" s="1"/>
  <c r="D211" i="1"/>
  <c r="E211" i="1" s="1"/>
  <c r="G211" i="1"/>
  <c r="C212" i="1"/>
  <c r="C140" i="4" l="1"/>
  <c r="S209" i="1"/>
  <c r="I140" i="4" s="1"/>
  <c r="Q209" i="1"/>
  <c r="Y138" i="4"/>
  <c r="V138" i="4"/>
  <c r="Z138" i="4"/>
  <c r="W138" i="4"/>
  <c r="N138" i="4"/>
  <c r="L140" i="4"/>
  <c r="M138" i="4"/>
  <c r="F140" i="4"/>
  <c r="E139" i="4"/>
  <c r="H139" i="4" s="1"/>
  <c r="U208" i="1"/>
  <c r="K139" i="4" s="1"/>
  <c r="D139" i="4"/>
  <c r="G139" i="4" s="1"/>
  <c r="T208" i="1"/>
  <c r="J139" i="4" s="1"/>
  <c r="X139" i="4"/>
  <c r="U139" i="4"/>
  <c r="I211" i="1" a="1"/>
  <c r="K210" i="1"/>
  <c r="I210" i="1"/>
  <c r="J210" i="1"/>
  <c r="H210" i="1"/>
  <c r="O210" i="1" s="1"/>
  <c r="P210" i="1" s="1"/>
  <c r="C213" i="1"/>
  <c r="D212" i="1"/>
  <c r="E212" i="1" s="1"/>
  <c r="G212" i="1"/>
  <c r="C141" i="4" l="1"/>
  <c r="S210" i="1"/>
  <c r="I141" i="4" s="1"/>
  <c r="X141" i="4" s="1"/>
  <c r="Q210" i="1"/>
  <c r="Y139" i="4"/>
  <c r="V139" i="4"/>
  <c r="Z139" i="4"/>
  <c r="W139" i="4"/>
  <c r="F141" i="4"/>
  <c r="M139" i="4"/>
  <c r="L141" i="4"/>
  <c r="N139" i="4"/>
  <c r="E140" i="4"/>
  <c r="H140" i="4" s="1"/>
  <c r="U209" i="1"/>
  <c r="K140" i="4" s="1"/>
  <c r="D140" i="4"/>
  <c r="G140" i="4" s="1"/>
  <c r="T209" i="1"/>
  <c r="J140" i="4" s="1"/>
  <c r="X140" i="4"/>
  <c r="U140" i="4"/>
  <c r="U141" i="4" s="1"/>
  <c r="K211" i="1"/>
  <c r="J211" i="1"/>
  <c r="I211" i="1"/>
  <c r="I212" i="1" a="1"/>
  <c r="H211" i="1"/>
  <c r="O211" i="1" s="1"/>
  <c r="P211" i="1" s="1"/>
  <c r="D213" i="1"/>
  <c r="C214" i="1"/>
  <c r="G213" i="1"/>
  <c r="C142" i="4" l="1"/>
  <c r="S211" i="1"/>
  <c r="I142" i="4" s="1"/>
  <c r="U142" i="4" s="1"/>
  <c r="Q211" i="1"/>
  <c r="Y140" i="4"/>
  <c r="V140" i="4"/>
  <c r="Z140" i="4"/>
  <c r="W140" i="4"/>
  <c r="N140" i="4"/>
  <c r="L142" i="4"/>
  <c r="M140" i="4"/>
  <c r="F142" i="4"/>
  <c r="E141" i="4"/>
  <c r="H141" i="4" s="1"/>
  <c r="U210" i="1"/>
  <c r="K141" i="4" s="1"/>
  <c r="D141" i="4"/>
  <c r="G141" i="4" s="1"/>
  <c r="T210" i="1"/>
  <c r="J141" i="4" s="1"/>
  <c r="X142" i="4"/>
  <c r="H212" i="1"/>
  <c r="O212" i="1" s="1"/>
  <c r="P212" i="1" s="1"/>
  <c r="I213" i="1" a="1"/>
  <c r="K212" i="1"/>
  <c r="I212" i="1"/>
  <c r="J212" i="1"/>
  <c r="D214" i="1"/>
  <c r="C215" i="1"/>
  <c r="G214" i="1"/>
  <c r="E213" i="1"/>
  <c r="Q212" i="1" l="1"/>
  <c r="C143" i="4"/>
  <c r="S212" i="1"/>
  <c r="I143" i="4" s="1"/>
  <c r="X143" i="4"/>
  <c r="Y141" i="4"/>
  <c r="V141" i="4"/>
  <c r="Z141" i="4"/>
  <c r="W141" i="4"/>
  <c r="F143" i="4"/>
  <c r="M141" i="4"/>
  <c r="L143" i="4"/>
  <c r="N141" i="4"/>
  <c r="E142" i="4"/>
  <c r="H142" i="4" s="1"/>
  <c r="U211" i="1"/>
  <c r="K142" i="4" s="1"/>
  <c r="D142" i="4"/>
  <c r="G142" i="4" s="1"/>
  <c r="T211" i="1"/>
  <c r="J142" i="4" s="1"/>
  <c r="U143" i="4"/>
  <c r="K213" i="1"/>
  <c r="I213" i="1"/>
  <c r="J213" i="1"/>
  <c r="I214" i="1" a="1"/>
  <c r="C216" i="1"/>
  <c r="D215" i="1"/>
  <c r="G215" i="1"/>
  <c r="E214" i="1"/>
  <c r="H213" i="1"/>
  <c r="O213" i="1" s="1"/>
  <c r="P213" i="1" s="1"/>
  <c r="C144" i="4" l="1"/>
  <c r="S213" i="1"/>
  <c r="I144" i="4" s="1"/>
  <c r="U144" i="4" s="1"/>
  <c r="Q213" i="1"/>
  <c r="Z142" i="4"/>
  <c r="W142" i="4"/>
  <c r="N142" i="4"/>
  <c r="L144" i="4"/>
  <c r="M142" i="4"/>
  <c r="F144" i="4"/>
  <c r="V142" i="4"/>
  <c r="Y142" i="4"/>
  <c r="X144" i="4"/>
  <c r="U212" i="1"/>
  <c r="K143" i="4" s="1"/>
  <c r="E143" i="4"/>
  <c r="H143" i="4" s="1"/>
  <c r="D143" i="4"/>
  <c r="G143" i="4" s="1"/>
  <c r="T212" i="1"/>
  <c r="J143" i="4" s="1"/>
  <c r="V143" i="4" s="1"/>
  <c r="K214" i="1"/>
  <c r="I214" i="1"/>
  <c r="J214" i="1"/>
  <c r="I215" i="1" a="1"/>
  <c r="H214" i="1"/>
  <c r="O214" i="1" s="1"/>
  <c r="P214" i="1" s="1"/>
  <c r="E215" i="1"/>
  <c r="G216" i="1"/>
  <c r="C217" i="1"/>
  <c r="D216" i="1"/>
  <c r="C145" i="4" l="1"/>
  <c r="S214" i="1"/>
  <c r="I145" i="4" s="1"/>
  <c r="U145" i="4" s="1"/>
  <c r="Q214" i="1"/>
  <c r="Z143" i="4"/>
  <c r="W143" i="4"/>
  <c r="X145" i="4"/>
  <c r="Y143" i="4"/>
  <c r="F145" i="4"/>
  <c r="M143" i="4"/>
  <c r="L145" i="4"/>
  <c r="N143" i="4"/>
  <c r="E144" i="4"/>
  <c r="H144" i="4" s="1"/>
  <c r="U213" i="1"/>
  <c r="K144" i="4" s="1"/>
  <c r="D144" i="4"/>
  <c r="G144" i="4" s="1"/>
  <c r="T213" i="1"/>
  <c r="J144" i="4" s="1"/>
  <c r="V144" i="4" s="1"/>
  <c r="H215" i="1"/>
  <c r="O215" i="1" s="1"/>
  <c r="P215" i="1" s="1"/>
  <c r="I216" i="1" a="1"/>
  <c r="K215" i="1"/>
  <c r="J215" i="1"/>
  <c r="I215" i="1"/>
  <c r="E216" i="1"/>
  <c r="D217" i="1"/>
  <c r="G217" i="1"/>
  <c r="C218" i="1"/>
  <c r="Q215" i="1" l="1"/>
  <c r="C146" i="4"/>
  <c r="S215" i="1"/>
  <c r="I146" i="4" s="1"/>
  <c r="U146" i="4" s="1"/>
  <c r="Z144" i="4"/>
  <c r="W144" i="4"/>
  <c r="N144" i="4"/>
  <c r="L146" i="4"/>
  <c r="M144" i="4"/>
  <c r="F146" i="4"/>
  <c r="Y144" i="4"/>
  <c r="X146" i="4"/>
  <c r="D145" i="4"/>
  <c r="G145" i="4" s="1"/>
  <c r="T214" i="1"/>
  <c r="J145" i="4" s="1"/>
  <c r="V145" i="4" s="1"/>
  <c r="E145" i="4"/>
  <c r="H145" i="4" s="1"/>
  <c r="U214" i="1"/>
  <c r="K145" i="4" s="1"/>
  <c r="H216" i="1"/>
  <c r="O216" i="1" s="1"/>
  <c r="P216" i="1" s="1"/>
  <c r="I217" i="1" a="1"/>
  <c r="K216" i="1"/>
  <c r="J216" i="1"/>
  <c r="I216" i="1"/>
  <c r="C219" i="1"/>
  <c r="D218" i="1"/>
  <c r="G218" i="1"/>
  <c r="E217" i="1"/>
  <c r="Q216" i="1" l="1"/>
  <c r="C147" i="4"/>
  <c r="S216" i="1"/>
  <c r="I147" i="4" s="1"/>
  <c r="Y145" i="4"/>
  <c r="F147" i="4"/>
  <c r="M145" i="4"/>
  <c r="L147" i="4"/>
  <c r="N145" i="4"/>
  <c r="W145" i="4"/>
  <c r="Z145" i="4"/>
  <c r="E146" i="4"/>
  <c r="H146" i="4" s="1"/>
  <c r="U215" i="1"/>
  <c r="K146" i="4" s="1"/>
  <c r="Z146" i="4" s="1"/>
  <c r="D146" i="4"/>
  <c r="G146" i="4" s="1"/>
  <c r="T215" i="1"/>
  <c r="J146" i="4" s="1"/>
  <c r="V146" i="4" s="1"/>
  <c r="H217" i="1"/>
  <c r="O217" i="1" s="1"/>
  <c r="P217" i="1" s="1"/>
  <c r="I218" i="1" a="1"/>
  <c r="K217" i="1"/>
  <c r="I217" i="1"/>
  <c r="J217" i="1"/>
  <c r="G219" i="1"/>
  <c r="D219" i="1"/>
  <c r="C220" i="1"/>
  <c r="E218" i="1"/>
  <c r="Q217" i="1" l="1"/>
  <c r="C148" i="4"/>
  <c r="S217" i="1"/>
  <c r="I148" i="4" s="1"/>
  <c r="X148" i="4" s="1"/>
  <c r="W146" i="4"/>
  <c r="N146" i="4"/>
  <c r="L148" i="4"/>
  <c r="M146" i="4"/>
  <c r="F148" i="4"/>
  <c r="Y146" i="4"/>
  <c r="X147" i="4"/>
  <c r="U147" i="4"/>
  <c r="U148" i="4" s="1"/>
  <c r="E147" i="4"/>
  <c r="H147" i="4" s="1"/>
  <c r="U216" i="1"/>
  <c r="K147" i="4" s="1"/>
  <c r="D147" i="4"/>
  <c r="G147" i="4" s="1"/>
  <c r="T216" i="1"/>
  <c r="J147" i="4" s="1"/>
  <c r="H218" i="1"/>
  <c r="O218" i="1" s="1"/>
  <c r="P218" i="1" s="1"/>
  <c r="K218" i="1"/>
  <c r="J218" i="1"/>
  <c r="I218" i="1"/>
  <c r="I219" i="1" a="1"/>
  <c r="D220" i="1"/>
  <c r="C221" i="1"/>
  <c r="G220" i="1"/>
  <c r="E219" i="1"/>
  <c r="Q218" i="1" l="1"/>
  <c r="C149" i="4"/>
  <c r="S218" i="1"/>
  <c r="I149" i="4" s="1"/>
  <c r="Y147" i="4"/>
  <c r="V147" i="4"/>
  <c r="Z147" i="4"/>
  <c r="W147" i="4"/>
  <c r="F149" i="4"/>
  <c r="M147" i="4"/>
  <c r="L149" i="4"/>
  <c r="N147" i="4"/>
  <c r="E148" i="4"/>
  <c r="H148" i="4" s="1"/>
  <c r="U217" i="1"/>
  <c r="K148" i="4" s="1"/>
  <c r="D148" i="4"/>
  <c r="G148" i="4" s="1"/>
  <c r="T217" i="1"/>
  <c r="J148" i="4" s="1"/>
  <c r="H219" i="1"/>
  <c r="O219" i="1" s="1"/>
  <c r="P219" i="1" s="1"/>
  <c r="I220" i="1" a="1"/>
  <c r="K219" i="1"/>
  <c r="J219" i="1"/>
  <c r="I219" i="1"/>
  <c r="E220" i="1"/>
  <c r="C222" i="1"/>
  <c r="G221" i="1"/>
  <c r="D221" i="1"/>
  <c r="Q219" i="1" l="1"/>
  <c r="C150" i="4"/>
  <c r="S219" i="1"/>
  <c r="I150" i="4" s="1"/>
  <c r="Y148" i="4"/>
  <c r="V148" i="4"/>
  <c r="Z148" i="4"/>
  <c r="W148" i="4"/>
  <c r="N148" i="4"/>
  <c r="L150" i="4"/>
  <c r="M148" i="4"/>
  <c r="F150" i="4"/>
  <c r="X149" i="4"/>
  <c r="U149" i="4"/>
  <c r="E149" i="4"/>
  <c r="H149" i="4" s="1"/>
  <c r="U218" i="1"/>
  <c r="K149" i="4" s="1"/>
  <c r="D149" i="4"/>
  <c r="G149" i="4" s="1"/>
  <c r="T218" i="1"/>
  <c r="J149" i="4" s="1"/>
  <c r="I221" i="1" a="1"/>
  <c r="K220" i="1"/>
  <c r="I220" i="1"/>
  <c r="J220" i="1"/>
  <c r="C223" i="1"/>
  <c r="D222" i="1"/>
  <c r="E222" i="1" s="1"/>
  <c r="G222" i="1"/>
  <c r="H220" i="1"/>
  <c r="O220" i="1" s="1"/>
  <c r="P220" i="1" s="1"/>
  <c r="E221" i="1"/>
  <c r="C151" i="4" l="1"/>
  <c r="S220" i="1"/>
  <c r="I151" i="4" s="1"/>
  <c r="Q220" i="1"/>
  <c r="Y149" i="4"/>
  <c r="V149" i="4"/>
  <c r="Z149" i="4"/>
  <c r="W149" i="4"/>
  <c r="F151" i="4"/>
  <c r="M149" i="4"/>
  <c r="L151" i="4"/>
  <c r="N149" i="4"/>
  <c r="X150" i="4"/>
  <c r="U150" i="4"/>
  <c r="E150" i="4"/>
  <c r="H150" i="4" s="1"/>
  <c r="U219" i="1"/>
  <c r="K150" i="4" s="1"/>
  <c r="D150" i="4"/>
  <c r="G150" i="4" s="1"/>
  <c r="T219" i="1"/>
  <c r="J150" i="4" s="1"/>
  <c r="H221" i="1"/>
  <c r="O221" i="1" s="1"/>
  <c r="P221" i="1" s="1"/>
  <c r="I222" i="1" a="1"/>
  <c r="K221" i="1"/>
  <c r="I221" i="1"/>
  <c r="J221" i="1"/>
  <c r="C224" i="1"/>
  <c r="G223" i="1"/>
  <c r="D223" i="1"/>
  <c r="Q221" i="1" l="1"/>
  <c r="C152" i="4"/>
  <c r="S221" i="1"/>
  <c r="I152" i="4" s="1"/>
  <c r="X152" i="4" s="1"/>
  <c r="Y150" i="4"/>
  <c r="V150" i="4"/>
  <c r="Z150" i="4"/>
  <c r="W150" i="4"/>
  <c r="N150" i="4"/>
  <c r="L152" i="4"/>
  <c r="M150" i="4"/>
  <c r="F152" i="4"/>
  <c r="E151" i="4"/>
  <c r="H151" i="4" s="1"/>
  <c r="U220" i="1"/>
  <c r="D151" i="4"/>
  <c r="G151" i="4" s="1"/>
  <c r="T220" i="1"/>
  <c r="J151" i="4" s="1"/>
  <c r="X151" i="4"/>
  <c r="U151" i="4"/>
  <c r="U152" i="4" s="1"/>
  <c r="K222" i="1"/>
  <c r="J222" i="1"/>
  <c r="I222" i="1"/>
  <c r="I223" i="1" a="1"/>
  <c r="E223" i="1"/>
  <c r="H222" i="1"/>
  <c r="O222" i="1" s="1"/>
  <c r="P222" i="1" s="1"/>
  <c r="C225" i="1"/>
  <c r="D224" i="1"/>
  <c r="E224" i="1" s="1"/>
  <c r="G224" i="1"/>
  <c r="C153" i="4" l="1"/>
  <c r="S222" i="1"/>
  <c r="I153" i="4" s="1"/>
  <c r="Q222" i="1"/>
  <c r="Y151" i="4"/>
  <c r="V151" i="4"/>
  <c r="K151" i="4"/>
  <c r="Z151" i="4" s="1"/>
  <c r="F153" i="4"/>
  <c r="M151" i="4"/>
  <c r="L153" i="4"/>
  <c r="N151" i="4"/>
  <c r="E152" i="4"/>
  <c r="H152" i="4" s="1"/>
  <c r="U221" i="1"/>
  <c r="K152" i="4" s="1"/>
  <c r="D152" i="4"/>
  <c r="G152" i="4" s="1"/>
  <c r="T221" i="1"/>
  <c r="J152" i="4" s="1"/>
  <c r="H223" i="1"/>
  <c r="I224" i="1" a="1"/>
  <c r="K223" i="1"/>
  <c r="J223" i="1"/>
  <c r="I223" i="1"/>
  <c r="O223" i="1"/>
  <c r="P223" i="1" s="1"/>
  <c r="G225" i="1"/>
  <c r="D225" i="1"/>
  <c r="E225" i="1" s="1"/>
  <c r="C226" i="1"/>
  <c r="C154" i="4" l="1"/>
  <c r="S223" i="1"/>
  <c r="I154" i="4" s="1"/>
  <c r="Q223" i="1"/>
  <c r="Y152" i="4"/>
  <c r="V152" i="4"/>
  <c r="Z152" i="4"/>
  <c r="W152" i="4"/>
  <c r="N152" i="4"/>
  <c r="L154" i="4"/>
  <c r="M152" i="4"/>
  <c r="F154" i="4"/>
  <c r="W151" i="4"/>
  <c r="E153" i="4"/>
  <c r="H153" i="4" s="1"/>
  <c r="U222" i="1"/>
  <c r="K153" i="4" s="1"/>
  <c r="D153" i="4"/>
  <c r="G153" i="4" s="1"/>
  <c r="T222" i="1"/>
  <c r="J153" i="4" s="1"/>
  <c r="X153" i="4"/>
  <c r="U153" i="4"/>
  <c r="K224" i="1"/>
  <c r="J224" i="1"/>
  <c r="I224" i="1"/>
  <c r="I225" i="1" a="1"/>
  <c r="C227" i="1"/>
  <c r="D226" i="1"/>
  <c r="G226" i="1"/>
  <c r="H224" i="1"/>
  <c r="O224" i="1" s="1"/>
  <c r="P224" i="1" s="1"/>
  <c r="C155" i="4" l="1"/>
  <c r="S224" i="1"/>
  <c r="I155" i="4" s="1"/>
  <c r="X155" i="4" s="1"/>
  <c r="Q224" i="1"/>
  <c r="Y153" i="4"/>
  <c r="V153" i="4"/>
  <c r="Z153" i="4"/>
  <c r="W153" i="4"/>
  <c r="F155" i="4"/>
  <c r="M153" i="4"/>
  <c r="L155" i="4"/>
  <c r="N153" i="4"/>
  <c r="U223" i="1"/>
  <c r="K154" i="4" s="1"/>
  <c r="E154" i="4"/>
  <c r="H154" i="4" s="1"/>
  <c r="D154" i="4"/>
  <c r="G154" i="4" s="1"/>
  <c r="T223" i="1"/>
  <c r="J154" i="4" s="1"/>
  <c r="X154" i="4"/>
  <c r="U154" i="4"/>
  <c r="U155" i="4" s="1"/>
  <c r="I226" i="1" a="1"/>
  <c r="K225" i="1"/>
  <c r="I225" i="1"/>
  <c r="J225" i="1"/>
  <c r="E226" i="1"/>
  <c r="H225" i="1"/>
  <c r="O225" i="1" s="1"/>
  <c r="P225" i="1" s="1"/>
  <c r="D227" i="1"/>
  <c r="C228" i="1"/>
  <c r="G227" i="1"/>
  <c r="C156" i="4" l="1"/>
  <c r="S225" i="1"/>
  <c r="I156" i="4" s="1"/>
  <c r="Q225" i="1"/>
  <c r="Y154" i="4"/>
  <c r="V154" i="4"/>
  <c r="Z154" i="4"/>
  <c r="W154" i="4"/>
  <c r="N154" i="4"/>
  <c r="L156" i="4"/>
  <c r="M154" i="4"/>
  <c r="F156" i="4"/>
  <c r="E155" i="4"/>
  <c r="H155" i="4" s="1"/>
  <c r="U224" i="1"/>
  <c r="K155" i="4" s="1"/>
  <c r="D155" i="4"/>
  <c r="G155" i="4" s="1"/>
  <c r="T224" i="1"/>
  <c r="J155" i="4" s="1"/>
  <c r="I227" i="1" a="1"/>
  <c r="K226" i="1"/>
  <c r="J226" i="1"/>
  <c r="I226" i="1"/>
  <c r="H226" i="1"/>
  <c r="O226" i="1" s="1"/>
  <c r="P226" i="1" s="1"/>
  <c r="D228" i="1"/>
  <c r="C229" i="1"/>
  <c r="G228" i="1"/>
  <c r="E227" i="1"/>
  <c r="C157" i="4" l="1"/>
  <c r="S226" i="1"/>
  <c r="I157" i="4" s="1"/>
  <c r="U157" i="4" s="1"/>
  <c r="Q226" i="1"/>
  <c r="Y155" i="4"/>
  <c r="V155" i="4"/>
  <c r="Z155" i="4"/>
  <c r="W155" i="4"/>
  <c r="F157" i="4"/>
  <c r="M155" i="4"/>
  <c r="L157" i="4"/>
  <c r="N155" i="4"/>
  <c r="E156" i="4"/>
  <c r="H156" i="4" s="1"/>
  <c r="U225" i="1"/>
  <c r="K156" i="4" s="1"/>
  <c r="D156" i="4"/>
  <c r="G156" i="4" s="1"/>
  <c r="T225" i="1"/>
  <c r="J156" i="4" s="1"/>
  <c r="X156" i="4"/>
  <c r="X157" i="4" s="1"/>
  <c r="U156" i="4"/>
  <c r="I228" i="1" a="1"/>
  <c r="K227" i="1"/>
  <c r="J227" i="1"/>
  <c r="I227" i="1"/>
  <c r="E228" i="1"/>
  <c r="H227" i="1"/>
  <c r="O227" i="1" s="1"/>
  <c r="P227" i="1" s="1"/>
  <c r="C230" i="1"/>
  <c r="D229" i="1"/>
  <c r="G229" i="1"/>
  <c r="C158" i="4" l="1"/>
  <c r="S227" i="1"/>
  <c r="I158" i="4" s="1"/>
  <c r="U158" i="4" s="1"/>
  <c r="Q227" i="1"/>
  <c r="X158" i="4"/>
  <c r="Y156" i="4"/>
  <c r="V156" i="4"/>
  <c r="Z156" i="4"/>
  <c r="W156" i="4"/>
  <c r="N156" i="4"/>
  <c r="L158" i="4"/>
  <c r="M156" i="4"/>
  <c r="F158" i="4"/>
  <c r="E157" i="4"/>
  <c r="H157" i="4" s="1"/>
  <c r="U226" i="1"/>
  <c r="K157" i="4" s="1"/>
  <c r="D157" i="4"/>
  <c r="G157" i="4" s="1"/>
  <c r="T226" i="1"/>
  <c r="J157" i="4" s="1"/>
  <c r="V157" i="4" s="1"/>
  <c r="K228" i="1"/>
  <c r="I228" i="1"/>
  <c r="J228" i="1"/>
  <c r="I229" i="1" a="1"/>
  <c r="G230" i="1"/>
  <c r="C231" i="1"/>
  <c r="D230" i="1"/>
  <c r="E230" i="1" s="1"/>
  <c r="H228" i="1"/>
  <c r="O228" i="1" s="1"/>
  <c r="P228" i="1" s="1"/>
  <c r="E229" i="1"/>
  <c r="C159" i="4" l="1"/>
  <c r="S228" i="1"/>
  <c r="I159" i="4" s="1"/>
  <c r="U159" i="4" s="1"/>
  <c r="Q228" i="1"/>
  <c r="Z157" i="4"/>
  <c r="W157" i="4"/>
  <c r="F159" i="4"/>
  <c r="M157" i="4"/>
  <c r="L159" i="4"/>
  <c r="N157" i="4"/>
  <c r="Y157" i="4"/>
  <c r="X159" i="4"/>
  <c r="E158" i="4"/>
  <c r="H158" i="4" s="1"/>
  <c r="U227" i="1"/>
  <c r="K158" i="4" s="1"/>
  <c r="D158" i="4"/>
  <c r="G158" i="4" s="1"/>
  <c r="T227" i="1"/>
  <c r="J158" i="4" s="1"/>
  <c r="V158" i="4" s="1"/>
  <c r="I230" i="1" a="1"/>
  <c r="K229" i="1"/>
  <c r="I229" i="1"/>
  <c r="J229" i="1"/>
  <c r="H229" i="1"/>
  <c r="O229" i="1" s="1"/>
  <c r="P229" i="1" s="1"/>
  <c r="D231" i="1"/>
  <c r="G231" i="1"/>
  <c r="C232" i="1"/>
  <c r="C160" i="4" l="1"/>
  <c r="S229" i="1"/>
  <c r="I160" i="4" s="1"/>
  <c r="Q229" i="1"/>
  <c r="Z158" i="4"/>
  <c r="W158" i="4"/>
  <c r="X160" i="4"/>
  <c r="Y158" i="4"/>
  <c r="N158" i="4"/>
  <c r="L160" i="4"/>
  <c r="M158" i="4"/>
  <c r="F160" i="4"/>
  <c r="E159" i="4"/>
  <c r="H159" i="4" s="1"/>
  <c r="U228" i="1"/>
  <c r="D159" i="4"/>
  <c r="G159" i="4" s="1"/>
  <c r="T228" i="1"/>
  <c r="J159" i="4" s="1"/>
  <c r="V159" i="4" s="1"/>
  <c r="U160" i="4"/>
  <c r="I231" i="1" a="1"/>
  <c r="K230" i="1"/>
  <c r="J230" i="1"/>
  <c r="I230" i="1"/>
  <c r="H230" i="1"/>
  <c r="O230" i="1" s="1"/>
  <c r="P230" i="1" s="1"/>
  <c r="C233" i="1"/>
  <c r="D232" i="1"/>
  <c r="G232" i="1"/>
  <c r="E231" i="1"/>
  <c r="E232" i="1"/>
  <c r="C161" i="4" l="1"/>
  <c r="S230" i="1"/>
  <c r="I161" i="4" s="1"/>
  <c r="U161" i="4" s="1"/>
  <c r="Q230" i="1"/>
  <c r="K159" i="4"/>
  <c r="Z159" i="4" s="1"/>
  <c r="F161" i="4"/>
  <c r="M159" i="4"/>
  <c r="L161" i="4"/>
  <c r="N159" i="4"/>
  <c r="Y159" i="4"/>
  <c r="X161" i="4"/>
  <c r="E160" i="4"/>
  <c r="H160" i="4" s="1"/>
  <c r="U229" i="1"/>
  <c r="K160" i="4" s="1"/>
  <c r="D160" i="4"/>
  <c r="G160" i="4" s="1"/>
  <c r="T229" i="1"/>
  <c r="J160" i="4" s="1"/>
  <c r="V160" i="4" s="1"/>
  <c r="K231" i="1"/>
  <c r="J231" i="1"/>
  <c r="I231" i="1"/>
  <c r="I232" i="1" a="1"/>
  <c r="G233" i="1"/>
  <c r="D233" i="1"/>
  <c r="C234" i="1"/>
  <c r="H231" i="1"/>
  <c r="O231" i="1" s="1"/>
  <c r="P231" i="1" s="1"/>
  <c r="C162" i="4" l="1"/>
  <c r="S231" i="1"/>
  <c r="I162" i="4" s="1"/>
  <c r="U162" i="4" s="1"/>
  <c r="Q231" i="1"/>
  <c r="Z160" i="4"/>
  <c r="X162" i="4"/>
  <c r="Y160" i="4"/>
  <c r="N160" i="4"/>
  <c r="L162" i="4"/>
  <c r="M160" i="4"/>
  <c r="F162" i="4"/>
  <c r="W159" i="4"/>
  <c r="W160" i="4" s="1"/>
  <c r="D161" i="4"/>
  <c r="G161" i="4" s="1"/>
  <c r="T230" i="1"/>
  <c r="J161" i="4" s="1"/>
  <c r="V161" i="4" s="1"/>
  <c r="E161" i="4"/>
  <c r="H161" i="4" s="1"/>
  <c r="U230" i="1"/>
  <c r="K161" i="4" s="1"/>
  <c r="H232" i="1"/>
  <c r="K232" i="1"/>
  <c r="J232" i="1"/>
  <c r="I232" i="1"/>
  <c r="I233" i="1" a="1"/>
  <c r="E233" i="1"/>
  <c r="O232" i="1"/>
  <c r="P232" i="1" s="1"/>
  <c r="G234" i="1"/>
  <c r="D234" i="1"/>
  <c r="E234" i="1" s="1"/>
  <c r="C235" i="1"/>
  <c r="C163" i="4" l="1"/>
  <c r="S232" i="1"/>
  <c r="I163" i="4" s="1"/>
  <c r="Q232" i="1"/>
  <c r="Z161" i="4"/>
  <c r="W161" i="4"/>
  <c r="F163" i="4"/>
  <c r="M161" i="4"/>
  <c r="L163" i="4"/>
  <c r="N161" i="4"/>
  <c r="Y161" i="4"/>
  <c r="E162" i="4"/>
  <c r="H162" i="4" s="1"/>
  <c r="U231" i="1"/>
  <c r="K162" i="4" s="1"/>
  <c r="D162" i="4"/>
  <c r="G162" i="4" s="1"/>
  <c r="T231" i="1"/>
  <c r="J162" i="4" s="1"/>
  <c r="V162" i="4" s="1"/>
  <c r="H233" i="1"/>
  <c r="O233" i="1" s="1"/>
  <c r="P233" i="1" s="1"/>
  <c r="I234" i="1" a="1"/>
  <c r="K233" i="1"/>
  <c r="I233" i="1"/>
  <c r="J233" i="1"/>
  <c r="D235" i="1"/>
  <c r="C236" i="1"/>
  <c r="G235" i="1"/>
  <c r="Q233" i="1" l="1"/>
  <c r="C164" i="4"/>
  <c r="S233" i="1"/>
  <c r="I164" i="4" s="1"/>
  <c r="Z162" i="4"/>
  <c r="W162" i="4"/>
  <c r="Y162" i="4"/>
  <c r="N162" i="4"/>
  <c r="L164" i="4"/>
  <c r="M162" i="4"/>
  <c r="F164" i="4"/>
  <c r="U232" i="1"/>
  <c r="K163" i="4" s="1"/>
  <c r="E163" i="4"/>
  <c r="H163" i="4" s="1"/>
  <c r="D163" i="4"/>
  <c r="G163" i="4" s="1"/>
  <c r="T232" i="1"/>
  <c r="J163" i="4" s="1"/>
  <c r="X163" i="4"/>
  <c r="U163" i="4"/>
  <c r="I235" i="1" a="1"/>
  <c r="K234" i="1"/>
  <c r="J234" i="1"/>
  <c r="I234" i="1"/>
  <c r="E235" i="1"/>
  <c r="H234" i="1"/>
  <c r="O234" i="1" s="1"/>
  <c r="P234" i="1" s="1"/>
  <c r="C237" i="1"/>
  <c r="G236" i="1"/>
  <c r="D236" i="1"/>
  <c r="E236" i="1" s="1"/>
  <c r="C165" i="4" l="1"/>
  <c r="S234" i="1"/>
  <c r="I165" i="4" s="1"/>
  <c r="Q234" i="1"/>
  <c r="Y163" i="4"/>
  <c r="V163" i="4"/>
  <c r="Z163" i="4"/>
  <c r="W163" i="4"/>
  <c r="F165" i="4"/>
  <c r="M163" i="4"/>
  <c r="L165" i="4"/>
  <c r="N163" i="4"/>
  <c r="X164" i="4"/>
  <c r="U164" i="4"/>
  <c r="E164" i="4"/>
  <c r="H164" i="4" s="1"/>
  <c r="U233" i="1"/>
  <c r="K164" i="4" s="1"/>
  <c r="D164" i="4"/>
  <c r="G164" i="4" s="1"/>
  <c r="T233" i="1"/>
  <c r="J164" i="4" s="1"/>
  <c r="K235" i="1"/>
  <c r="J235" i="1"/>
  <c r="I235" i="1"/>
  <c r="I236" i="1" a="1"/>
  <c r="D237" i="1"/>
  <c r="G237" i="1"/>
  <c r="C238" i="1"/>
  <c r="H235" i="1"/>
  <c r="O235" i="1" s="1"/>
  <c r="P235" i="1" s="1"/>
  <c r="C166" i="4" l="1"/>
  <c r="S235" i="1"/>
  <c r="I166" i="4" s="1"/>
  <c r="Q235" i="1"/>
  <c r="Y164" i="4"/>
  <c r="V164" i="4"/>
  <c r="Z164" i="4"/>
  <c r="W164" i="4"/>
  <c r="N164" i="4"/>
  <c r="L166" i="4"/>
  <c r="M164" i="4"/>
  <c r="F166" i="4"/>
  <c r="E165" i="4"/>
  <c r="H165" i="4" s="1"/>
  <c r="U234" i="1"/>
  <c r="K165" i="4" s="1"/>
  <c r="D165" i="4"/>
  <c r="G165" i="4" s="1"/>
  <c r="T234" i="1"/>
  <c r="J165" i="4" s="1"/>
  <c r="X165" i="4"/>
  <c r="U165" i="4"/>
  <c r="K236" i="1"/>
  <c r="I236" i="1"/>
  <c r="J236" i="1"/>
  <c r="I237" i="1" a="1"/>
  <c r="E237" i="1"/>
  <c r="C239" i="1"/>
  <c r="G238" i="1"/>
  <c r="D238" i="1"/>
  <c r="H236" i="1"/>
  <c r="O236" i="1" s="1"/>
  <c r="P236" i="1" s="1"/>
  <c r="C167" i="4" l="1"/>
  <c r="S236" i="1"/>
  <c r="I167" i="4" s="1"/>
  <c r="Q236" i="1"/>
  <c r="Y165" i="4"/>
  <c r="V165" i="4"/>
  <c r="Z165" i="4"/>
  <c r="W165" i="4"/>
  <c r="F167" i="4"/>
  <c r="M165" i="4"/>
  <c r="L167" i="4"/>
  <c r="N165" i="4"/>
  <c r="E166" i="4"/>
  <c r="H166" i="4" s="1"/>
  <c r="U235" i="1"/>
  <c r="K166" i="4" s="1"/>
  <c r="D166" i="4"/>
  <c r="G166" i="4" s="1"/>
  <c r="T235" i="1"/>
  <c r="J166" i="4" s="1"/>
  <c r="X166" i="4"/>
  <c r="U166" i="4"/>
  <c r="K237" i="1"/>
  <c r="I237" i="1"/>
  <c r="J237" i="1"/>
  <c r="I238" i="1" a="1"/>
  <c r="H237" i="1"/>
  <c r="O237" i="1" s="1"/>
  <c r="P237" i="1" s="1"/>
  <c r="D239" i="1"/>
  <c r="C240" i="1"/>
  <c r="G239" i="1"/>
  <c r="E238" i="1"/>
  <c r="C168" i="4" l="1"/>
  <c r="S237" i="1"/>
  <c r="I168" i="4" s="1"/>
  <c r="X168" i="4" s="1"/>
  <c r="Q237" i="1"/>
  <c r="Y166" i="4"/>
  <c r="V166" i="4"/>
  <c r="Z166" i="4"/>
  <c r="W166" i="4"/>
  <c r="N166" i="4"/>
  <c r="L168" i="4"/>
  <c r="M166" i="4"/>
  <c r="F168" i="4"/>
  <c r="E167" i="4"/>
  <c r="H167" i="4" s="1"/>
  <c r="U236" i="1"/>
  <c r="K167" i="4" s="1"/>
  <c r="D167" i="4"/>
  <c r="G167" i="4" s="1"/>
  <c r="T236" i="1"/>
  <c r="J167" i="4" s="1"/>
  <c r="X167" i="4"/>
  <c r="U167" i="4"/>
  <c r="U168" i="4" s="1"/>
  <c r="H238" i="1"/>
  <c r="O238" i="1" s="1"/>
  <c r="P238" i="1" s="1"/>
  <c r="I239" i="1" a="1"/>
  <c r="K238" i="1"/>
  <c r="J238" i="1"/>
  <c r="I238" i="1"/>
  <c r="D240" i="1"/>
  <c r="G240" i="1"/>
  <c r="C241" i="1"/>
  <c r="E239" i="1"/>
  <c r="Q238" i="1" l="1"/>
  <c r="C169" i="4"/>
  <c r="S238" i="1"/>
  <c r="I169" i="4" s="1"/>
  <c r="Y167" i="4"/>
  <c r="V167" i="4"/>
  <c r="Z167" i="4"/>
  <c r="W167" i="4"/>
  <c r="F169" i="4"/>
  <c r="M167" i="4"/>
  <c r="L169" i="4"/>
  <c r="N167" i="4"/>
  <c r="E168" i="4"/>
  <c r="H168" i="4" s="1"/>
  <c r="U237" i="1"/>
  <c r="K168" i="4" s="1"/>
  <c r="D168" i="4"/>
  <c r="G168" i="4" s="1"/>
  <c r="T237" i="1"/>
  <c r="J168" i="4" s="1"/>
  <c r="K239" i="1"/>
  <c r="J239" i="1"/>
  <c r="I239" i="1"/>
  <c r="I240" i="1" a="1"/>
  <c r="D241" i="1"/>
  <c r="E241" i="1" s="1"/>
  <c r="C242" i="1"/>
  <c r="G241" i="1"/>
  <c r="E240" i="1"/>
  <c r="H239" i="1"/>
  <c r="O239" i="1" s="1"/>
  <c r="P239" i="1" s="1"/>
  <c r="C170" i="4" l="1"/>
  <c r="S239" i="1"/>
  <c r="I170" i="4" s="1"/>
  <c r="Q239" i="1"/>
  <c r="Y168" i="4"/>
  <c r="V168" i="4"/>
  <c r="Z168" i="4"/>
  <c r="W168" i="4"/>
  <c r="N168" i="4"/>
  <c r="L170" i="4"/>
  <c r="M168" i="4"/>
  <c r="F170" i="4"/>
  <c r="X169" i="4"/>
  <c r="U169" i="4"/>
  <c r="U238" i="1"/>
  <c r="K169" i="4" s="1"/>
  <c r="E169" i="4"/>
  <c r="H169" i="4" s="1"/>
  <c r="D169" i="4"/>
  <c r="G169" i="4" s="1"/>
  <c r="T238" i="1"/>
  <c r="J169" i="4" s="1"/>
  <c r="K240" i="1"/>
  <c r="J240" i="1"/>
  <c r="I240" i="1"/>
  <c r="I241" i="1" a="1"/>
  <c r="C243" i="1"/>
  <c r="G242" i="1"/>
  <c r="D242" i="1"/>
  <c r="E242" i="1" s="1"/>
  <c r="H240" i="1"/>
  <c r="O240" i="1" s="1"/>
  <c r="P240" i="1" s="1"/>
  <c r="C171" i="4" l="1"/>
  <c r="S240" i="1"/>
  <c r="I171" i="4" s="1"/>
  <c r="Q240" i="1"/>
  <c r="Y169" i="4"/>
  <c r="V169" i="4"/>
  <c r="Z169" i="4"/>
  <c r="W169" i="4"/>
  <c r="F171" i="4"/>
  <c r="M169" i="4"/>
  <c r="L171" i="4"/>
  <c r="N169" i="4"/>
  <c r="U239" i="1"/>
  <c r="K170" i="4" s="1"/>
  <c r="E170" i="4"/>
  <c r="H170" i="4" s="1"/>
  <c r="D170" i="4"/>
  <c r="G170" i="4" s="1"/>
  <c r="T239" i="1"/>
  <c r="J170" i="4" s="1"/>
  <c r="X170" i="4"/>
  <c r="U170" i="4"/>
  <c r="H241" i="1"/>
  <c r="O241" i="1" s="1"/>
  <c r="P241" i="1" s="1"/>
  <c r="K241" i="1"/>
  <c r="I241" i="1"/>
  <c r="J241" i="1"/>
  <c r="I242" i="1" a="1"/>
  <c r="C244" i="1"/>
  <c r="G243" i="1"/>
  <c r="D243" i="1"/>
  <c r="Q241" i="1" l="1"/>
  <c r="C172" i="4"/>
  <c r="S241" i="1"/>
  <c r="I172" i="4" s="1"/>
  <c r="Y170" i="4"/>
  <c r="V170" i="4"/>
  <c r="Z170" i="4"/>
  <c r="W170" i="4"/>
  <c r="N170" i="4"/>
  <c r="L172" i="4"/>
  <c r="M170" i="4"/>
  <c r="F172" i="4"/>
  <c r="E171" i="4"/>
  <c r="H171" i="4" s="1"/>
  <c r="U240" i="1"/>
  <c r="K171" i="4" s="1"/>
  <c r="D171" i="4"/>
  <c r="G171" i="4" s="1"/>
  <c r="T240" i="1"/>
  <c r="J171" i="4" s="1"/>
  <c r="X171" i="4"/>
  <c r="U171" i="4"/>
  <c r="H242" i="1"/>
  <c r="O242" i="1" s="1"/>
  <c r="P242" i="1" s="1"/>
  <c r="I243" i="1" a="1"/>
  <c r="K242" i="1"/>
  <c r="J242" i="1"/>
  <c r="I242" i="1"/>
  <c r="E243" i="1"/>
  <c r="D244" i="1"/>
  <c r="C245" i="1"/>
  <c r="G244" i="1"/>
  <c r="Q242" i="1" l="1"/>
  <c r="C173" i="4"/>
  <c r="S242" i="1"/>
  <c r="I173" i="4" s="1"/>
  <c r="Y171" i="4"/>
  <c r="V171" i="4"/>
  <c r="Z171" i="4"/>
  <c r="W171" i="4"/>
  <c r="F173" i="4"/>
  <c r="M171" i="4"/>
  <c r="L173" i="4"/>
  <c r="N171" i="4"/>
  <c r="X172" i="4"/>
  <c r="U172" i="4"/>
  <c r="E172" i="4"/>
  <c r="H172" i="4" s="1"/>
  <c r="U241" i="1"/>
  <c r="K172" i="4" s="1"/>
  <c r="D172" i="4"/>
  <c r="G172" i="4" s="1"/>
  <c r="T241" i="1"/>
  <c r="J172" i="4" s="1"/>
  <c r="V172" i="4" s="1"/>
  <c r="H243" i="1"/>
  <c r="O243" i="1" s="1"/>
  <c r="P243" i="1" s="1"/>
  <c r="I244" i="1" a="1"/>
  <c r="K243" i="1"/>
  <c r="J243" i="1"/>
  <c r="I243" i="1"/>
  <c r="C246" i="1"/>
  <c r="G245" i="1"/>
  <c r="D245" i="1"/>
  <c r="E244" i="1"/>
  <c r="Q243" i="1" l="1"/>
  <c r="C174" i="4"/>
  <c r="S243" i="1"/>
  <c r="I174" i="4" s="1"/>
  <c r="U174" i="4" s="1"/>
  <c r="Z172" i="4"/>
  <c r="W172" i="4"/>
  <c r="N172" i="4"/>
  <c r="L174" i="4"/>
  <c r="M172" i="4"/>
  <c r="F174" i="4"/>
  <c r="Y172" i="4"/>
  <c r="X173" i="4"/>
  <c r="X174" i="4" s="1"/>
  <c r="U173" i="4"/>
  <c r="E173" i="4"/>
  <c r="H173" i="4" s="1"/>
  <c r="U242" i="1"/>
  <c r="K173" i="4" s="1"/>
  <c r="D173" i="4"/>
  <c r="G173" i="4" s="1"/>
  <c r="T242" i="1"/>
  <c r="J173" i="4" s="1"/>
  <c r="V173" i="4" s="1"/>
  <c r="I245" i="1" a="1"/>
  <c r="K244" i="1"/>
  <c r="I244" i="1"/>
  <c r="J244" i="1"/>
  <c r="H244" i="1"/>
  <c r="O244" i="1" s="1"/>
  <c r="P244" i="1" s="1"/>
  <c r="D246" i="1"/>
  <c r="G246" i="1"/>
  <c r="C247" i="1"/>
  <c r="E245" i="1"/>
  <c r="C175" i="4" l="1"/>
  <c r="S244" i="1"/>
  <c r="I175" i="4" s="1"/>
  <c r="Q244" i="1"/>
  <c r="Z173" i="4"/>
  <c r="W173" i="4"/>
  <c r="X175" i="4"/>
  <c r="Y173" i="4"/>
  <c r="F175" i="4"/>
  <c r="M173" i="4"/>
  <c r="L175" i="4"/>
  <c r="N173" i="4"/>
  <c r="U175" i="4"/>
  <c r="E174" i="4"/>
  <c r="H174" i="4" s="1"/>
  <c r="U243" i="1"/>
  <c r="K174" i="4" s="1"/>
  <c r="D174" i="4"/>
  <c r="G174" i="4" s="1"/>
  <c r="T243" i="1"/>
  <c r="J174" i="4" s="1"/>
  <c r="V174" i="4" s="1"/>
  <c r="H245" i="1"/>
  <c r="O245" i="1" s="1"/>
  <c r="P245" i="1" s="1"/>
  <c r="K245" i="1"/>
  <c r="J245" i="1"/>
  <c r="I245" i="1"/>
  <c r="I246" i="1" a="1"/>
  <c r="D247" i="1"/>
  <c r="E247" i="1" s="1"/>
  <c r="G247" i="1"/>
  <c r="C248" i="1"/>
  <c r="E246" i="1"/>
  <c r="Q245" i="1" l="1"/>
  <c r="C176" i="4"/>
  <c r="S245" i="1"/>
  <c r="I176" i="4" s="1"/>
  <c r="U176" i="4" s="1"/>
  <c r="Z174" i="4"/>
  <c r="W174" i="4"/>
  <c r="N174" i="4"/>
  <c r="L176" i="4"/>
  <c r="M174" i="4"/>
  <c r="F176" i="4"/>
  <c r="Y174" i="4"/>
  <c r="X176" i="4"/>
  <c r="U244" i="1"/>
  <c r="K175" i="4" s="1"/>
  <c r="E175" i="4"/>
  <c r="H175" i="4" s="1"/>
  <c r="D175" i="4"/>
  <c r="G175" i="4" s="1"/>
  <c r="T244" i="1"/>
  <c r="J175" i="4" s="1"/>
  <c r="V175" i="4" s="1"/>
  <c r="H246" i="1"/>
  <c r="O246" i="1" s="1"/>
  <c r="P246" i="1" s="1"/>
  <c r="I247" i="1" a="1"/>
  <c r="K246" i="1"/>
  <c r="J246" i="1"/>
  <c r="I246" i="1"/>
  <c r="C249" i="1"/>
  <c r="G248" i="1"/>
  <c r="D248" i="1"/>
  <c r="E248" i="1" s="1"/>
  <c r="Q246" i="1" l="1"/>
  <c r="C177" i="4"/>
  <c r="S246" i="1"/>
  <c r="I177" i="4" s="1"/>
  <c r="Z175" i="4"/>
  <c r="W175" i="4"/>
  <c r="X177" i="4"/>
  <c r="Y175" i="4"/>
  <c r="F177" i="4"/>
  <c r="M175" i="4"/>
  <c r="L177" i="4"/>
  <c r="N175" i="4"/>
  <c r="U177" i="4"/>
  <c r="E176" i="4"/>
  <c r="H176" i="4" s="1"/>
  <c r="U245" i="1"/>
  <c r="K176" i="4" s="1"/>
  <c r="D176" i="4"/>
  <c r="G176" i="4" s="1"/>
  <c r="T245" i="1"/>
  <c r="J176" i="4" s="1"/>
  <c r="V176" i="4" s="1"/>
  <c r="I248" i="1" a="1"/>
  <c r="K247" i="1"/>
  <c r="J247" i="1"/>
  <c r="I247" i="1"/>
  <c r="H247" i="1"/>
  <c r="O247" i="1" s="1"/>
  <c r="P247" i="1" s="1"/>
  <c r="D249" i="1"/>
  <c r="C250" i="1"/>
  <c r="G249" i="1"/>
  <c r="C178" i="4" l="1"/>
  <c r="S247" i="1"/>
  <c r="I178" i="4" s="1"/>
  <c r="Q247" i="1"/>
  <c r="Z176" i="4"/>
  <c r="W176" i="4"/>
  <c r="N176" i="4"/>
  <c r="L178" i="4"/>
  <c r="M176" i="4"/>
  <c r="F178" i="4"/>
  <c r="Y176" i="4"/>
  <c r="D177" i="4"/>
  <c r="G177" i="4" s="1"/>
  <c r="T246" i="1"/>
  <c r="J177" i="4" s="1"/>
  <c r="E177" i="4"/>
  <c r="H177" i="4" s="1"/>
  <c r="U246" i="1"/>
  <c r="K177" i="4" s="1"/>
  <c r="K248" i="1"/>
  <c r="J248" i="1"/>
  <c r="I248" i="1"/>
  <c r="I249" i="1" a="1"/>
  <c r="H248" i="1"/>
  <c r="O248" i="1" s="1"/>
  <c r="P248" i="1" s="1"/>
  <c r="E249" i="1"/>
  <c r="G250" i="1"/>
  <c r="C251" i="1"/>
  <c r="D250" i="1"/>
  <c r="E250" i="1" s="1"/>
  <c r="C179" i="4" l="1"/>
  <c r="S248" i="1"/>
  <c r="I179" i="4" s="1"/>
  <c r="Q248" i="1"/>
  <c r="Z177" i="4"/>
  <c r="W177" i="4"/>
  <c r="Y177" i="4"/>
  <c r="V177" i="4"/>
  <c r="F179" i="4"/>
  <c r="M177" i="4"/>
  <c r="L179" i="4"/>
  <c r="N177" i="4"/>
  <c r="E178" i="4"/>
  <c r="H178" i="4" s="1"/>
  <c r="U247" i="1"/>
  <c r="K178" i="4" s="1"/>
  <c r="D178" i="4"/>
  <c r="G178" i="4" s="1"/>
  <c r="T247" i="1"/>
  <c r="J178" i="4" s="1"/>
  <c r="X178" i="4"/>
  <c r="X179" i="4" s="1"/>
  <c r="U178" i="4"/>
  <c r="I250" i="1" a="1"/>
  <c r="K249" i="1"/>
  <c r="I249" i="1"/>
  <c r="J249" i="1"/>
  <c r="H249" i="1"/>
  <c r="O249" i="1" s="1"/>
  <c r="P249" i="1" s="1"/>
  <c r="D251" i="1"/>
  <c r="G251" i="1"/>
  <c r="C252" i="1"/>
  <c r="C180" i="4" l="1"/>
  <c r="S249" i="1"/>
  <c r="I180" i="4" s="1"/>
  <c r="Q249" i="1"/>
  <c r="Y178" i="4"/>
  <c r="V178" i="4"/>
  <c r="Z178" i="4"/>
  <c r="W178" i="4"/>
  <c r="N178" i="4"/>
  <c r="L180" i="4"/>
  <c r="M178" i="4"/>
  <c r="F180" i="4"/>
  <c r="E179" i="4"/>
  <c r="H179" i="4" s="1"/>
  <c r="U248" i="1"/>
  <c r="K179" i="4" s="1"/>
  <c r="D179" i="4"/>
  <c r="G179" i="4" s="1"/>
  <c r="T248" i="1"/>
  <c r="J179" i="4" s="1"/>
  <c r="U179" i="4"/>
  <c r="H250" i="1"/>
  <c r="K250" i="1"/>
  <c r="I250" i="1"/>
  <c r="J250" i="1"/>
  <c r="I251" i="1" a="1"/>
  <c r="E251" i="1"/>
  <c r="O250" i="1"/>
  <c r="P250" i="1" s="1"/>
  <c r="C253" i="1"/>
  <c r="G252" i="1"/>
  <c r="D252" i="1"/>
  <c r="C181" i="4" l="1"/>
  <c r="S250" i="1"/>
  <c r="I181" i="4" s="1"/>
  <c r="Q250" i="1"/>
  <c r="Y179" i="4"/>
  <c r="V179" i="4"/>
  <c r="Z179" i="4"/>
  <c r="W179" i="4"/>
  <c r="F181" i="4"/>
  <c r="M179" i="4"/>
  <c r="L181" i="4"/>
  <c r="N179" i="4"/>
  <c r="E180" i="4"/>
  <c r="H180" i="4" s="1"/>
  <c r="U249" i="1"/>
  <c r="K180" i="4" s="1"/>
  <c r="D180" i="4"/>
  <c r="G180" i="4" s="1"/>
  <c r="T249" i="1"/>
  <c r="J180" i="4" s="1"/>
  <c r="X180" i="4"/>
  <c r="U180" i="4"/>
  <c r="H251" i="1"/>
  <c r="O251" i="1" s="1"/>
  <c r="P251" i="1" s="1"/>
  <c r="K251" i="1"/>
  <c r="J251" i="1"/>
  <c r="I251" i="1"/>
  <c r="I252" i="1" a="1"/>
  <c r="E252" i="1"/>
  <c r="G253" i="1"/>
  <c r="D253" i="1"/>
  <c r="C254" i="1"/>
  <c r="Q251" i="1" l="1"/>
  <c r="C182" i="4"/>
  <c r="S251" i="1"/>
  <c r="I182" i="4" s="1"/>
  <c r="Y180" i="4"/>
  <c r="V180" i="4"/>
  <c r="Z180" i="4"/>
  <c r="W180" i="4"/>
  <c r="N180" i="4"/>
  <c r="L182" i="4"/>
  <c r="M180" i="4"/>
  <c r="F182" i="4"/>
  <c r="E181" i="4"/>
  <c r="H181" i="4" s="1"/>
  <c r="U250" i="1"/>
  <c r="K181" i="4" s="1"/>
  <c r="D181" i="4"/>
  <c r="G181" i="4" s="1"/>
  <c r="T250" i="1"/>
  <c r="J181" i="4" s="1"/>
  <c r="X181" i="4"/>
  <c r="U181" i="4"/>
  <c r="I253" i="1" a="1"/>
  <c r="K252" i="1"/>
  <c r="I252" i="1"/>
  <c r="J252" i="1"/>
  <c r="H252" i="1"/>
  <c r="O252" i="1" s="1"/>
  <c r="P252" i="1" s="1"/>
  <c r="E253" i="1"/>
  <c r="D254" i="1"/>
  <c r="C255" i="1"/>
  <c r="G254" i="1"/>
  <c r="C183" i="4" l="1"/>
  <c r="S252" i="1"/>
  <c r="I183" i="4" s="1"/>
  <c r="Q252" i="1"/>
  <c r="Y181" i="4"/>
  <c r="V181" i="4"/>
  <c r="Z181" i="4"/>
  <c r="W181" i="4"/>
  <c r="F183" i="4"/>
  <c r="M181" i="4"/>
  <c r="L183" i="4"/>
  <c r="N181" i="4"/>
  <c r="X182" i="4"/>
  <c r="U182" i="4"/>
  <c r="E182" i="4"/>
  <c r="H182" i="4" s="1"/>
  <c r="U251" i="1"/>
  <c r="K182" i="4" s="1"/>
  <c r="D182" i="4"/>
  <c r="G182" i="4" s="1"/>
  <c r="T251" i="1"/>
  <c r="J182" i="4" s="1"/>
  <c r="I254" i="1" a="1"/>
  <c r="K253" i="1"/>
  <c r="J253" i="1"/>
  <c r="I253" i="1"/>
  <c r="H253" i="1"/>
  <c r="O253" i="1" s="1"/>
  <c r="P253" i="1" s="1"/>
  <c r="G255" i="1"/>
  <c r="D255" i="1"/>
  <c r="E255" i="1" s="1"/>
  <c r="C256" i="1"/>
  <c r="E254" i="1"/>
  <c r="C184" i="4" l="1"/>
  <c r="S253" i="1"/>
  <c r="I184" i="4" s="1"/>
  <c r="Q253" i="1"/>
  <c r="Y182" i="4"/>
  <c r="V182" i="4"/>
  <c r="Z182" i="4"/>
  <c r="W182" i="4"/>
  <c r="N182" i="4"/>
  <c r="L184" i="4"/>
  <c r="M182" i="4"/>
  <c r="F184" i="4"/>
  <c r="E183" i="4"/>
  <c r="H183" i="4" s="1"/>
  <c r="U252" i="1"/>
  <c r="K183" i="4" s="1"/>
  <c r="D183" i="4"/>
  <c r="G183" i="4" s="1"/>
  <c r="T252" i="1"/>
  <c r="J183" i="4" s="1"/>
  <c r="X183" i="4"/>
  <c r="U183" i="4"/>
  <c r="H254" i="1"/>
  <c r="I255" i="1" a="1"/>
  <c r="K254" i="1"/>
  <c r="I254" i="1"/>
  <c r="J254" i="1"/>
  <c r="O254" i="1"/>
  <c r="P254" i="1" s="1"/>
  <c r="G256" i="1"/>
  <c r="C257" i="1"/>
  <c r="D256" i="1"/>
  <c r="E256" i="1" s="1"/>
  <c r="C185" i="4" l="1"/>
  <c r="S254" i="1"/>
  <c r="I185" i="4" s="1"/>
  <c r="Q254" i="1"/>
  <c r="Y183" i="4"/>
  <c r="V183" i="4"/>
  <c r="Z183" i="4"/>
  <c r="W183" i="4"/>
  <c r="F185" i="4"/>
  <c r="M183" i="4"/>
  <c r="L185" i="4"/>
  <c r="N183" i="4"/>
  <c r="E184" i="4"/>
  <c r="H184" i="4" s="1"/>
  <c r="U253" i="1"/>
  <c r="K184" i="4" s="1"/>
  <c r="D184" i="4"/>
  <c r="G184" i="4" s="1"/>
  <c r="T253" i="1"/>
  <c r="J184" i="4" s="1"/>
  <c r="V184" i="4" s="1"/>
  <c r="X184" i="4"/>
  <c r="U184" i="4"/>
  <c r="I256" i="1" a="1"/>
  <c r="K255" i="1"/>
  <c r="J255" i="1"/>
  <c r="I255" i="1"/>
  <c r="C258" i="1"/>
  <c r="D257" i="1"/>
  <c r="G257" i="1"/>
  <c r="H255" i="1"/>
  <c r="O255" i="1" s="1"/>
  <c r="P255" i="1" s="1"/>
  <c r="C186" i="4" l="1"/>
  <c r="S255" i="1"/>
  <c r="I186" i="4" s="1"/>
  <c r="Q255" i="1"/>
  <c r="Z184" i="4"/>
  <c r="W184" i="4"/>
  <c r="N184" i="4"/>
  <c r="L186" i="4"/>
  <c r="M184" i="4"/>
  <c r="F186" i="4"/>
  <c r="Y184" i="4"/>
  <c r="E185" i="4"/>
  <c r="H185" i="4" s="1"/>
  <c r="U254" i="1"/>
  <c r="K185" i="4" s="1"/>
  <c r="D185" i="4"/>
  <c r="G185" i="4" s="1"/>
  <c r="T254" i="1"/>
  <c r="J185" i="4" s="1"/>
  <c r="X185" i="4"/>
  <c r="U185" i="4"/>
  <c r="I257" i="1" a="1"/>
  <c r="K256" i="1"/>
  <c r="J256" i="1"/>
  <c r="I256" i="1"/>
  <c r="E257" i="1"/>
  <c r="D258" i="1"/>
  <c r="G258" i="1"/>
  <c r="C259" i="1"/>
  <c r="H256" i="1"/>
  <c r="O256" i="1" s="1"/>
  <c r="P256" i="1" s="1"/>
  <c r="C187" i="4" l="1"/>
  <c r="S256" i="1"/>
  <c r="I187" i="4" s="1"/>
  <c r="X187" i="4" s="1"/>
  <c r="Q256" i="1"/>
  <c r="Y185" i="4"/>
  <c r="V185" i="4"/>
  <c r="Z185" i="4"/>
  <c r="W185" i="4"/>
  <c r="F187" i="4"/>
  <c r="M185" i="4"/>
  <c r="L187" i="4"/>
  <c r="N185" i="4"/>
  <c r="E186" i="4"/>
  <c r="H186" i="4" s="1"/>
  <c r="U255" i="1"/>
  <c r="K186" i="4" s="1"/>
  <c r="D186" i="4"/>
  <c r="G186" i="4" s="1"/>
  <c r="T255" i="1"/>
  <c r="J186" i="4" s="1"/>
  <c r="V186" i="4" s="1"/>
  <c r="X186" i="4"/>
  <c r="U186" i="4"/>
  <c r="U187" i="4" s="1"/>
  <c r="K257" i="1"/>
  <c r="J257" i="1"/>
  <c r="I257" i="1"/>
  <c r="I258" i="1" a="1"/>
  <c r="E258" i="1"/>
  <c r="D259" i="1"/>
  <c r="G259" i="1"/>
  <c r="C260" i="1"/>
  <c r="H257" i="1"/>
  <c r="O257" i="1" s="1"/>
  <c r="P257" i="1" s="1"/>
  <c r="C188" i="4" l="1"/>
  <c r="S257" i="1"/>
  <c r="I188" i="4" s="1"/>
  <c r="Q257" i="1"/>
  <c r="Z186" i="4"/>
  <c r="W186" i="4"/>
  <c r="N186" i="4"/>
  <c r="L188" i="4"/>
  <c r="M186" i="4"/>
  <c r="F188" i="4"/>
  <c r="Y186" i="4"/>
  <c r="E187" i="4"/>
  <c r="H187" i="4" s="1"/>
  <c r="U256" i="1"/>
  <c r="K187" i="4" s="1"/>
  <c r="D187" i="4"/>
  <c r="G187" i="4" s="1"/>
  <c r="T256" i="1"/>
  <c r="J187" i="4" s="1"/>
  <c r="V187" i="4" s="1"/>
  <c r="H258" i="1"/>
  <c r="I259" i="1" a="1"/>
  <c r="K258" i="1"/>
  <c r="J258" i="1"/>
  <c r="I258" i="1"/>
  <c r="C261" i="1"/>
  <c r="D260" i="1"/>
  <c r="G260" i="1"/>
  <c r="E259" i="1"/>
  <c r="O258" i="1"/>
  <c r="P258" i="1" s="1"/>
  <c r="C189" i="4" l="1"/>
  <c r="S258" i="1"/>
  <c r="I189" i="4" s="1"/>
  <c r="Q258" i="1"/>
  <c r="Z187" i="4"/>
  <c r="W187" i="4"/>
  <c r="Y187" i="4"/>
  <c r="F189" i="4"/>
  <c r="M187" i="4"/>
  <c r="L189" i="4"/>
  <c r="N187" i="4"/>
  <c r="E188" i="4"/>
  <c r="H188" i="4" s="1"/>
  <c r="U257" i="1"/>
  <c r="K188" i="4" s="1"/>
  <c r="D188" i="4"/>
  <c r="G188" i="4" s="1"/>
  <c r="T257" i="1"/>
  <c r="J188" i="4" s="1"/>
  <c r="X188" i="4"/>
  <c r="U188" i="4"/>
  <c r="K259" i="1"/>
  <c r="J259" i="1"/>
  <c r="I259" i="1"/>
  <c r="I260" i="1" a="1"/>
  <c r="D261" i="1"/>
  <c r="G261" i="1"/>
  <c r="C262" i="1"/>
  <c r="E260" i="1"/>
  <c r="H259" i="1"/>
  <c r="O259" i="1" s="1"/>
  <c r="P259" i="1" s="1"/>
  <c r="C190" i="4" l="1"/>
  <c r="S259" i="1"/>
  <c r="I190" i="4" s="1"/>
  <c r="Q259" i="1"/>
  <c r="Y188" i="4"/>
  <c r="V188" i="4"/>
  <c r="Z188" i="4"/>
  <c r="W188" i="4"/>
  <c r="N188" i="4"/>
  <c r="L190" i="4"/>
  <c r="M188" i="4"/>
  <c r="F190" i="4"/>
  <c r="E189" i="4"/>
  <c r="H189" i="4" s="1"/>
  <c r="U258" i="1"/>
  <c r="K189" i="4" s="1"/>
  <c r="D189" i="4"/>
  <c r="G189" i="4" s="1"/>
  <c r="T258" i="1"/>
  <c r="J189" i="4" s="1"/>
  <c r="X189" i="4"/>
  <c r="U189" i="4"/>
  <c r="H260" i="1"/>
  <c r="O260" i="1" s="1"/>
  <c r="P260" i="1" s="1"/>
  <c r="K260" i="1"/>
  <c r="J260" i="1"/>
  <c r="I260" i="1"/>
  <c r="I261" i="1" a="1"/>
  <c r="E261" i="1"/>
  <c r="D262" i="1"/>
  <c r="E262" i="1" s="1"/>
  <c r="G262" i="1"/>
  <c r="C263" i="1"/>
  <c r="Q260" i="1" l="1"/>
  <c r="C191" i="4"/>
  <c r="S260" i="1"/>
  <c r="I191" i="4" s="1"/>
  <c r="Y189" i="4"/>
  <c r="V189" i="4"/>
  <c r="Z189" i="4"/>
  <c r="W189" i="4"/>
  <c r="F191" i="4"/>
  <c r="M189" i="4"/>
  <c r="L191" i="4"/>
  <c r="N189" i="4"/>
  <c r="E190" i="4"/>
  <c r="H190" i="4" s="1"/>
  <c r="U259" i="1"/>
  <c r="K190" i="4" s="1"/>
  <c r="D190" i="4"/>
  <c r="G190" i="4" s="1"/>
  <c r="T259" i="1"/>
  <c r="J190" i="4" s="1"/>
  <c r="X190" i="4"/>
  <c r="X191" i="4" s="1"/>
  <c r="U190" i="4"/>
  <c r="U191" i="4" s="1"/>
  <c r="K261" i="1"/>
  <c r="J261" i="1"/>
  <c r="I261" i="1"/>
  <c r="I262" i="1" a="1"/>
  <c r="C264" i="1"/>
  <c r="G263" i="1"/>
  <c r="D263" i="1"/>
  <c r="E263" i="1"/>
  <c r="H261" i="1"/>
  <c r="O261" i="1" s="1"/>
  <c r="P261" i="1" s="1"/>
  <c r="C192" i="4" l="1"/>
  <c r="S261" i="1"/>
  <c r="I192" i="4" s="1"/>
  <c r="Q261" i="1"/>
  <c r="Y190" i="4"/>
  <c r="V190" i="4"/>
  <c r="Z190" i="4"/>
  <c r="W190" i="4"/>
  <c r="N190" i="4"/>
  <c r="L192" i="4"/>
  <c r="M190" i="4"/>
  <c r="F192" i="4"/>
  <c r="E191" i="4"/>
  <c r="H191" i="4" s="1"/>
  <c r="U260" i="1"/>
  <c r="K191" i="4" s="1"/>
  <c r="D191" i="4"/>
  <c r="G191" i="4" s="1"/>
  <c r="T260" i="1"/>
  <c r="J191" i="4" s="1"/>
  <c r="H262" i="1"/>
  <c r="I263" i="1" a="1"/>
  <c r="K262" i="1"/>
  <c r="I262" i="1"/>
  <c r="J262" i="1"/>
  <c r="C265" i="1"/>
  <c r="G264" i="1"/>
  <c r="D264" i="1"/>
  <c r="O262" i="1"/>
  <c r="P262" i="1" s="1"/>
  <c r="C193" i="4" l="1"/>
  <c r="S262" i="1"/>
  <c r="I193" i="4" s="1"/>
  <c r="U193" i="4" s="1"/>
  <c r="Q262" i="1"/>
  <c r="Y191" i="4"/>
  <c r="V191" i="4"/>
  <c r="Z191" i="4"/>
  <c r="W191" i="4"/>
  <c r="F193" i="4"/>
  <c r="M191" i="4"/>
  <c r="L193" i="4"/>
  <c r="N191" i="4"/>
  <c r="E192" i="4"/>
  <c r="H192" i="4" s="1"/>
  <c r="U261" i="1"/>
  <c r="K192" i="4" s="1"/>
  <c r="D192" i="4"/>
  <c r="G192" i="4" s="1"/>
  <c r="T261" i="1"/>
  <c r="J192" i="4" s="1"/>
  <c r="X192" i="4"/>
  <c r="X193" i="4" s="1"/>
  <c r="U192" i="4"/>
  <c r="K263" i="1"/>
  <c r="J263" i="1"/>
  <c r="I263" i="1"/>
  <c r="I264" i="1" a="1"/>
  <c r="D265" i="1"/>
  <c r="G265" i="1"/>
  <c r="C266" i="1"/>
  <c r="H263" i="1"/>
  <c r="O263" i="1" s="1"/>
  <c r="P263" i="1" s="1"/>
  <c r="E264" i="1"/>
  <c r="C194" i="4" l="1"/>
  <c r="S263" i="1"/>
  <c r="I194" i="4" s="1"/>
  <c r="Q263" i="1"/>
  <c r="Y192" i="4"/>
  <c r="V192" i="4"/>
  <c r="Z192" i="4"/>
  <c r="W192" i="4"/>
  <c r="N192" i="4"/>
  <c r="L194" i="4"/>
  <c r="M192" i="4"/>
  <c r="F194" i="4"/>
  <c r="D193" i="4"/>
  <c r="G193" i="4" s="1"/>
  <c r="T262" i="1"/>
  <c r="J193" i="4" s="1"/>
  <c r="E193" i="4"/>
  <c r="H193" i="4" s="1"/>
  <c r="U262" i="1"/>
  <c r="K193" i="4" s="1"/>
  <c r="H264" i="1"/>
  <c r="I265" i="1" a="1"/>
  <c r="K264" i="1"/>
  <c r="J264" i="1"/>
  <c r="I264" i="1"/>
  <c r="C267" i="1"/>
  <c r="G266" i="1"/>
  <c r="D266" i="1"/>
  <c r="O264" i="1"/>
  <c r="P264" i="1" s="1"/>
  <c r="E265" i="1"/>
  <c r="C195" i="4" l="1"/>
  <c r="S264" i="1"/>
  <c r="I195" i="4" s="1"/>
  <c r="Q264" i="1"/>
  <c r="Z193" i="4"/>
  <c r="W193" i="4"/>
  <c r="Y193" i="4"/>
  <c r="V193" i="4"/>
  <c r="F195" i="4"/>
  <c r="M193" i="4"/>
  <c r="L195" i="4"/>
  <c r="N193" i="4"/>
  <c r="E194" i="4"/>
  <c r="H194" i="4" s="1"/>
  <c r="U263" i="1"/>
  <c r="K194" i="4" s="1"/>
  <c r="D194" i="4"/>
  <c r="G194" i="4" s="1"/>
  <c r="T263" i="1"/>
  <c r="J194" i="4" s="1"/>
  <c r="X194" i="4"/>
  <c r="U194" i="4"/>
  <c r="K265" i="1"/>
  <c r="J265" i="1"/>
  <c r="I265" i="1"/>
  <c r="I266" i="1" a="1"/>
  <c r="D267" i="1"/>
  <c r="G267" i="1"/>
  <c r="C268" i="1"/>
  <c r="H265" i="1"/>
  <c r="O265" i="1" s="1"/>
  <c r="P265" i="1" s="1"/>
  <c r="E267" i="1"/>
  <c r="E266" i="1"/>
  <c r="C196" i="4" l="1"/>
  <c r="S265" i="1"/>
  <c r="I196" i="4" s="1"/>
  <c r="Q265" i="1"/>
  <c r="H266" i="1"/>
  <c r="Y194" i="4"/>
  <c r="V194" i="4"/>
  <c r="Z194" i="4"/>
  <c r="W194" i="4"/>
  <c r="N194" i="4"/>
  <c r="L196" i="4"/>
  <c r="M194" i="4"/>
  <c r="F196" i="4"/>
  <c r="U264" i="1"/>
  <c r="K195" i="4" s="1"/>
  <c r="E195" i="4"/>
  <c r="H195" i="4" s="1"/>
  <c r="D195" i="4"/>
  <c r="G195" i="4" s="1"/>
  <c r="T264" i="1"/>
  <c r="J195" i="4" s="1"/>
  <c r="X195" i="4"/>
  <c r="U195" i="4"/>
  <c r="I267" i="1" a="1"/>
  <c r="K266" i="1"/>
  <c r="I266" i="1"/>
  <c r="J266" i="1"/>
  <c r="O266" i="1"/>
  <c r="P266" i="1" s="1"/>
  <c r="C269" i="1"/>
  <c r="D268" i="1"/>
  <c r="G268" i="1"/>
  <c r="C197" i="4" l="1"/>
  <c r="S266" i="1"/>
  <c r="I197" i="4" s="1"/>
  <c r="Q266" i="1"/>
  <c r="Y195" i="4"/>
  <c r="V195" i="4"/>
  <c r="Z195" i="4"/>
  <c r="W195" i="4"/>
  <c r="F197" i="4"/>
  <c r="M195" i="4"/>
  <c r="L197" i="4"/>
  <c r="N195" i="4"/>
  <c r="E196" i="4"/>
  <c r="H196" i="4" s="1"/>
  <c r="U265" i="1"/>
  <c r="K196" i="4" s="1"/>
  <c r="D196" i="4"/>
  <c r="G196" i="4" s="1"/>
  <c r="T265" i="1"/>
  <c r="J196" i="4" s="1"/>
  <c r="X196" i="4"/>
  <c r="U196" i="4"/>
  <c r="I268" i="1" a="1"/>
  <c r="K267" i="1"/>
  <c r="J267" i="1"/>
  <c r="I267" i="1"/>
  <c r="H267" i="1"/>
  <c r="O267" i="1" s="1"/>
  <c r="P267" i="1" s="1"/>
  <c r="E268" i="1"/>
  <c r="D269" i="1"/>
  <c r="G269" i="1"/>
  <c r="C270" i="1"/>
  <c r="C198" i="4" l="1"/>
  <c r="S267" i="1"/>
  <c r="I198" i="4" s="1"/>
  <c r="Q267" i="1"/>
  <c r="Y196" i="4"/>
  <c r="V196" i="4"/>
  <c r="Z196" i="4"/>
  <c r="W196" i="4"/>
  <c r="N196" i="4"/>
  <c r="L198" i="4"/>
  <c r="M196" i="4"/>
  <c r="F198" i="4"/>
  <c r="E197" i="4"/>
  <c r="H197" i="4" s="1"/>
  <c r="U266" i="1"/>
  <c r="K197" i="4" s="1"/>
  <c r="D197" i="4"/>
  <c r="G197" i="4" s="1"/>
  <c r="T266" i="1"/>
  <c r="J197" i="4" s="1"/>
  <c r="X197" i="4"/>
  <c r="U197" i="4"/>
  <c r="H268" i="1"/>
  <c r="O268" i="1" s="1"/>
  <c r="P268" i="1" s="1"/>
  <c r="I269" i="1" a="1"/>
  <c r="K268" i="1"/>
  <c r="I268" i="1"/>
  <c r="J268" i="1"/>
  <c r="D270" i="1"/>
  <c r="E270" i="1" s="1"/>
  <c r="C271" i="1"/>
  <c r="G270" i="1"/>
  <c r="E269" i="1"/>
  <c r="Q268" i="1" l="1"/>
  <c r="C199" i="4"/>
  <c r="S268" i="1"/>
  <c r="I199" i="4" s="1"/>
  <c r="Y197" i="4"/>
  <c r="V197" i="4"/>
  <c r="Z197" i="4"/>
  <c r="W197" i="4"/>
  <c r="F199" i="4"/>
  <c r="M197" i="4"/>
  <c r="L199" i="4"/>
  <c r="N197" i="4"/>
  <c r="E198" i="4"/>
  <c r="H198" i="4" s="1"/>
  <c r="U267" i="1"/>
  <c r="K198" i="4" s="1"/>
  <c r="D198" i="4"/>
  <c r="G198" i="4" s="1"/>
  <c r="T267" i="1"/>
  <c r="J198" i="4" s="1"/>
  <c r="V198" i="4" s="1"/>
  <c r="X198" i="4"/>
  <c r="U198" i="4"/>
  <c r="H269" i="1"/>
  <c r="O269" i="1" s="1"/>
  <c r="P269" i="1" s="1"/>
  <c r="K269" i="1"/>
  <c r="J269" i="1"/>
  <c r="I269" i="1"/>
  <c r="I270" i="1" a="1"/>
  <c r="G271" i="1"/>
  <c r="D271" i="1"/>
  <c r="C272" i="1"/>
  <c r="Q269" i="1" l="1"/>
  <c r="C200" i="4"/>
  <c r="S269" i="1"/>
  <c r="I200" i="4" s="1"/>
  <c r="Z198" i="4"/>
  <c r="W198" i="4"/>
  <c r="N198" i="4"/>
  <c r="L200" i="4"/>
  <c r="M198" i="4"/>
  <c r="F200" i="4"/>
  <c r="Y198" i="4"/>
  <c r="X199" i="4"/>
  <c r="U199" i="4"/>
  <c r="E199" i="4"/>
  <c r="H199" i="4" s="1"/>
  <c r="U268" i="1"/>
  <c r="D199" i="4"/>
  <c r="G199" i="4" s="1"/>
  <c r="T268" i="1"/>
  <c r="J199" i="4" s="1"/>
  <c r="I271" i="1" a="1"/>
  <c r="K270" i="1"/>
  <c r="I270" i="1"/>
  <c r="J270" i="1"/>
  <c r="H270" i="1"/>
  <c r="O270" i="1" s="1"/>
  <c r="P270" i="1" s="1"/>
  <c r="E271" i="1"/>
  <c r="C273" i="1"/>
  <c r="G272" i="1"/>
  <c r="D272" i="1"/>
  <c r="C201" i="4" l="1"/>
  <c r="S270" i="1"/>
  <c r="I201" i="4" s="1"/>
  <c r="Q270" i="1"/>
  <c r="Y199" i="4"/>
  <c r="V199" i="4"/>
  <c r="K199" i="4"/>
  <c r="Z199" i="4" s="1"/>
  <c r="F201" i="4"/>
  <c r="M199" i="4"/>
  <c r="L201" i="4"/>
  <c r="N199" i="4"/>
  <c r="X200" i="4"/>
  <c r="U200" i="4"/>
  <c r="E200" i="4"/>
  <c r="H200" i="4" s="1"/>
  <c r="U269" i="1"/>
  <c r="K200" i="4" s="1"/>
  <c r="D200" i="4"/>
  <c r="G200" i="4" s="1"/>
  <c r="T269" i="1"/>
  <c r="J200" i="4" s="1"/>
  <c r="H271" i="1"/>
  <c r="I272" i="1" a="1"/>
  <c r="K271" i="1"/>
  <c r="J271" i="1"/>
  <c r="I271" i="1"/>
  <c r="O271" i="1"/>
  <c r="P271" i="1" s="1"/>
  <c r="E272" i="1"/>
  <c r="D273" i="1"/>
  <c r="G273" i="1"/>
  <c r="C274" i="1"/>
  <c r="E273" i="1"/>
  <c r="C202" i="4" l="1"/>
  <c r="S271" i="1"/>
  <c r="I202" i="4" s="1"/>
  <c r="Q271" i="1"/>
  <c r="Y200" i="4"/>
  <c r="V200" i="4"/>
  <c r="Z200" i="4"/>
  <c r="W200" i="4"/>
  <c r="N200" i="4"/>
  <c r="L202" i="4"/>
  <c r="M200" i="4"/>
  <c r="F202" i="4"/>
  <c r="W199" i="4"/>
  <c r="E201" i="4"/>
  <c r="H201" i="4" s="1"/>
  <c r="U270" i="1"/>
  <c r="K201" i="4" s="1"/>
  <c r="D201" i="4"/>
  <c r="G201" i="4" s="1"/>
  <c r="T270" i="1"/>
  <c r="J201" i="4" s="1"/>
  <c r="X201" i="4"/>
  <c r="U201" i="4"/>
  <c r="I273" i="1" a="1"/>
  <c r="K272" i="1"/>
  <c r="J272" i="1"/>
  <c r="I272" i="1"/>
  <c r="D274" i="1"/>
  <c r="C275" i="1"/>
  <c r="G274" i="1"/>
  <c r="H272" i="1"/>
  <c r="O272" i="1" s="1"/>
  <c r="P272" i="1" s="1"/>
  <c r="C203" i="4" l="1"/>
  <c r="S272" i="1"/>
  <c r="I203" i="4" s="1"/>
  <c r="Q272" i="1"/>
  <c r="Y201" i="4"/>
  <c r="V201" i="4"/>
  <c r="Z201" i="4"/>
  <c r="W201" i="4"/>
  <c r="F203" i="4"/>
  <c r="M201" i="4"/>
  <c r="L203" i="4"/>
  <c r="N201" i="4"/>
  <c r="U271" i="1"/>
  <c r="K202" i="4" s="1"/>
  <c r="E202" i="4"/>
  <c r="H202" i="4" s="1"/>
  <c r="D202" i="4"/>
  <c r="G202" i="4" s="1"/>
  <c r="T271" i="1"/>
  <c r="J202" i="4" s="1"/>
  <c r="X202" i="4"/>
  <c r="U202" i="4"/>
  <c r="H273" i="1"/>
  <c r="O273" i="1" s="1"/>
  <c r="P273" i="1" s="1"/>
  <c r="I274" i="1" a="1"/>
  <c r="K273" i="1"/>
  <c r="I273" i="1"/>
  <c r="J273" i="1"/>
  <c r="D275" i="1"/>
  <c r="G275" i="1"/>
  <c r="C276" i="1"/>
  <c r="E274" i="1"/>
  <c r="Q273" i="1" l="1"/>
  <c r="C204" i="4"/>
  <c r="S273" i="1"/>
  <c r="I204" i="4" s="1"/>
  <c r="Y202" i="4"/>
  <c r="V202" i="4"/>
  <c r="Z202" i="4"/>
  <c r="W202" i="4"/>
  <c r="N202" i="4"/>
  <c r="L204" i="4"/>
  <c r="M202" i="4"/>
  <c r="F204" i="4"/>
  <c r="E203" i="4"/>
  <c r="H203" i="4" s="1"/>
  <c r="U272" i="1"/>
  <c r="K203" i="4" s="1"/>
  <c r="D203" i="4"/>
  <c r="G203" i="4" s="1"/>
  <c r="T272" i="1"/>
  <c r="J203" i="4" s="1"/>
  <c r="X203" i="4"/>
  <c r="U203" i="4"/>
  <c r="H274" i="1"/>
  <c r="O274" i="1" s="1"/>
  <c r="P274" i="1" s="1"/>
  <c r="I275" i="1" a="1"/>
  <c r="K274" i="1"/>
  <c r="J274" i="1"/>
  <c r="I274" i="1"/>
  <c r="D276" i="1"/>
  <c r="C277" i="1"/>
  <c r="G276" i="1"/>
  <c r="E275" i="1"/>
  <c r="Q274" i="1" l="1"/>
  <c r="C205" i="4"/>
  <c r="S274" i="1"/>
  <c r="I205" i="4" s="1"/>
  <c r="X205" i="4" s="1"/>
  <c r="Y203" i="4"/>
  <c r="V203" i="4"/>
  <c r="Z203" i="4"/>
  <c r="W203" i="4"/>
  <c r="F205" i="4"/>
  <c r="M203" i="4"/>
  <c r="L205" i="4"/>
  <c r="N203" i="4"/>
  <c r="X204" i="4"/>
  <c r="U204" i="4"/>
  <c r="U205" i="4" s="1"/>
  <c r="E204" i="4"/>
  <c r="H204" i="4" s="1"/>
  <c r="U273" i="1"/>
  <c r="K204" i="4" s="1"/>
  <c r="D204" i="4"/>
  <c r="G204" i="4" s="1"/>
  <c r="T273" i="1"/>
  <c r="J204" i="4" s="1"/>
  <c r="H275" i="1"/>
  <c r="O275" i="1" s="1"/>
  <c r="P275" i="1" s="1"/>
  <c r="K275" i="1"/>
  <c r="J275" i="1"/>
  <c r="I275" i="1"/>
  <c r="I276" i="1" a="1"/>
  <c r="C278" i="1"/>
  <c r="G277" i="1"/>
  <c r="D277" i="1"/>
  <c r="E276" i="1"/>
  <c r="H276" i="1"/>
  <c r="O276" i="1" s="1"/>
  <c r="P276" i="1" s="1"/>
  <c r="C207" i="4" l="1"/>
  <c r="S276" i="1"/>
  <c r="I207" i="4" s="1"/>
  <c r="Q275" i="1"/>
  <c r="C206" i="4"/>
  <c r="S275" i="1"/>
  <c r="I206" i="4" s="1"/>
  <c r="Y204" i="4"/>
  <c r="V204" i="4"/>
  <c r="Z204" i="4"/>
  <c r="W204" i="4"/>
  <c r="N204" i="4"/>
  <c r="L206" i="4"/>
  <c r="L207" i="4" s="1"/>
  <c r="M204" i="4"/>
  <c r="F206" i="4"/>
  <c r="F207" i="4" s="1"/>
  <c r="E205" i="4"/>
  <c r="H205" i="4" s="1"/>
  <c r="U274" i="1"/>
  <c r="K205" i="4" s="1"/>
  <c r="D205" i="4"/>
  <c r="G205" i="4" s="1"/>
  <c r="T274" i="1"/>
  <c r="J205" i="4" s="1"/>
  <c r="V205" i="4" s="1"/>
  <c r="I277" i="1" a="1"/>
  <c r="K276" i="1"/>
  <c r="I276" i="1"/>
  <c r="J276" i="1"/>
  <c r="D278" i="1"/>
  <c r="C279" i="1"/>
  <c r="G278" i="1"/>
  <c r="E277" i="1"/>
  <c r="Q276" i="1" l="1"/>
  <c r="Z205" i="4"/>
  <c r="W205" i="4"/>
  <c r="M205" i="4"/>
  <c r="N205" i="4"/>
  <c r="Y205" i="4"/>
  <c r="X206" i="4"/>
  <c r="U206" i="4"/>
  <c r="E206" i="4"/>
  <c r="H206" i="4" s="1"/>
  <c r="U275" i="1"/>
  <c r="K206" i="4" s="1"/>
  <c r="D206" i="4"/>
  <c r="G206" i="4" s="1"/>
  <c r="T275" i="1"/>
  <c r="J206" i="4" s="1"/>
  <c r="V206" i="4" s="1"/>
  <c r="X207" i="4"/>
  <c r="U207" i="4"/>
  <c r="H277" i="1"/>
  <c r="O277" i="1" s="1"/>
  <c r="P277" i="1" s="1"/>
  <c r="I278" i="1" a="1"/>
  <c r="K277" i="1"/>
  <c r="J277" i="1"/>
  <c r="I277" i="1"/>
  <c r="G279" i="1"/>
  <c r="D279" i="1"/>
  <c r="C280" i="1"/>
  <c r="E278" i="1"/>
  <c r="Q277" i="1" l="1"/>
  <c r="C208" i="4"/>
  <c r="F208" i="4" s="1"/>
  <c r="S277" i="1"/>
  <c r="I208" i="4" s="1"/>
  <c r="Z206" i="4"/>
  <c r="W206" i="4"/>
  <c r="Y206" i="4"/>
  <c r="N206" i="4"/>
  <c r="M206" i="4"/>
  <c r="U276" i="1"/>
  <c r="K207" i="4" s="1"/>
  <c r="E207" i="4"/>
  <c r="H207" i="4" s="1"/>
  <c r="D207" i="4"/>
  <c r="G207" i="4" s="1"/>
  <c r="T276" i="1"/>
  <c r="J207" i="4" s="1"/>
  <c r="H278" i="1"/>
  <c r="O278" i="1" s="1"/>
  <c r="P278" i="1" s="1"/>
  <c r="K278" i="1"/>
  <c r="I278" i="1"/>
  <c r="J278" i="1"/>
  <c r="I279" i="1" a="1"/>
  <c r="D280" i="1"/>
  <c r="C281" i="1"/>
  <c r="G280" i="1"/>
  <c r="E279" i="1"/>
  <c r="E280" i="1"/>
  <c r="Q278" i="1" l="1"/>
  <c r="C209" i="4"/>
  <c r="S278" i="1"/>
  <c r="I209" i="4" s="1"/>
  <c r="Y207" i="4"/>
  <c r="V207" i="4"/>
  <c r="Z207" i="4"/>
  <c r="W207" i="4"/>
  <c r="M207" i="4"/>
  <c r="N207" i="4"/>
  <c r="X208" i="4"/>
  <c r="U208" i="4"/>
  <c r="L208" i="4"/>
  <c r="L209" i="4" s="1"/>
  <c r="F209" i="4"/>
  <c r="E208" i="4"/>
  <c r="H208" i="4" s="1"/>
  <c r="U277" i="1"/>
  <c r="K208" i="4" s="1"/>
  <c r="D208" i="4"/>
  <c r="G208" i="4" s="1"/>
  <c r="T277" i="1"/>
  <c r="J208" i="4" s="1"/>
  <c r="K279" i="1"/>
  <c r="J279" i="1"/>
  <c r="I279" i="1"/>
  <c r="I280" i="1" a="1"/>
  <c r="H279" i="1"/>
  <c r="O279" i="1" s="1"/>
  <c r="P279" i="1" s="1"/>
  <c r="D281" i="1"/>
  <c r="E281" i="1" s="1"/>
  <c r="C282" i="1"/>
  <c r="G281" i="1"/>
  <c r="C210" i="4" l="1"/>
  <c r="S279" i="1"/>
  <c r="I210" i="4" s="1"/>
  <c r="Q279" i="1"/>
  <c r="Y208" i="4"/>
  <c r="V208" i="4"/>
  <c r="Z208" i="4"/>
  <c r="W208" i="4"/>
  <c r="F210" i="4"/>
  <c r="L210" i="4"/>
  <c r="N208" i="4"/>
  <c r="M208" i="4"/>
  <c r="X209" i="4"/>
  <c r="U209" i="4"/>
  <c r="D209" i="4"/>
  <c r="G209" i="4" s="1"/>
  <c r="T278" i="1"/>
  <c r="J209" i="4" s="1"/>
  <c r="E209" i="4"/>
  <c r="H209" i="4" s="1"/>
  <c r="U278" i="1"/>
  <c r="K209" i="4" s="1"/>
  <c r="H280" i="1"/>
  <c r="O280" i="1" s="1"/>
  <c r="P280" i="1" s="1"/>
  <c r="I281" i="1" a="1"/>
  <c r="K280" i="1"/>
  <c r="J280" i="1"/>
  <c r="I280" i="1"/>
  <c r="G282" i="1"/>
  <c r="C283" i="1"/>
  <c r="D282" i="1"/>
  <c r="E282" i="1" s="1"/>
  <c r="Q280" i="1" l="1"/>
  <c r="C211" i="4"/>
  <c r="S280" i="1"/>
  <c r="I211" i="4" s="1"/>
  <c r="Z209" i="4"/>
  <c r="W209" i="4"/>
  <c r="Y209" i="4"/>
  <c r="V209" i="4"/>
  <c r="M209" i="4"/>
  <c r="N209" i="4"/>
  <c r="L211" i="4"/>
  <c r="F211" i="4"/>
  <c r="E210" i="4"/>
  <c r="H210" i="4" s="1"/>
  <c r="U279" i="1"/>
  <c r="K210" i="4" s="1"/>
  <c r="D210" i="4"/>
  <c r="G210" i="4" s="1"/>
  <c r="T279" i="1"/>
  <c r="J210" i="4" s="1"/>
  <c r="X210" i="4"/>
  <c r="U210" i="4"/>
  <c r="H281" i="1"/>
  <c r="O281" i="1" s="1"/>
  <c r="P281" i="1" s="1"/>
  <c r="K281" i="1"/>
  <c r="J281" i="1"/>
  <c r="I281" i="1"/>
  <c r="I282" i="1" a="1"/>
  <c r="G283" i="1"/>
  <c r="D283" i="1"/>
  <c r="E283" i="1" s="1"/>
  <c r="C284" i="1"/>
  <c r="Q281" i="1" l="1"/>
  <c r="C212" i="4"/>
  <c r="S281" i="1"/>
  <c r="I212" i="4" s="1"/>
  <c r="Y210" i="4"/>
  <c r="V210" i="4"/>
  <c r="Z210" i="4"/>
  <c r="W210" i="4"/>
  <c r="F212" i="4"/>
  <c r="L212" i="4"/>
  <c r="N210" i="4"/>
  <c r="M210" i="4"/>
  <c r="X211" i="4"/>
  <c r="U211" i="4"/>
  <c r="E211" i="4"/>
  <c r="H211" i="4" s="1"/>
  <c r="U280" i="1"/>
  <c r="D211" i="4"/>
  <c r="G211" i="4" s="1"/>
  <c r="T280" i="1"/>
  <c r="J211" i="4" s="1"/>
  <c r="K282" i="1"/>
  <c r="I282" i="1"/>
  <c r="J282" i="1"/>
  <c r="I283" i="1" a="1"/>
  <c r="D284" i="1"/>
  <c r="G284" i="1"/>
  <c r="C285" i="1"/>
  <c r="H282" i="1"/>
  <c r="O282" i="1" s="1"/>
  <c r="P282" i="1" s="1"/>
  <c r="C213" i="4" l="1"/>
  <c r="S282" i="1"/>
  <c r="I213" i="4" s="1"/>
  <c r="Q282" i="1"/>
  <c r="Y211" i="4"/>
  <c r="V211" i="4"/>
  <c r="K211" i="4"/>
  <c r="Z211" i="4" s="1"/>
  <c r="M211" i="4"/>
  <c r="N211" i="4"/>
  <c r="L213" i="4"/>
  <c r="F213" i="4"/>
  <c r="X212" i="4"/>
  <c r="U212" i="4"/>
  <c r="E212" i="4"/>
  <c r="H212" i="4" s="1"/>
  <c r="U281" i="1"/>
  <c r="K212" i="4" s="1"/>
  <c r="D212" i="4"/>
  <c r="G212" i="4" s="1"/>
  <c r="T281" i="1"/>
  <c r="J212" i="4" s="1"/>
  <c r="I284" i="1" a="1"/>
  <c r="K283" i="1"/>
  <c r="J283" i="1"/>
  <c r="I283" i="1"/>
  <c r="E284" i="1"/>
  <c r="H283" i="1"/>
  <c r="O283" i="1" s="1"/>
  <c r="P283" i="1" s="1"/>
  <c r="D285" i="1"/>
  <c r="E285" i="1" s="1"/>
  <c r="C286" i="1"/>
  <c r="G285" i="1"/>
  <c r="C214" i="4" l="1"/>
  <c r="S283" i="1"/>
  <c r="I214" i="4" s="1"/>
  <c r="Q283" i="1"/>
  <c r="Y212" i="4"/>
  <c r="V212" i="4"/>
  <c r="Z212" i="4"/>
  <c r="W212" i="4"/>
  <c r="F214" i="4"/>
  <c r="L214" i="4"/>
  <c r="N212" i="4"/>
  <c r="M212" i="4"/>
  <c r="W211" i="4"/>
  <c r="E213" i="4"/>
  <c r="H213" i="4" s="1"/>
  <c r="U282" i="1"/>
  <c r="K213" i="4" s="1"/>
  <c r="D213" i="4"/>
  <c r="G213" i="4" s="1"/>
  <c r="T282" i="1"/>
  <c r="J213" i="4" s="1"/>
  <c r="X213" i="4"/>
  <c r="X214" i="4" s="1"/>
  <c r="U213" i="4"/>
  <c r="H284" i="1"/>
  <c r="O284" i="1" s="1"/>
  <c r="P284" i="1" s="1"/>
  <c r="K284" i="1"/>
  <c r="I284" i="1"/>
  <c r="J284" i="1"/>
  <c r="I285" i="1" a="1"/>
  <c r="C287" i="1"/>
  <c r="G286" i="1"/>
  <c r="D286" i="1"/>
  <c r="Q284" i="1" l="1"/>
  <c r="C215" i="4"/>
  <c r="S284" i="1"/>
  <c r="I215" i="4" s="1"/>
  <c r="Y213" i="4"/>
  <c r="V213" i="4"/>
  <c r="Z213" i="4"/>
  <c r="W213" i="4"/>
  <c r="M213" i="4"/>
  <c r="N213" i="4"/>
  <c r="L215" i="4"/>
  <c r="F215" i="4"/>
  <c r="E214" i="4"/>
  <c r="H214" i="4" s="1"/>
  <c r="U283" i="1"/>
  <c r="K214" i="4" s="1"/>
  <c r="D214" i="4"/>
  <c r="G214" i="4" s="1"/>
  <c r="T283" i="1"/>
  <c r="J214" i="4" s="1"/>
  <c r="U214" i="4"/>
  <c r="K285" i="1"/>
  <c r="J285" i="1"/>
  <c r="I285" i="1"/>
  <c r="I286" i="1" a="1"/>
  <c r="C288" i="1"/>
  <c r="G287" i="1"/>
  <c r="D287" i="1"/>
  <c r="E287" i="1" s="1"/>
  <c r="E286" i="1"/>
  <c r="H285" i="1"/>
  <c r="O285" i="1" s="1"/>
  <c r="P285" i="1" s="1"/>
  <c r="C216" i="4" l="1"/>
  <c r="S285" i="1"/>
  <c r="I216" i="4" s="1"/>
  <c r="Q285" i="1"/>
  <c r="Y214" i="4"/>
  <c r="V214" i="4"/>
  <c r="Z214" i="4"/>
  <c r="W214" i="4"/>
  <c r="F216" i="4"/>
  <c r="L216" i="4"/>
  <c r="N214" i="4"/>
  <c r="M214" i="4"/>
  <c r="X215" i="4"/>
  <c r="U215" i="4"/>
  <c r="E215" i="4"/>
  <c r="H215" i="4" s="1"/>
  <c r="U284" i="1"/>
  <c r="K215" i="4" s="1"/>
  <c r="D215" i="4"/>
  <c r="G215" i="4" s="1"/>
  <c r="T284" i="1"/>
  <c r="J215" i="4" s="1"/>
  <c r="K286" i="1"/>
  <c r="I286" i="1"/>
  <c r="J286" i="1"/>
  <c r="I287" i="1" a="1"/>
  <c r="H286" i="1"/>
  <c r="C289" i="1"/>
  <c r="D288" i="1"/>
  <c r="G288" i="1"/>
  <c r="O286" i="1"/>
  <c r="P286" i="1" s="1"/>
  <c r="C217" i="4" l="1"/>
  <c r="S286" i="1"/>
  <c r="I217" i="4" s="1"/>
  <c r="Q286" i="1"/>
  <c r="Y215" i="4"/>
  <c r="V215" i="4"/>
  <c r="Z215" i="4"/>
  <c r="W215" i="4"/>
  <c r="M215" i="4"/>
  <c r="N215" i="4"/>
  <c r="L217" i="4"/>
  <c r="F217" i="4"/>
  <c r="E216" i="4"/>
  <c r="H216" i="4" s="1"/>
  <c r="U285" i="1"/>
  <c r="K216" i="4" s="1"/>
  <c r="D216" i="4"/>
  <c r="G216" i="4" s="1"/>
  <c r="T285" i="1"/>
  <c r="J216" i="4" s="1"/>
  <c r="X216" i="4"/>
  <c r="X217" i="4" s="1"/>
  <c r="U216" i="4"/>
  <c r="I288" i="1" a="1"/>
  <c r="K287" i="1"/>
  <c r="J287" i="1"/>
  <c r="I287" i="1"/>
  <c r="C290" i="1"/>
  <c r="G289" i="1"/>
  <c r="D289" i="1"/>
  <c r="E289" i="1" s="1"/>
  <c r="E288" i="1"/>
  <c r="H287" i="1"/>
  <c r="O287" i="1" s="1"/>
  <c r="P287" i="1" s="1"/>
  <c r="C218" i="4" l="1"/>
  <c r="S287" i="1"/>
  <c r="I218" i="4" s="1"/>
  <c r="Q287" i="1"/>
  <c r="X218" i="4"/>
  <c r="Y216" i="4"/>
  <c r="V216" i="4"/>
  <c r="Z216" i="4"/>
  <c r="W216" i="4"/>
  <c r="F218" i="4"/>
  <c r="L218" i="4"/>
  <c r="N216" i="4"/>
  <c r="M216" i="4"/>
  <c r="E217" i="4"/>
  <c r="H217" i="4" s="1"/>
  <c r="U286" i="1"/>
  <c r="K217" i="4" s="1"/>
  <c r="D217" i="4"/>
  <c r="G217" i="4" s="1"/>
  <c r="T286" i="1"/>
  <c r="J217" i="4" s="1"/>
  <c r="U217" i="4"/>
  <c r="H288" i="1"/>
  <c r="K288" i="1"/>
  <c r="J288" i="1"/>
  <c r="I288" i="1"/>
  <c r="I289" i="1" a="1"/>
  <c r="O288" i="1"/>
  <c r="P288" i="1" s="1"/>
  <c r="D290" i="1"/>
  <c r="C291" i="1"/>
  <c r="G290" i="1"/>
  <c r="C219" i="4" l="1"/>
  <c r="S288" i="1"/>
  <c r="I219" i="4" s="1"/>
  <c r="Q288" i="1"/>
  <c r="Y217" i="4"/>
  <c r="V217" i="4"/>
  <c r="Z217" i="4"/>
  <c r="W217" i="4"/>
  <c r="M217" i="4"/>
  <c r="N217" i="4"/>
  <c r="L219" i="4"/>
  <c r="F219" i="4"/>
  <c r="X219" i="4"/>
  <c r="E218" i="4"/>
  <c r="H218" i="4" s="1"/>
  <c r="U287" i="1"/>
  <c r="D218" i="4"/>
  <c r="G218" i="4" s="1"/>
  <c r="T287" i="1"/>
  <c r="J218" i="4" s="1"/>
  <c r="U218" i="4"/>
  <c r="U219" i="4" s="1"/>
  <c r="I290" i="1" a="1"/>
  <c r="K289" i="1"/>
  <c r="I289" i="1"/>
  <c r="J289" i="1"/>
  <c r="C292" i="1"/>
  <c r="D291" i="1"/>
  <c r="G291" i="1"/>
  <c r="E290" i="1"/>
  <c r="E291" i="1"/>
  <c r="H289" i="1"/>
  <c r="O289" i="1" s="1"/>
  <c r="P289" i="1" s="1"/>
  <c r="C220" i="4" l="1"/>
  <c r="S289" i="1"/>
  <c r="I220" i="4" s="1"/>
  <c r="Q289" i="1"/>
  <c r="Y218" i="4"/>
  <c r="V218" i="4"/>
  <c r="K218" i="4"/>
  <c r="F220" i="4"/>
  <c r="L220" i="4"/>
  <c r="N218" i="4"/>
  <c r="M218" i="4"/>
  <c r="E219" i="4"/>
  <c r="H219" i="4" s="1"/>
  <c r="U288" i="1"/>
  <c r="K219" i="4" s="1"/>
  <c r="Z219" i="4" s="1"/>
  <c r="D219" i="4"/>
  <c r="G219" i="4" s="1"/>
  <c r="T288" i="1"/>
  <c r="J219" i="4" s="1"/>
  <c r="Y219" i="4" s="1"/>
  <c r="H290" i="1"/>
  <c r="K290" i="1"/>
  <c r="J290" i="1"/>
  <c r="I290" i="1"/>
  <c r="I291" i="1" a="1"/>
  <c r="O290" i="1"/>
  <c r="P290" i="1" s="1"/>
  <c r="G292" i="1"/>
  <c r="C293" i="1"/>
  <c r="D292" i="1"/>
  <c r="C221" i="4" l="1"/>
  <c r="S290" i="1"/>
  <c r="I221" i="4" s="1"/>
  <c r="Q290" i="1"/>
  <c r="M219" i="4"/>
  <c r="N219" i="4"/>
  <c r="L221" i="4"/>
  <c r="F221" i="4"/>
  <c r="Z218" i="4"/>
  <c r="W218" i="4"/>
  <c r="W219" i="4"/>
  <c r="V219" i="4"/>
  <c r="E220" i="4"/>
  <c r="H220" i="4" s="1"/>
  <c r="U289" i="1"/>
  <c r="K220" i="4" s="1"/>
  <c r="D220" i="4"/>
  <c r="G220" i="4" s="1"/>
  <c r="T289" i="1"/>
  <c r="J220" i="4" s="1"/>
  <c r="V220" i="4" s="1"/>
  <c r="X220" i="4"/>
  <c r="U220" i="4"/>
  <c r="H291" i="1"/>
  <c r="O291" i="1" s="1"/>
  <c r="P291" i="1" s="1"/>
  <c r="I292" i="1" a="1"/>
  <c r="K291" i="1"/>
  <c r="J291" i="1"/>
  <c r="I291" i="1"/>
  <c r="D293" i="1"/>
  <c r="G293" i="1"/>
  <c r="C294" i="1"/>
  <c r="E292" i="1"/>
  <c r="Q291" i="1" l="1"/>
  <c r="C222" i="4"/>
  <c r="S291" i="1"/>
  <c r="I222" i="4" s="1"/>
  <c r="Z220" i="4"/>
  <c r="W220" i="4"/>
  <c r="F222" i="4"/>
  <c r="L222" i="4"/>
  <c r="N220" i="4"/>
  <c r="M220" i="4"/>
  <c r="Y220" i="4"/>
  <c r="E221" i="4"/>
  <c r="H221" i="4" s="1"/>
  <c r="U290" i="1"/>
  <c r="K221" i="4" s="1"/>
  <c r="D221" i="4"/>
  <c r="G221" i="4" s="1"/>
  <c r="T290" i="1"/>
  <c r="J221" i="4" s="1"/>
  <c r="X221" i="4"/>
  <c r="U221" i="4"/>
  <c r="H292" i="1"/>
  <c r="O292" i="1" s="1"/>
  <c r="P292" i="1" s="1"/>
  <c r="I293" i="1" a="1"/>
  <c r="K292" i="1"/>
  <c r="I292" i="1"/>
  <c r="J292" i="1"/>
  <c r="D294" i="1"/>
  <c r="C295" i="1"/>
  <c r="G294" i="1"/>
  <c r="E293" i="1"/>
  <c r="Q292" i="1" l="1"/>
  <c r="C223" i="4"/>
  <c r="S292" i="1"/>
  <c r="I223" i="4" s="1"/>
  <c r="Y221" i="4"/>
  <c r="V221" i="4"/>
  <c r="Z221" i="4"/>
  <c r="W221" i="4"/>
  <c r="M221" i="4"/>
  <c r="N221" i="4"/>
  <c r="L223" i="4"/>
  <c r="F223" i="4"/>
  <c r="X222" i="4"/>
  <c r="U222" i="4"/>
  <c r="E222" i="4"/>
  <c r="H222" i="4" s="1"/>
  <c r="U291" i="1"/>
  <c r="K222" i="4" s="1"/>
  <c r="D222" i="4"/>
  <c r="G222" i="4" s="1"/>
  <c r="T291" i="1"/>
  <c r="J222" i="4" s="1"/>
  <c r="K293" i="1"/>
  <c r="J293" i="1"/>
  <c r="I293" i="1"/>
  <c r="I294" i="1" a="1"/>
  <c r="H293" i="1"/>
  <c r="O293" i="1" s="1"/>
  <c r="P293" i="1" s="1"/>
  <c r="C296" i="1"/>
  <c r="D295" i="1"/>
  <c r="G295" i="1"/>
  <c r="E294" i="1"/>
  <c r="C224" i="4" l="1"/>
  <c r="S293" i="1"/>
  <c r="I224" i="4" s="1"/>
  <c r="Q293" i="1"/>
  <c r="Y222" i="4"/>
  <c r="V222" i="4"/>
  <c r="Z222" i="4"/>
  <c r="W222" i="4"/>
  <c r="F224" i="4"/>
  <c r="L224" i="4"/>
  <c r="N222" i="4"/>
  <c r="M222" i="4"/>
  <c r="X223" i="4"/>
  <c r="U223" i="4"/>
  <c r="E223" i="4"/>
  <c r="H223" i="4" s="1"/>
  <c r="U292" i="1"/>
  <c r="K223" i="4" s="1"/>
  <c r="D223" i="4"/>
  <c r="G223" i="4" s="1"/>
  <c r="T292" i="1"/>
  <c r="J223" i="4" s="1"/>
  <c r="V223" i="4" s="1"/>
  <c r="K294" i="1"/>
  <c r="I294" i="1"/>
  <c r="J294" i="1"/>
  <c r="I295" i="1" a="1"/>
  <c r="D296" i="1"/>
  <c r="G296" i="1"/>
  <c r="C297" i="1"/>
  <c r="E295" i="1"/>
  <c r="H294" i="1"/>
  <c r="O294" i="1" s="1"/>
  <c r="P294" i="1" s="1"/>
  <c r="C225" i="4" l="1"/>
  <c r="S294" i="1"/>
  <c r="I225" i="4" s="1"/>
  <c r="X225" i="4" s="1"/>
  <c r="Q294" i="1"/>
  <c r="Z223" i="4"/>
  <c r="W223" i="4"/>
  <c r="M223" i="4"/>
  <c r="N223" i="4"/>
  <c r="L225" i="4"/>
  <c r="F225" i="4"/>
  <c r="Y223" i="4"/>
  <c r="E224" i="4"/>
  <c r="H224" i="4" s="1"/>
  <c r="U293" i="1"/>
  <c r="K224" i="4" s="1"/>
  <c r="D224" i="4"/>
  <c r="G224" i="4" s="1"/>
  <c r="T293" i="1"/>
  <c r="J224" i="4" s="1"/>
  <c r="X224" i="4"/>
  <c r="U224" i="4"/>
  <c r="U225" i="4" s="1"/>
  <c r="I296" i="1" a="1"/>
  <c r="K295" i="1"/>
  <c r="J295" i="1"/>
  <c r="I295" i="1"/>
  <c r="H295" i="1"/>
  <c r="O295" i="1" s="1"/>
  <c r="P295" i="1" s="1"/>
  <c r="C298" i="1"/>
  <c r="G297" i="1"/>
  <c r="D297" i="1"/>
  <c r="E296" i="1"/>
  <c r="C226" i="4" l="1"/>
  <c r="S295" i="1"/>
  <c r="I226" i="4" s="1"/>
  <c r="Q295" i="1"/>
  <c r="Y224" i="4"/>
  <c r="V224" i="4"/>
  <c r="Z224" i="4"/>
  <c r="W224" i="4"/>
  <c r="F226" i="4"/>
  <c r="L226" i="4"/>
  <c r="N224" i="4"/>
  <c r="M224" i="4"/>
  <c r="D225" i="4"/>
  <c r="G225" i="4" s="1"/>
  <c r="T294" i="1"/>
  <c r="J225" i="4" s="1"/>
  <c r="E225" i="4"/>
  <c r="H225" i="4" s="1"/>
  <c r="U294" i="1"/>
  <c r="K225" i="4" s="1"/>
  <c r="I297" i="1" a="1"/>
  <c r="K296" i="1"/>
  <c r="J296" i="1"/>
  <c r="I296" i="1"/>
  <c r="H296" i="1"/>
  <c r="O296" i="1" s="1"/>
  <c r="P296" i="1" s="1"/>
  <c r="D298" i="1"/>
  <c r="E298" i="1" s="1"/>
  <c r="G298" i="1"/>
  <c r="C299" i="1"/>
  <c r="E297" i="1"/>
  <c r="C227" i="4" l="1"/>
  <c r="S296" i="1"/>
  <c r="I227" i="4" s="1"/>
  <c r="Q296" i="1"/>
  <c r="Z225" i="4"/>
  <c r="W225" i="4"/>
  <c r="M225" i="4"/>
  <c r="N225" i="4"/>
  <c r="L227" i="4"/>
  <c r="F227" i="4"/>
  <c r="V225" i="4"/>
  <c r="Y225" i="4"/>
  <c r="E226" i="4"/>
  <c r="H226" i="4" s="1"/>
  <c r="U295" i="1"/>
  <c r="K226" i="4" s="1"/>
  <c r="D226" i="4"/>
  <c r="G226" i="4" s="1"/>
  <c r="T295" i="1"/>
  <c r="J226" i="4" s="1"/>
  <c r="X226" i="4"/>
  <c r="U226" i="4"/>
  <c r="H297" i="1"/>
  <c r="O297" i="1" s="1"/>
  <c r="P297" i="1" s="1"/>
  <c r="I298" i="1" a="1"/>
  <c r="K297" i="1"/>
  <c r="I297" i="1"/>
  <c r="J297" i="1"/>
  <c r="C300" i="1"/>
  <c r="G299" i="1"/>
  <c r="D299" i="1"/>
  <c r="Q297" i="1" l="1"/>
  <c r="C228" i="4"/>
  <c r="S297" i="1"/>
  <c r="I228" i="4" s="1"/>
  <c r="Y226" i="4"/>
  <c r="V226" i="4"/>
  <c r="Z226" i="4"/>
  <c r="W226" i="4"/>
  <c r="F228" i="4"/>
  <c r="L228" i="4"/>
  <c r="N226" i="4"/>
  <c r="M226" i="4"/>
  <c r="U296" i="1"/>
  <c r="K227" i="4" s="1"/>
  <c r="E227" i="4"/>
  <c r="H227" i="4" s="1"/>
  <c r="D227" i="4"/>
  <c r="G227" i="4" s="1"/>
  <c r="T296" i="1"/>
  <c r="J227" i="4" s="1"/>
  <c r="X227" i="4"/>
  <c r="U227" i="4"/>
  <c r="K298" i="1"/>
  <c r="I298" i="1"/>
  <c r="J298" i="1"/>
  <c r="I299" i="1" a="1"/>
  <c r="H298" i="1"/>
  <c r="O298" i="1" s="1"/>
  <c r="P298" i="1" s="1"/>
  <c r="E299" i="1"/>
  <c r="C301" i="1"/>
  <c r="G300" i="1"/>
  <c r="D300" i="1"/>
  <c r="C229" i="4" l="1"/>
  <c r="S298" i="1"/>
  <c r="I229" i="4" s="1"/>
  <c r="Q298" i="1"/>
  <c r="Y227" i="4"/>
  <c r="V227" i="4"/>
  <c r="Z227" i="4"/>
  <c r="W227" i="4"/>
  <c r="M227" i="4"/>
  <c r="N227" i="4"/>
  <c r="L229" i="4"/>
  <c r="F229" i="4"/>
  <c r="X228" i="4"/>
  <c r="U228" i="4"/>
  <c r="E228" i="4"/>
  <c r="H228" i="4" s="1"/>
  <c r="U297" i="1"/>
  <c r="K228" i="4" s="1"/>
  <c r="D228" i="4"/>
  <c r="G228" i="4" s="1"/>
  <c r="T297" i="1"/>
  <c r="J228" i="4" s="1"/>
  <c r="H299" i="1"/>
  <c r="O299" i="1" s="1"/>
  <c r="P299" i="1" s="1"/>
  <c r="K299" i="1"/>
  <c r="J299" i="1"/>
  <c r="I299" i="1"/>
  <c r="I300" i="1" a="1"/>
  <c r="D301" i="1"/>
  <c r="E301" i="1" s="1"/>
  <c r="G301" i="1"/>
  <c r="C302" i="1"/>
  <c r="E300" i="1"/>
  <c r="Q299" i="1" l="1"/>
  <c r="C230" i="4"/>
  <c r="S299" i="1"/>
  <c r="I230" i="4" s="1"/>
  <c r="Y228" i="4"/>
  <c r="V228" i="4"/>
  <c r="Z228" i="4"/>
  <c r="W228" i="4"/>
  <c r="F230" i="4"/>
  <c r="L230" i="4"/>
  <c r="N228" i="4"/>
  <c r="M228" i="4"/>
  <c r="E229" i="4"/>
  <c r="H229" i="4" s="1"/>
  <c r="U298" i="1"/>
  <c r="K229" i="4" s="1"/>
  <c r="D229" i="4"/>
  <c r="G229" i="4" s="1"/>
  <c r="T298" i="1"/>
  <c r="J229" i="4" s="1"/>
  <c r="X229" i="4"/>
  <c r="U229" i="4"/>
  <c r="H300" i="1"/>
  <c r="O300" i="1" s="1"/>
  <c r="P300" i="1" s="1"/>
  <c r="I301" i="1" a="1"/>
  <c r="K300" i="1"/>
  <c r="I300" i="1"/>
  <c r="J300" i="1"/>
  <c r="C303" i="1"/>
  <c r="G302" i="1"/>
  <c r="D302" i="1"/>
  <c r="Q300" i="1" l="1"/>
  <c r="C231" i="4"/>
  <c r="S300" i="1"/>
  <c r="I231" i="4" s="1"/>
  <c r="U231" i="4" s="1"/>
  <c r="Y229" i="4"/>
  <c r="V229" i="4"/>
  <c r="Z229" i="4"/>
  <c r="W229" i="4"/>
  <c r="M229" i="4"/>
  <c r="N229" i="4"/>
  <c r="L231" i="4"/>
  <c r="F231" i="4"/>
  <c r="X230" i="4"/>
  <c r="X231" i="4" s="1"/>
  <c r="U230" i="4"/>
  <c r="E230" i="4"/>
  <c r="H230" i="4" s="1"/>
  <c r="U299" i="1"/>
  <c r="K230" i="4" s="1"/>
  <c r="D230" i="4"/>
  <c r="G230" i="4" s="1"/>
  <c r="T299" i="1"/>
  <c r="J230" i="4" s="1"/>
  <c r="I302" i="1" a="1"/>
  <c r="K301" i="1"/>
  <c r="J301" i="1"/>
  <c r="I301" i="1"/>
  <c r="E302" i="1"/>
  <c r="H301" i="1"/>
  <c r="O301" i="1" s="1"/>
  <c r="P301" i="1" s="1"/>
  <c r="C304" i="1"/>
  <c r="G303" i="1"/>
  <c r="D303" i="1"/>
  <c r="E303" i="1" s="1"/>
  <c r="C232" i="4" l="1"/>
  <c r="S301" i="1"/>
  <c r="I232" i="4" s="1"/>
  <c r="U232" i="4" s="1"/>
  <c r="Q301" i="1"/>
  <c r="Y230" i="4"/>
  <c r="V230" i="4"/>
  <c r="Z230" i="4"/>
  <c r="W230" i="4"/>
  <c r="X232" i="4"/>
  <c r="F232" i="4"/>
  <c r="L232" i="4"/>
  <c r="N230" i="4"/>
  <c r="M230" i="4"/>
  <c r="E231" i="4"/>
  <c r="H231" i="4" s="1"/>
  <c r="U300" i="1"/>
  <c r="K231" i="4" s="1"/>
  <c r="D231" i="4"/>
  <c r="G231" i="4" s="1"/>
  <c r="T300" i="1"/>
  <c r="J231" i="4" s="1"/>
  <c r="H302" i="1"/>
  <c r="I303" i="1" a="1"/>
  <c r="K302" i="1"/>
  <c r="I302" i="1"/>
  <c r="J302" i="1"/>
  <c r="O302" i="1"/>
  <c r="P302" i="1" s="1"/>
  <c r="G304" i="1"/>
  <c r="C305" i="1"/>
  <c r="D304" i="1"/>
  <c r="C233" i="4" l="1"/>
  <c r="S302" i="1"/>
  <c r="I233" i="4" s="1"/>
  <c r="U233" i="4" s="1"/>
  <c r="Q302" i="1"/>
  <c r="Y231" i="4"/>
  <c r="V231" i="4"/>
  <c r="Z231" i="4"/>
  <c r="W231" i="4"/>
  <c r="M231" i="4"/>
  <c r="N231" i="4"/>
  <c r="L233" i="4"/>
  <c r="F233" i="4"/>
  <c r="X233" i="4"/>
  <c r="E232" i="4"/>
  <c r="H232" i="4" s="1"/>
  <c r="U301" i="1"/>
  <c r="K232" i="4" s="1"/>
  <c r="D232" i="4"/>
  <c r="G232" i="4" s="1"/>
  <c r="T301" i="1"/>
  <c r="J232" i="4" s="1"/>
  <c r="H303" i="1"/>
  <c r="O303" i="1" s="1"/>
  <c r="P303" i="1" s="1"/>
  <c r="I304" i="1" a="1"/>
  <c r="K303" i="1"/>
  <c r="J303" i="1"/>
  <c r="I303" i="1"/>
  <c r="G305" i="1"/>
  <c r="C306" i="1"/>
  <c r="D305" i="1"/>
  <c r="E305" i="1" s="1"/>
  <c r="E304" i="1"/>
  <c r="Q303" i="1" l="1"/>
  <c r="C234" i="4"/>
  <c r="S303" i="1"/>
  <c r="I234" i="4" s="1"/>
  <c r="U234" i="4" s="1"/>
  <c r="Y232" i="4"/>
  <c r="V232" i="4"/>
  <c r="Z232" i="4"/>
  <c r="W232" i="4"/>
  <c r="X234" i="4"/>
  <c r="F234" i="4"/>
  <c r="L234" i="4"/>
  <c r="N232" i="4"/>
  <c r="M232" i="4"/>
  <c r="U302" i="1"/>
  <c r="K233" i="4" s="1"/>
  <c r="E233" i="4"/>
  <c r="H233" i="4" s="1"/>
  <c r="D233" i="4"/>
  <c r="G233" i="4" s="1"/>
  <c r="T302" i="1"/>
  <c r="J233" i="4" s="1"/>
  <c r="K304" i="1"/>
  <c r="J304" i="1"/>
  <c r="I304" i="1"/>
  <c r="I305" i="1" a="1"/>
  <c r="D306" i="1"/>
  <c r="C307" i="1"/>
  <c r="G306" i="1"/>
  <c r="H304" i="1"/>
  <c r="O304" i="1" s="1"/>
  <c r="P304" i="1" s="1"/>
  <c r="C235" i="4" l="1"/>
  <c r="S304" i="1"/>
  <c r="I235" i="4" s="1"/>
  <c r="Q304" i="1"/>
  <c r="Y233" i="4"/>
  <c r="V233" i="4"/>
  <c r="Z233" i="4"/>
  <c r="W233" i="4"/>
  <c r="M233" i="4"/>
  <c r="N233" i="4"/>
  <c r="L235" i="4"/>
  <c r="F235" i="4"/>
  <c r="U303" i="1"/>
  <c r="K234" i="4" s="1"/>
  <c r="E234" i="4"/>
  <c r="H234" i="4" s="1"/>
  <c r="D234" i="4"/>
  <c r="G234" i="4" s="1"/>
  <c r="T303" i="1"/>
  <c r="J234" i="4" s="1"/>
  <c r="H305" i="1"/>
  <c r="I306" i="1" a="1"/>
  <c r="K305" i="1"/>
  <c r="I305" i="1"/>
  <c r="J305" i="1"/>
  <c r="O305" i="1"/>
  <c r="P305" i="1" s="1"/>
  <c r="D307" i="1"/>
  <c r="E307" i="1" s="1"/>
  <c r="G307" i="1"/>
  <c r="C308" i="1"/>
  <c r="E306" i="1"/>
  <c r="C236" i="4" l="1"/>
  <c r="S305" i="1"/>
  <c r="I236" i="4" s="1"/>
  <c r="Q305" i="1"/>
  <c r="Y234" i="4"/>
  <c r="V234" i="4"/>
  <c r="Z234" i="4"/>
  <c r="W234" i="4"/>
  <c r="F236" i="4"/>
  <c r="L236" i="4"/>
  <c r="N234" i="4"/>
  <c r="M234" i="4"/>
  <c r="E235" i="4"/>
  <c r="H235" i="4" s="1"/>
  <c r="U304" i="1"/>
  <c r="K235" i="4" s="1"/>
  <c r="D235" i="4"/>
  <c r="G235" i="4" s="1"/>
  <c r="T304" i="1"/>
  <c r="J235" i="4" s="1"/>
  <c r="X235" i="4"/>
  <c r="U235" i="4"/>
  <c r="K306" i="1"/>
  <c r="J306" i="1"/>
  <c r="I306" i="1"/>
  <c r="I307" i="1" a="1"/>
  <c r="H306" i="1"/>
  <c r="O306" i="1" s="1"/>
  <c r="P306" i="1" s="1"/>
  <c r="C309" i="1"/>
  <c r="G308" i="1"/>
  <c r="D308" i="1"/>
  <c r="C237" i="4" l="1"/>
  <c r="S306" i="1"/>
  <c r="I237" i="4" s="1"/>
  <c r="Q306" i="1"/>
  <c r="Y235" i="4"/>
  <c r="V235" i="4"/>
  <c r="Z235" i="4"/>
  <c r="W235" i="4"/>
  <c r="M235" i="4"/>
  <c r="N235" i="4"/>
  <c r="L237" i="4"/>
  <c r="F237" i="4"/>
  <c r="E236" i="4"/>
  <c r="H236" i="4" s="1"/>
  <c r="U305" i="1"/>
  <c r="K236" i="4" s="1"/>
  <c r="D236" i="4"/>
  <c r="G236" i="4" s="1"/>
  <c r="T305" i="1"/>
  <c r="J236" i="4" s="1"/>
  <c r="X236" i="4"/>
  <c r="U236" i="4"/>
  <c r="H307" i="1"/>
  <c r="O307" i="1" s="1"/>
  <c r="P307" i="1" s="1"/>
  <c r="K307" i="1"/>
  <c r="J307" i="1"/>
  <c r="I307" i="1"/>
  <c r="I308" i="1" a="1"/>
  <c r="D309" i="1"/>
  <c r="E309" i="1" s="1"/>
  <c r="C310" i="1"/>
  <c r="G309" i="1"/>
  <c r="E308" i="1"/>
  <c r="Q307" i="1" l="1"/>
  <c r="C238" i="4"/>
  <c r="S307" i="1"/>
  <c r="I238" i="4" s="1"/>
  <c r="Y236" i="4"/>
  <c r="V236" i="4"/>
  <c r="Z236" i="4"/>
  <c r="W236" i="4"/>
  <c r="F238" i="4"/>
  <c r="L238" i="4"/>
  <c r="N236" i="4"/>
  <c r="M236" i="4"/>
  <c r="E237" i="4"/>
  <c r="H237" i="4" s="1"/>
  <c r="U306" i="1"/>
  <c r="K237" i="4" s="1"/>
  <c r="D237" i="4"/>
  <c r="G237" i="4" s="1"/>
  <c r="T306" i="1"/>
  <c r="J237" i="4" s="1"/>
  <c r="X237" i="4"/>
  <c r="U237" i="4"/>
  <c r="H308" i="1"/>
  <c r="O308" i="1" s="1"/>
  <c r="P308" i="1" s="1"/>
  <c r="K308" i="1"/>
  <c r="I308" i="1"/>
  <c r="J308" i="1"/>
  <c r="I309" i="1" a="1"/>
  <c r="C311" i="1"/>
  <c r="G310" i="1"/>
  <c r="D310" i="1"/>
  <c r="Q308" i="1" l="1"/>
  <c r="C239" i="4"/>
  <c r="S308" i="1"/>
  <c r="I239" i="4" s="1"/>
  <c r="Y237" i="4"/>
  <c r="V237" i="4"/>
  <c r="Z237" i="4"/>
  <c r="W237" i="4"/>
  <c r="M237" i="4"/>
  <c r="N237" i="4"/>
  <c r="L239" i="4"/>
  <c r="F239" i="4"/>
  <c r="X238" i="4"/>
  <c r="U238" i="4"/>
  <c r="E238" i="4"/>
  <c r="H238" i="4" s="1"/>
  <c r="U307" i="1"/>
  <c r="K238" i="4" s="1"/>
  <c r="D238" i="4"/>
  <c r="G238" i="4" s="1"/>
  <c r="T307" i="1"/>
  <c r="J238" i="4" s="1"/>
  <c r="H309" i="1"/>
  <c r="O309" i="1" s="1"/>
  <c r="P309" i="1" s="1"/>
  <c r="I310" i="1" a="1"/>
  <c r="K309" i="1"/>
  <c r="J309" i="1"/>
  <c r="I309" i="1"/>
  <c r="E310" i="1"/>
  <c r="G311" i="1"/>
  <c r="D311" i="1"/>
  <c r="C312" i="1"/>
  <c r="Q309" i="1" l="1"/>
  <c r="C240" i="4"/>
  <c r="S309" i="1"/>
  <c r="I240" i="4" s="1"/>
  <c r="Y238" i="4"/>
  <c r="V238" i="4"/>
  <c r="Z238" i="4"/>
  <c r="W238" i="4"/>
  <c r="F240" i="4"/>
  <c r="L240" i="4"/>
  <c r="N238" i="4"/>
  <c r="M238" i="4"/>
  <c r="X239" i="4"/>
  <c r="U239" i="4"/>
  <c r="U308" i="1"/>
  <c r="K239" i="4" s="1"/>
  <c r="E239" i="4"/>
  <c r="H239" i="4" s="1"/>
  <c r="D239" i="4"/>
  <c r="G239" i="4" s="1"/>
  <c r="T308" i="1"/>
  <c r="J239" i="4" s="1"/>
  <c r="V239" i="4" s="1"/>
  <c r="I311" i="1" a="1"/>
  <c r="K310" i="1"/>
  <c r="I310" i="1"/>
  <c r="J310" i="1"/>
  <c r="D312" i="1"/>
  <c r="E312" i="1" s="1"/>
  <c r="G312" i="1"/>
  <c r="C313" i="1"/>
  <c r="H310" i="1"/>
  <c r="O310" i="1" s="1"/>
  <c r="P310" i="1" s="1"/>
  <c r="E311" i="1"/>
  <c r="C241" i="4" l="1"/>
  <c r="S310" i="1"/>
  <c r="I241" i="4" s="1"/>
  <c r="Q310" i="1"/>
  <c r="Z239" i="4"/>
  <c r="W239" i="4"/>
  <c r="M239" i="4"/>
  <c r="N239" i="4"/>
  <c r="L241" i="4"/>
  <c r="F241" i="4"/>
  <c r="Y239" i="4"/>
  <c r="X240" i="4"/>
  <c r="U240" i="4"/>
  <c r="E240" i="4"/>
  <c r="H240" i="4" s="1"/>
  <c r="U309" i="1"/>
  <c r="K240" i="4" s="1"/>
  <c r="D240" i="4"/>
  <c r="G240" i="4" s="1"/>
  <c r="T309" i="1"/>
  <c r="J240" i="4" s="1"/>
  <c r="V240" i="4" s="1"/>
  <c r="I312" i="1" a="1"/>
  <c r="K311" i="1"/>
  <c r="J311" i="1"/>
  <c r="I311" i="1"/>
  <c r="H311" i="1"/>
  <c r="O311" i="1" s="1"/>
  <c r="P311" i="1" s="1"/>
  <c r="C314" i="1"/>
  <c r="G313" i="1"/>
  <c r="D313" i="1"/>
  <c r="C242" i="4" l="1"/>
  <c r="S311" i="1"/>
  <c r="I242" i="4" s="1"/>
  <c r="Q311" i="1"/>
  <c r="Z240" i="4"/>
  <c r="W240" i="4"/>
  <c r="Y240" i="4"/>
  <c r="F242" i="4"/>
  <c r="L242" i="4"/>
  <c r="N240" i="4"/>
  <c r="M240" i="4"/>
  <c r="D241" i="4"/>
  <c r="G241" i="4" s="1"/>
  <c r="T310" i="1"/>
  <c r="J241" i="4" s="1"/>
  <c r="E241" i="4"/>
  <c r="H241" i="4" s="1"/>
  <c r="U310" i="1"/>
  <c r="K241" i="4" s="1"/>
  <c r="X241" i="4"/>
  <c r="U241" i="4"/>
  <c r="I313" i="1" a="1"/>
  <c r="K312" i="1"/>
  <c r="J312" i="1"/>
  <c r="I312" i="1"/>
  <c r="H312" i="1"/>
  <c r="O312" i="1" s="1"/>
  <c r="P312" i="1" s="1"/>
  <c r="E313" i="1"/>
  <c r="C315" i="1"/>
  <c r="D314" i="1"/>
  <c r="E314" i="1" s="1"/>
  <c r="G314" i="1"/>
  <c r="C243" i="4" l="1"/>
  <c r="S312" i="1"/>
  <c r="I243" i="4" s="1"/>
  <c r="Q312" i="1"/>
  <c r="Z241" i="4"/>
  <c r="W241" i="4"/>
  <c r="Y241" i="4"/>
  <c r="V241" i="4"/>
  <c r="M241" i="4"/>
  <c r="N241" i="4"/>
  <c r="L243" i="4"/>
  <c r="F243" i="4"/>
  <c r="E242" i="4"/>
  <c r="H242" i="4" s="1"/>
  <c r="U311" i="1"/>
  <c r="K242" i="4" s="1"/>
  <c r="D242" i="4"/>
  <c r="G242" i="4" s="1"/>
  <c r="T311" i="1"/>
  <c r="J242" i="4" s="1"/>
  <c r="X242" i="4"/>
  <c r="U242" i="4"/>
  <c r="H313" i="1"/>
  <c r="O313" i="1" s="1"/>
  <c r="P313" i="1" s="1"/>
  <c r="I314" i="1" a="1"/>
  <c r="K313" i="1"/>
  <c r="J313" i="1"/>
  <c r="I313" i="1"/>
  <c r="C316" i="1"/>
  <c r="G315" i="1"/>
  <c r="D315" i="1"/>
  <c r="E315" i="1"/>
  <c r="Q313" i="1" l="1"/>
  <c r="C244" i="4"/>
  <c r="S313" i="1"/>
  <c r="I244" i="4" s="1"/>
  <c r="Y242" i="4"/>
  <c r="V242" i="4"/>
  <c r="Z242" i="4"/>
  <c r="W242" i="4"/>
  <c r="F244" i="4"/>
  <c r="L244" i="4"/>
  <c r="N242" i="4"/>
  <c r="M242" i="4"/>
  <c r="E243" i="4"/>
  <c r="H243" i="4" s="1"/>
  <c r="U312" i="1"/>
  <c r="K243" i="4" s="1"/>
  <c r="D243" i="4"/>
  <c r="G243" i="4" s="1"/>
  <c r="T312" i="1"/>
  <c r="J243" i="4" s="1"/>
  <c r="X243" i="4"/>
  <c r="U243" i="4"/>
  <c r="I315" i="1" a="1"/>
  <c r="K314" i="1"/>
  <c r="I314" i="1"/>
  <c r="J314" i="1"/>
  <c r="H314" i="1"/>
  <c r="O314" i="1" s="1"/>
  <c r="P314" i="1" s="1"/>
  <c r="G316" i="1"/>
  <c r="D316" i="1"/>
  <c r="C317" i="1"/>
  <c r="C245" i="4" l="1"/>
  <c r="S314" i="1"/>
  <c r="I245" i="4" s="1"/>
  <c r="Q314" i="1"/>
  <c r="Y243" i="4"/>
  <c r="V243" i="4"/>
  <c r="Z243" i="4"/>
  <c r="W243" i="4"/>
  <c r="M243" i="4"/>
  <c r="N243" i="4"/>
  <c r="L245" i="4"/>
  <c r="F245" i="4"/>
  <c r="X244" i="4"/>
  <c r="U244" i="4"/>
  <c r="E244" i="4"/>
  <c r="H244" i="4" s="1"/>
  <c r="U313" i="1"/>
  <c r="K244" i="4" s="1"/>
  <c r="D244" i="4"/>
  <c r="G244" i="4" s="1"/>
  <c r="T313" i="1"/>
  <c r="J244" i="4" s="1"/>
  <c r="V244" i="4" s="1"/>
  <c r="H315" i="1"/>
  <c r="O315" i="1" s="1"/>
  <c r="P315" i="1" s="1"/>
  <c r="I316" i="1" a="1"/>
  <c r="K315" i="1"/>
  <c r="J315" i="1"/>
  <c r="I315" i="1"/>
  <c r="D317" i="1"/>
  <c r="C318" i="1"/>
  <c r="G317" i="1"/>
  <c r="E316" i="1"/>
  <c r="E317" i="1"/>
  <c r="Q315" i="1" l="1"/>
  <c r="C246" i="4"/>
  <c r="S315" i="1"/>
  <c r="I246" i="4" s="1"/>
  <c r="Z244" i="4"/>
  <c r="W244" i="4"/>
  <c r="F246" i="4"/>
  <c r="L246" i="4"/>
  <c r="N244" i="4"/>
  <c r="M244" i="4"/>
  <c r="Y244" i="4"/>
  <c r="E245" i="4"/>
  <c r="H245" i="4" s="1"/>
  <c r="U314" i="1"/>
  <c r="K245" i="4" s="1"/>
  <c r="D245" i="4"/>
  <c r="G245" i="4" s="1"/>
  <c r="T314" i="1"/>
  <c r="J245" i="4" s="1"/>
  <c r="X245" i="4"/>
  <c r="U245" i="4"/>
  <c r="H316" i="1"/>
  <c r="O316" i="1" s="1"/>
  <c r="P316" i="1" s="1"/>
  <c r="I317" i="1" a="1"/>
  <c r="K316" i="1"/>
  <c r="I316" i="1"/>
  <c r="J316" i="1"/>
  <c r="G318" i="1"/>
  <c r="C319" i="1"/>
  <c r="D318" i="1"/>
  <c r="Q316" i="1" l="1"/>
  <c r="C247" i="4"/>
  <c r="S316" i="1"/>
  <c r="I247" i="4" s="1"/>
  <c r="Y245" i="4"/>
  <c r="V245" i="4"/>
  <c r="Z245" i="4"/>
  <c r="W245" i="4"/>
  <c r="M245" i="4"/>
  <c r="N245" i="4"/>
  <c r="L247" i="4"/>
  <c r="F247" i="4"/>
  <c r="X246" i="4"/>
  <c r="U246" i="4"/>
  <c r="E246" i="4"/>
  <c r="H246" i="4" s="1"/>
  <c r="U315" i="1"/>
  <c r="K246" i="4" s="1"/>
  <c r="D246" i="4"/>
  <c r="G246" i="4" s="1"/>
  <c r="T315" i="1"/>
  <c r="J246" i="4" s="1"/>
  <c r="I318" i="1" a="1"/>
  <c r="I317" i="1"/>
  <c r="J317" i="1"/>
  <c r="K317" i="1"/>
  <c r="H317" i="1"/>
  <c r="O317" i="1" s="1"/>
  <c r="P317" i="1" s="1"/>
  <c r="E318" i="1"/>
  <c r="D319" i="1"/>
  <c r="E319" i="1" s="1"/>
  <c r="G319" i="1"/>
  <c r="C320" i="1"/>
  <c r="C248" i="4" l="1"/>
  <c r="S317" i="1"/>
  <c r="I248" i="4" s="1"/>
  <c r="Q317" i="1"/>
  <c r="Y246" i="4"/>
  <c r="V246" i="4"/>
  <c r="Z246" i="4"/>
  <c r="W246" i="4"/>
  <c r="F248" i="4"/>
  <c r="L248" i="4"/>
  <c r="N246" i="4"/>
  <c r="M246" i="4"/>
  <c r="X247" i="4"/>
  <c r="X248" i="4" s="1"/>
  <c r="U247" i="4"/>
  <c r="U248" i="4" s="1"/>
  <c r="E247" i="4"/>
  <c r="H247" i="4" s="1"/>
  <c r="U316" i="1"/>
  <c r="K247" i="4" s="1"/>
  <c r="D247" i="4"/>
  <c r="G247" i="4" s="1"/>
  <c r="T316" i="1"/>
  <c r="J247" i="4" s="1"/>
  <c r="I319" i="1" a="1"/>
  <c r="K318" i="1"/>
  <c r="I318" i="1"/>
  <c r="J318" i="1"/>
  <c r="C321" i="1"/>
  <c r="G320" i="1"/>
  <c r="D320" i="1"/>
  <c r="E320" i="1" s="1"/>
  <c r="H318" i="1"/>
  <c r="O318" i="1" s="1"/>
  <c r="P318" i="1" s="1"/>
  <c r="C249" i="4" l="1"/>
  <c r="S318" i="1"/>
  <c r="I249" i="4" s="1"/>
  <c r="Q318" i="1"/>
  <c r="Y247" i="4"/>
  <c r="V247" i="4"/>
  <c r="Z247" i="4"/>
  <c r="W247" i="4"/>
  <c r="M247" i="4"/>
  <c r="N247" i="4"/>
  <c r="L249" i="4"/>
  <c r="F249" i="4"/>
  <c r="E248" i="4"/>
  <c r="H248" i="4" s="1"/>
  <c r="U317" i="1"/>
  <c r="K248" i="4" s="1"/>
  <c r="D248" i="4"/>
  <c r="G248" i="4" s="1"/>
  <c r="T317" i="1"/>
  <c r="J248" i="4" s="1"/>
  <c r="K319" i="1"/>
  <c r="J319" i="1"/>
  <c r="I319" i="1"/>
  <c r="I320" i="1" a="1"/>
  <c r="C322" i="1"/>
  <c r="G321" i="1"/>
  <c r="D321" i="1"/>
  <c r="E321" i="1" s="1"/>
  <c r="H319" i="1"/>
  <c r="O319" i="1" s="1"/>
  <c r="P319" i="1" s="1"/>
  <c r="C250" i="4" l="1"/>
  <c r="S319" i="1"/>
  <c r="I250" i="4" s="1"/>
  <c r="Q319" i="1"/>
  <c r="Y248" i="4"/>
  <c r="V248" i="4"/>
  <c r="Z248" i="4"/>
  <c r="W248" i="4"/>
  <c r="F250" i="4"/>
  <c r="L250" i="4"/>
  <c r="N248" i="4"/>
  <c r="M248" i="4"/>
  <c r="E249" i="4"/>
  <c r="H249" i="4" s="1"/>
  <c r="U318" i="1"/>
  <c r="K249" i="4" s="1"/>
  <c r="D249" i="4"/>
  <c r="G249" i="4" s="1"/>
  <c r="T318" i="1"/>
  <c r="J249" i="4" s="1"/>
  <c r="X249" i="4"/>
  <c r="U249" i="4"/>
  <c r="I321" i="1" a="1"/>
  <c r="K320" i="1"/>
  <c r="I320" i="1"/>
  <c r="J320" i="1"/>
  <c r="H320" i="1"/>
  <c r="O320" i="1" s="1"/>
  <c r="P320" i="1" s="1"/>
  <c r="G322" i="1"/>
  <c r="D322" i="1"/>
  <c r="E322" i="1" s="1"/>
  <c r="C323" i="1"/>
  <c r="C251" i="4" l="1"/>
  <c r="S320" i="1"/>
  <c r="I251" i="4" s="1"/>
  <c r="Q320" i="1"/>
  <c r="Y249" i="4"/>
  <c r="V249" i="4"/>
  <c r="Z249" i="4"/>
  <c r="W249" i="4"/>
  <c r="M249" i="4"/>
  <c r="N249" i="4"/>
  <c r="L251" i="4"/>
  <c r="F251" i="4"/>
  <c r="E250" i="4"/>
  <c r="H250" i="4" s="1"/>
  <c r="U319" i="1"/>
  <c r="K250" i="4" s="1"/>
  <c r="D250" i="4"/>
  <c r="G250" i="4" s="1"/>
  <c r="T319" i="1"/>
  <c r="J250" i="4" s="1"/>
  <c r="X250" i="4"/>
  <c r="X251" i="4" s="1"/>
  <c r="U250" i="4"/>
  <c r="U251" i="4" s="1"/>
  <c r="H321" i="1"/>
  <c r="O321" i="1" s="1"/>
  <c r="P321" i="1" s="1"/>
  <c r="I322" i="1" a="1"/>
  <c r="I321" i="1"/>
  <c r="K321" i="1"/>
  <c r="J321" i="1"/>
  <c r="G323" i="1"/>
  <c r="C324" i="1"/>
  <c r="D323" i="1"/>
  <c r="E323" i="1"/>
  <c r="Q321" i="1" l="1"/>
  <c r="C252" i="4"/>
  <c r="S321" i="1"/>
  <c r="I252" i="4" s="1"/>
  <c r="Y250" i="4"/>
  <c r="V250" i="4"/>
  <c r="Z250" i="4"/>
  <c r="W250" i="4"/>
  <c r="F252" i="4"/>
  <c r="L252" i="4"/>
  <c r="N250" i="4"/>
  <c r="M250" i="4"/>
  <c r="E251" i="4"/>
  <c r="H251" i="4" s="1"/>
  <c r="U320" i="1"/>
  <c r="K251" i="4" s="1"/>
  <c r="D251" i="4"/>
  <c r="G251" i="4" s="1"/>
  <c r="T320" i="1"/>
  <c r="J251" i="4" s="1"/>
  <c r="H322" i="1"/>
  <c r="O322" i="1" s="1"/>
  <c r="P322" i="1" s="1"/>
  <c r="I323" i="1" a="1"/>
  <c r="K322" i="1"/>
  <c r="J322" i="1"/>
  <c r="I322" i="1"/>
  <c r="C325" i="1"/>
  <c r="G324" i="1"/>
  <c r="D324" i="1"/>
  <c r="Q322" i="1" l="1"/>
  <c r="C253" i="4"/>
  <c r="S322" i="1"/>
  <c r="I253" i="4" s="1"/>
  <c r="X253" i="4" s="1"/>
  <c r="Y251" i="4"/>
  <c r="V251" i="4"/>
  <c r="Z251" i="4"/>
  <c r="W251" i="4"/>
  <c r="M251" i="4"/>
  <c r="N251" i="4"/>
  <c r="L253" i="4"/>
  <c r="F253" i="4"/>
  <c r="X252" i="4"/>
  <c r="U252" i="4"/>
  <c r="U253" i="4" s="1"/>
  <c r="E252" i="4"/>
  <c r="H252" i="4" s="1"/>
  <c r="U321" i="1"/>
  <c r="K252" i="4" s="1"/>
  <c r="D252" i="4"/>
  <c r="G252" i="4" s="1"/>
  <c r="T321" i="1"/>
  <c r="J252" i="4" s="1"/>
  <c r="I324" i="1" a="1"/>
  <c r="K323" i="1"/>
  <c r="J323" i="1"/>
  <c r="I323" i="1"/>
  <c r="C326" i="1"/>
  <c r="D325" i="1"/>
  <c r="E325" i="1" s="1"/>
  <c r="G325" i="1"/>
  <c r="E324" i="1"/>
  <c r="H323" i="1"/>
  <c r="O323" i="1" s="1"/>
  <c r="P323" i="1" s="1"/>
  <c r="C254" i="4" l="1"/>
  <c r="S323" i="1"/>
  <c r="I254" i="4" s="1"/>
  <c r="Q323" i="1"/>
  <c r="Y252" i="4"/>
  <c r="V252" i="4"/>
  <c r="Z252" i="4"/>
  <c r="W252" i="4"/>
  <c r="F254" i="4"/>
  <c r="L254" i="4"/>
  <c r="N252" i="4"/>
  <c r="M252" i="4"/>
  <c r="E253" i="4"/>
  <c r="H253" i="4" s="1"/>
  <c r="U322" i="1"/>
  <c r="K253" i="4" s="1"/>
  <c r="D253" i="4"/>
  <c r="G253" i="4" s="1"/>
  <c r="T322" i="1"/>
  <c r="J253" i="4" s="1"/>
  <c r="H324" i="1"/>
  <c r="I324" i="1"/>
  <c r="K324" i="1"/>
  <c r="J324" i="1"/>
  <c r="I325" i="1" a="1"/>
  <c r="O324" i="1"/>
  <c r="P324" i="1" s="1"/>
  <c r="G326" i="1"/>
  <c r="D326" i="1"/>
  <c r="E326" i="1" s="1"/>
  <c r="C327" i="1"/>
  <c r="C255" i="4" l="1"/>
  <c r="S324" i="1"/>
  <c r="I255" i="4" s="1"/>
  <c r="Q324" i="1"/>
  <c r="Y253" i="4"/>
  <c r="V253" i="4"/>
  <c r="Z253" i="4"/>
  <c r="W253" i="4"/>
  <c r="M253" i="4"/>
  <c r="N253" i="4"/>
  <c r="L255" i="4"/>
  <c r="F255" i="4"/>
  <c r="E254" i="4"/>
  <c r="H254" i="4" s="1"/>
  <c r="U323" i="1"/>
  <c r="K254" i="4" s="1"/>
  <c r="D254" i="4"/>
  <c r="G254" i="4" s="1"/>
  <c r="T323" i="1"/>
  <c r="J254" i="4" s="1"/>
  <c r="V254" i="4" s="1"/>
  <c r="X254" i="4"/>
  <c r="U254" i="4"/>
  <c r="I326" i="1" a="1"/>
  <c r="I325" i="1"/>
  <c r="J325" i="1"/>
  <c r="K325" i="1"/>
  <c r="D327" i="1"/>
  <c r="E327" i="1" s="1"/>
  <c r="C328" i="1"/>
  <c r="G327" i="1"/>
  <c r="H325" i="1"/>
  <c r="O325" i="1" s="1"/>
  <c r="P325" i="1" s="1"/>
  <c r="C256" i="4" l="1"/>
  <c r="S325" i="1"/>
  <c r="I256" i="4" s="1"/>
  <c r="Q325" i="1"/>
  <c r="Z254" i="4"/>
  <c r="W254" i="4"/>
  <c r="F256" i="4"/>
  <c r="L256" i="4"/>
  <c r="N254" i="4"/>
  <c r="M254" i="4"/>
  <c r="Y254" i="4"/>
  <c r="E255" i="4"/>
  <c r="H255" i="4" s="1"/>
  <c r="U324" i="1"/>
  <c r="K255" i="4" s="1"/>
  <c r="D255" i="4"/>
  <c r="G255" i="4" s="1"/>
  <c r="T324" i="1"/>
  <c r="J255" i="4" s="1"/>
  <c r="X255" i="4"/>
  <c r="U255" i="4"/>
  <c r="H326" i="1"/>
  <c r="O326" i="1" s="1"/>
  <c r="P326" i="1" s="1"/>
  <c r="I327" i="1" a="1"/>
  <c r="K326" i="1"/>
  <c r="I326" i="1"/>
  <c r="J326" i="1"/>
  <c r="C329" i="1"/>
  <c r="D328" i="1"/>
  <c r="G328" i="1"/>
  <c r="Q326" i="1" l="1"/>
  <c r="C257" i="4"/>
  <c r="S326" i="1"/>
  <c r="I257" i="4" s="1"/>
  <c r="Y255" i="4"/>
  <c r="V255" i="4"/>
  <c r="Z255" i="4"/>
  <c r="W255" i="4"/>
  <c r="M255" i="4"/>
  <c r="N255" i="4"/>
  <c r="L257" i="4"/>
  <c r="F257" i="4"/>
  <c r="E256" i="4"/>
  <c r="H256" i="4" s="1"/>
  <c r="U325" i="1"/>
  <c r="K256" i="4" s="1"/>
  <c r="D256" i="4"/>
  <c r="G256" i="4" s="1"/>
  <c r="T325" i="1"/>
  <c r="J256" i="4" s="1"/>
  <c r="X256" i="4"/>
  <c r="U256" i="4"/>
  <c r="I328" i="1" a="1"/>
  <c r="K327" i="1"/>
  <c r="J327" i="1"/>
  <c r="I327" i="1"/>
  <c r="H327" i="1"/>
  <c r="O327" i="1" s="1"/>
  <c r="P327" i="1" s="1"/>
  <c r="E328" i="1"/>
  <c r="D329" i="1"/>
  <c r="E329" i="1" s="1"/>
  <c r="C330" i="1"/>
  <c r="G329" i="1"/>
  <c r="C258" i="4" l="1"/>
  <c r="S327" i="1"/>
  <c r="I258" i="4" s="1"/>
  <c r="Q327" i="1"/>
  <c r="Y256" i="4"/>
  <c r="V256" i="4"/>
  <c r="Z256" i="4"/>
  <c r="W256" i="4"/>
  <c r="F258" i="4"/>
  <c r="L258" i="4"/>
  <c r="N256" i="4"/>
  <c r="M256" i="4"/>
  <c r="X257" i="4"/>
  <c r="U257" i="4"/>
  <c r="D257" i="4"/>
  <c r="G257" i="4" s="1"/>
  <c r="T326" i="1"/>
  <c r="J257" i="4" s="1"/>
  <c r="E257" i="4"/>
  <c r="H257" i="4" s="1"/>
  <c r="U326" i="1"/>
  <c r="K257" i="4" s="1"/>
  <c r="H328" i="1"/>
  <c r="O328" i="1" s="1"/>
  <c r="P328" i="1" s="1"/>
  <c r="I329" i="1" a="1"/>
  <c r="I328" i="1"/>
  <c r="J328" i="1"/>
  <c r="K328" i="1"/>
  <c r="C331" i="1"/>
  <c r="G330" i="1"/>
  <c r="D330" i="1"/>
  <c r="Q328" i="1" l="1"/>
  <c r="C259" i="4"/>
  <c r="S328" i="1"/>
  <c r="I259" i="4" s="1"/>
  <c r="Z257" i="4"/>
  <c r="W257" i="4"/>
  <c r="Y257" i="4"/>
  <c r="V257" i="4"/>
  <c r="M257" i="4"/>
  <c r="N257" i="4"/>
  <c r="L259" i="4"/>
  <c r="F259" i="4"/>
  <c r="E258" i="4"/>
  <c r="H258" i="4" s="1"/>
  <c r="U327" i="1"/>
  <c r="K258" i="4" s="1"/>
  <c r="D258" i="4"/>
  <c r="G258" i="4" s="1"/>
  <c r="T327" i="1"/>
  <c r="J258" i="4" s="1"/>
  <c r="V258" i="4" s="1"/>
  <c r="X258" i="4"/>
  <c r="U258" i="4"/>
  <c r="I330" i="1" a="1"/>
  <c r="I329" i="1"/>
  <c r="J329" i="1"/>
  <c r="K329" i="1"/>
  <c r="H329" i="1"/>
  <c r="O329" i="1" s="1"/>
  <c r="P329" i="1" s="1"/>
  <c r="E330" i="1"/>
  <c r="D331" i="1"/>
  <c r="E331" i="1" s="1"/>
  <c r="G331" i="1"/>
  <c r="C332" i="1"/>
  <c r="C260" i="4" l="1"/>
  <c r="S329" i="1"/>
  <c r="I260" i="4" s="1"/>
  <c r="Q329" i="1"/>
  <c r="Z258" i="4"/>
  <c r="W258" i="4"/>
  <c r="F260" i="4"/>
  <c r="L260" i="4"/>
  <c r="N258" i="4"/>
  <c r="M258" i="4"/>
  <c r="Y258" i="4"/>
  <c r="X259" i="4"/>
  <c r="U259" i="4"/>
  <c r="U328" i="1"/>
  <c r="K259" i="4" s="1"/>
  <c r="E259" i="4"/>
  <c r="H259" i="4" s="1"/>
  <c r="D259" i="4"/>
  <c r="G259" i="4" s="1"/>
  <c r="T328" i="1"/>
  <c r="J259" i="4" s="1"/>
  <c r="I331" i="1" a="1"/>
  <c r="K330" i="1"/>
  <c r="I330" i="1"/>
  <c r="J330" i="1"/>
  <c r="H330" i="1"/>
  <c r="O330" i="1" s="1"/>
  <c r="P330" i="1" s="1"/>
  <c r="G332" i="1"/>
  <c r="C333" i="1"/>
  <c r="D332" i="1"/>
  <c r="C261" i="4" l="1"/>
  <c r="S330" i="1"/>
  <c r="I261" i="4" s="1"/>
  <c r="Q330" i="1"/>
  <c r="Y259" i="4"/>
  <c r="V259" i="4"/>
  <c r="Z259" i="4"/>
  <c r="W259" i="4"/>
  <c r="M259" i="4"/>
  <c r="N259" i="4"/>
  <c r="L261" i="4"/>
  <c r="F261" i="4"/>
  <c r="U329" i="1"/>
  <c r="K260" i="4" s="1"/>
  <c r="E260" i="4"/>
  <c r="H260" i="4" s="1"/>
  <c r="D260" i="4"/>
  <c r="G260" i="4" s="1"/>
  <c r="T329" i="1"/>
  <c r="J260" i="4" s="1"/>
  <c r="X260" i="4"/>
  <c r="U260" i="4"/>
  <c r="K331" i="1"/>
  <c r="J331" i="1"/>
  <c r="I331" i="1"/>
  <c r="I332" i="1" a="1"/>
  <c r="E332" i="1"/>
  <c r="G333" i="1"/>
  <c r="C334" i="1"/>
  <c r="D333" i="1"/>
  <c r="E333" i="1" s="1"/>
  <c r="H331" i="1"/>
  <c r="O331" i="1" s="1"/>
  <c r="P331" i="1" s="1"/>
  <c r="C262" i="4" l="1"/>
  <c r="S331" i="1"/>
  <c r="I262" i="4" s="1"/>
  <c r="U262" i="4" s="1"/>
  <c r="Q331" i="1"/>
  <c r="Y260" i="4"/>
  <c r="V260" i="4"/>
  <c r="Z260" i="4"/>
  <c r="W260" i="4"/>
  <c r="F262" i="4"/>
  <c r="L262" i="4"/>
  <c r="N260" i="4"/>
  <c r="M260" i="4"/>
  <c r="E261" i="4"/>
  <c r="H261" i="4" s="1"/>
  <c r="U330" i="1"/>
  <c r="K261" i="4" s="1"/>
  <c r="D261" i="4"/>
  <c r="G261" i="4" s="1"/>
  <c r="T330" i="1"/>
  <c r="J261" i="4" s="1"/>
  <c r="X261" i="4"/>
  <c r="X262" i="4" s="1"/>
  <c r="U261" i="4"/>
  <c r="J332" i="1"/>
  <c r="K332" i="1"/>
  <c r="I332" i="1"/>
  <c r="I333" i="1" a="1"/>
  <c r="G334" i="1"/>
  <c r="D334" i="1"/>
  <c r="C335" i="1"/>
  <c r="H332" i="1"/>
  <c r="O332" i="1" s="1"/>
  <c r="P332" i="1" s="1"/>
  <c r="C263" i="4" l="1"/>
  <c r="S332" i="1"/>
  <c r="I263" i="4" s="1"/>
  <c r="U263" i="4" s="1"/>
  <c r="Q332" i="1"/>
  <c r="X263" i="4"/>
  <c r="Y261" i="4"/>
  <c r="V261" i="4"/>
  <c r="Z261" i="4"/>
  <c r="W261" i="4"/>
  <c r="M261" i="4"/>
  <c r="N261" i="4"/>
  <c r="L263" i="4"/>
  <c r="F263" i="4"/>
  <c r="E262" i="4"/>
  <c r="H262" i="4" s="1"/>
  <c r="U331" i="1"/>
  <c r="K262" i="4" s="1"/>
  <c r="D262" i="4"/>
  <c r="G262" i="4" s="1"/>
  <c r="T331" i="1"/>
  <c r="J262" i="4" s="1"/>
  <c r="K333" i="1"/>
  <c r="J333" i="1"/>
  <c r="I333" i="1"/>
  <c r="I334" i="1" a="1"/>
  <c r="H333" i="1"/>
  <c r="O333" i="1" s="1"/>
  <c r="P333" i="1" s="1"/>
  <c r="C336" i="1"/>
  <c r="G335" i="1"/>
  <c r="D335" i="1"/>
  <c r="E334" i="1"/>
  <c r="C264" i="4" l="1"/>
  <c r="S333" i="1"/>
  <c r="I264" i="4" s="1"/>
  <c r="U264" i="4" s="1"/>
  <c r="Q333" i="1"/>
  <c r="Y262" i="4"/>
  <c r="V262" i="4"/>
  <c r="Z262" i="4"/>
  <c r="W262" i="4"/>
  <c r="F264" i="4"/>
  <c r="L264" i="4"/>
  <c r="N262" i="4"/>
  <c r="M262" i="4"/>
  <c r="X264" i="4"/>
  <c r="E263" i="4"/>
  <c r="H263" i="4" s="1"/>
  <c r="U332" i="1"/>
  <c r="K263" i="4" s="1"/>
  <c r="D263" i="4"/>
  <c r="G263" i="4" s="1"/>
  <c r="T332" i="1"/>
  <c r="J263" i="4" s="1"/>
  <c r="V263" i="4" s="1"/>
  <c r="I335" i="1" a="1"/>
  <c r="K334" i="1"/>
  <c r="I334" i="1"/>
  <c r="J334" i="1"/>
  <c r="E335" i="1"/>
  <c r="D336" i="1"/>
  <c r="G336" i="1"/>
  <c r="C337" i="1"/>
  <c r="H334" i="1"/>
  <c r="O334" i="1" s="1"/>
  <c r="P334" i="1" s="1"/>
  <c r="C265" i="4" l="1"/>
  <c r="S334" i="1"/>
  <c r="I265" i="4" s="1"/>
  <c r="Q334" i="1"/>
  <c r="X265" i="4"/>
  <c r="M263" i="4"/>
  <c r="N263" i="4"/>
  <c r="L265" i="4"/>
  <c r="F265" i="4"/>
  <c r="W263" i="4"/>
  <c r="Z263" i="4"/>
  <c r="Y263" i="4"/>
  <c r="U333" i="1"/>
  <c r="K264" i="4" s="1"/>
  <c r="E264" i="4"/>
  <c r="H264" i="4" s="1"/>
  <c r="D264" i="4"/>
  <c r="G264" i="4" s="1"/>
  <c r="T333" i="1"/>
  <c r="J264" i="4" s="1"/>
  <c r="V264" i="4" s="1"/>
  <c r="U265" i="4"/>
  <c r="H335" i="1"/>
  <c r="O335" i="1" s="1"/>
  <c r="P335" i="1" s="1"/>
  <c r="J335" i="1"/>
  <c r="I335" i="1"/>
  <c r="K335" i="1"/>
  <c r="I336" i="1" a="1"/>
  <c r="D337" i="1"/>
  <c r="C338" i="1"/>
  <c r="G337" i="1"/>
  <c r="E336" i="1"/>
  <c r="Q335" i="1" l="1"/>
  <c r="C266" i="4"/>
  <c r="S335" i="1"/>
  <c r="I266" i="4" s="1"/>
  <c r="Y264" i="4"/>
  <c r="Z264" i="4"/>
  <c r="W264" i="4"/>
  <c r="F266" i="4"/>
  <c r="L266" i="4"/>
  <c r="N264" i="4"/>
  <c r="M264" i="4"/>
  <c r="E265" i="4"/>
  <c r="H265" i="4" s="1"/>
  <c r="U334" i="1"/>
  <c r="K265" i="4" s="1"/>
  <c r="D265" i="4"/>
  <c r="G265" i="4" s="1"/>
  <c r="T334" i="1"/>
  <c r="J265" i="4" s="1"/>
  <c r="V265" i="4" s="1"/>
  <c r="I337" i="1" a="1"/>
  <c r="J336" i="1"/>
  <c r="K336" i="1"/>
  <c r="I336" i="1"/>
  <c r="H336" i="1"/>
  <c r="O336" i="1" s="1"/>
  <c r="P336" i="1" s="1"/>
  <c r="E337" i="1"/>
  <c r="D338" i="1"/>
  <c r="C339" i="1"/>
  <c r="G338" i="1"/>
  <c r="C267" i="4" l="1"/>
  <c r="S336" i="1"/>
  <c r="I267" i="4" s="1"/>
  <c r="Q336" i="1"/>
  <c r="M265" i="4"/>
  <c r="N265" i="4"/>
  <c r="L267" i="4"/>
  <c r="F267" i="4"/>
  <c r="W265" i="4"/>
  <c r="Z265" i="4"/>
  <c r="Y265" i="4"/>
  <c r="X266" i="4"/>
  <c r="U266" i="4"/>
  <c r="U335" i="1"/>
  <c r="K266" i="4" s="1"/>
  <c r="E266" i="4"/>
  <c r="H266" i="4" s="1"/>
  <c r="D266" i="4"/>
  <c r="G266" i="4" s="1"/>
  <c r="T335" i="1"/>
  <c r="J266" i="4" s="1"/>
  <c r="H337" i="1"/>
  <c r="O337" i="1" s="1"/>
  <c r="P337" i="1" s="1"/>
  <c r="I338" i="1" a="1"/>
  <c r="I337" i="1"/>
  <c r="J337" i="1"/>
  <c r="K337" i="1"/>
  <c r="G339" i="1"/>
  <c r="C340" i="1"/>
  <c r="D339" i="1"/>
  <c r="E338" i="1"/>
  <c r="E339" i="1"/>
  <c r="Q337" i="1" l="1"/>
  <c r="C268" i="4"/>
  <c r="S337" i="1"/>
  <c r="I268" i="4" s="1"/>
  <c r="Y266" i="4"/>
  <c r="V266" i="4"/>
  <c r="Z266" i="4"/>
  <c r="W266" i="4"/>
  <c r="F268" i="4"/>
  <c r="L268" i="4"/>
  <c r="N266" i="4"/>
  <c r="M266" i="4"/>
  <c r="E267" i="4"/>
  <c r="H267" i="4" s="1"/>
  <c r="U336" i="1"/>
  <c r="K267" i="4" s="1"/>
  <c r="D267" i="4"/>
  <c r="G267" i="4" s="1"/>
  <c r="T336" i="1"/>
  <c r="J267" i="4" s="1"/>
  <c r="X267" i="4"/>
  <c r="U267" i="4"/>
  <c r="H338" i="1"/>
  <c r="O338" i="1" s="1"/>
  <c r="P338" i="1" s="1"/>
  <c r="I339" i="1" a="1"/>
  <c r="K338" i="1"/>
  <c r="I338" i="1"/>
  <c r="J338" i="1"/>
  <c r="G340" i="1"/>
  <c r="C341" i="1"/>
  <c r="D340" i="1"/>
  <c r="Q338" i="1" l="1"/>
  <c r="C269" i="4"/>
  <c r="S338" i="1"/>
  <c r="I269" i="4" s="1"/>
  <c r="Y267" i="4"/>
  <c r="V267" i="4"/>
  <c r="Z267" i="4"/>
  <c r="W267" i="4"/>
  <c r="M267" i="4"/>
  <c r="N267" i="4"/>
  <c r="L269" i="4"/>
  <c r="F269" i="4"/>
  <c r="X268" i="4"/>
  <c r="U268" i="4"/>
  <c r="U337" i="1"/>
  <c r="K268" i="4" s="1"/>
  <c r="E268" i="4"/>
  <c r="H268" i="4" s="1"/>
  <c r="D268" i="4"/>
  <c r="G268" i="4" s="1"/>
  <c r="T337" i="1"/>
  <c r="J268" i="4" s="1"/>
  <c r="I340" i="1" a="1"/>
  <c r="J339" i="1"/>
  <c r="I339" i="1"/>
  <c r="K339" i="1"/>
  <c r="H339" i="1"/>
  <c r="O339" i="1" s="1"/>
  <c r="P339" i="1" s="1"/>
  <c r="C342" i="1"/>
  <c r="G341" i="1"/>
  <c r="D341" i="1"/>
  <c r="E341" i="1" s="1"/>
  <c r="E340" i="1"/>
  <c r="C270" i="4" l="1"/>
  <c r="S339" i="1"/>
  <c r="I270" i="4" s="1"/>
  <c r="Q339" i="1"/>
  <c r="Y268" i="4"/>
  <c r="V268" i="4"/>
  <c r="Z268" i="4"/>
  <c r="W268" i="4"/>
  <c r="F270" i="4"/>
  <c r="L270" i="4"/>
  <c r="N268" i="4"/>
  <c r="M268" i="4"/>
  <c r="X269" i="4"/>
  <c r="U269" i="4"/>
  <c r="E269" i="4"/>
  <c r="H269" i="4" s="1"/>
  <c r="U338" i="1"/>
  <c r="K269" i="4" s="1"/>
  <c r="D269" i="4"/>
  <c r="G269" i="4" s="1"/>
  <c r="T338" i="1"/>
  <c r="J269" i="4" s="1"/>
  <c r="I341" i="1" a="1"/>
  <c r="J340" i="1"/>
  <c r="K340" i="1"/>
  <c r="I340" i="1"/>
  <c r="C343" i="1"/>
  <c r="D342" i="1"/>
  <c r="G342" i="1"/>
  <c r="H340" i="1"/>
  <c r="O340" i="1" s="1"/>
  <c r="P340" i="1" s="1"/>
  <c r="C271" i="4" l="1"/>
  <c r="S340" i="1"/>
  <c r="I271" i="4" s="1"/>
  <c r="X271" i="4" s="1"/>
  <c r="Q340" i="1"/>
  <c r="Y269" i="4"/>
  <c r="V269" i="4"/>
  <c r="Z269" i="4"/>
  <c r="W269" i="4"/>
  <c r="M269" i="4"/>
  <c r="N269" i="4"/>
  <c r="L271" i="4"/>
  <c r="F271" i="4"/>
  <c r="E270" i="4"/>
  <c r="H270" i="4" s="1"/>
  <c r="U339" i="1"/>
  <c r="K270" i="4" s="1"/>
  <c r="D270" i="4"/>
  <c r="G270" i="4" s="1"/>
  <c r="T339" i="1"/>
  <c r="J270" i="4" s="1"/>
  <c r="X270" i="4"/>
  <c r="U270" i="4"/>
  <c r="U271" i="4" s="1"/>
  <c r="H341" i="1"/>
  <c r="O341" i="1" s="1"/>
  <c r="P341" i="1" s="1"/>
  <c r="I341" i="1"/>
  <c r="J341" i="1"/>
  <c r="K341" i="1"/>
  <c r="I342" i="1" a="1"/>
  <c r="E342" i="1"/>
  <c r="G343" i="1"/>
  <c r="D343" i="1"/>
  <c r="E343" i="1" s="1"/>
  <c r="C344" i="1"/>
  <c r="Q341" i="1" l="1"/>
  <c r="C272" i="4"/>
  <c r="S341" i="1"/>
  <c r="I272" i="4" s="1"/>
  <c r="U272" i="4" s="1"/>
  <c r="Y270" i="4"/>
  <c r="V270" i="4"/>
  <c r="Z270" i="4"/>
  <c r="W270" i="4"/>
  <c r="F272" i="4"/>
  <c r="L272" i="4"/>
  <c r="N270" i="4"/>
  <c r="M270" i="4"/>
  <c r="U340" i="1"/>
  <c r="K271" i="4" s="1"/>
  <c r="E271" i="4"/>
  <c r="H271" i="4" s="1"/>
  <c r="D271" i="4"/>
  <c r="G271" i="4" s="1"/>
  <c r="T340" i="1"/>
  <c r="J271" i="4" s="1"/>
  <c r="X272" i="4"/>
  <c r="J342" i="1"/>
  <c r="K342" i="1"/>
  <c r="I342" i="1"/>
  <c r="I343" i="1" a="1"/>
  <c r="H342" i="1"/>
  <c r="O342" i="1" s="1"/>
  <c r="P342" i="1" s="1"/>
  <c r="D344" i="1"/>
  <c r="G344" i="1"/>
  <c r="C345" i="1"/>
  <c r="C273" i="4" l="1"/>
  <c r="S342" i="1"/>
  <c r="I273" i="4" s="1"/>
  <c r="Q342" i="1"/>
  <c r="Y271" i="4"/>
  <c r="V271" i="4"/>
  <c r="Z271" i="4"/>
  <c r="W271" i="4"/>
  <c r="M271" i="4"/>
  <c r="N271" i="4"/>
  <c r="L273" i="4"/>
  <c r="F273" i="4"/>
  <c r="U341" i="1"/>
  <c r="K272" i="4" s="1"/>
  <c r="E272" i="4"/>
  <c r="H272" i="4" s="1"/>
  <c r="D272" i="4"/>
  <c r="G272" i="4" s="1"/>
  <c r="T341" i="1"/>
  <c r="J272" i="4" s="1"/>
  <c r="V272" i="4" s="1"/>
  <c r="I344" i="1" a="1"/>
  <c r="J343" i="1"/>
  <c r="I343" i="1"/>
  <c r="K343" i="1"/>
  <c r="E344" i="1"/>
  <c r="D345" i="1"/>
  <c r="E345" i="1" s="1"/>
  <c r="G345" i="1"/>
  <c r="C346" i="1"/>
  <c r="H343" i="1"/>
  <c r="O343" i="1" s="1"/>
  <c r="P343" i="1" s="1"/>
  <c r="C274" i="4" l="1"/>
  <c r="S343" i="1"/>
  <c r="I274" i="4" s="1"/>
  <c r="Q343" i="1"/>
  <c r="F274" i="4"/>
  <c r="L274" i="4"/>
  <c r="N272" i="4"/>
  <c r="M272" i="4"/>
  <c r="W272" i="4"/>
  <c r="Z272" i="4"/>
  <c r="Y272" i="4"/>
  <c r="D273" i="4"/>
  <c r="G273" i="4" s="1"/>
  <c r="T342" i="1"/>
  <c r="J273" i="4" s="1"/>
  <c r="E273" i="4"/>
  <c r="H273" i="4" s="1"/>
  <c r="U342" i="1"/>
  <c r="K273" i="4" s="1"/>
  <c r="X273" i="4"/>
  <c r="U273" i="4"/>
  <c r="K344" i="1"/>
  <c r="I344" i="1"/>
  <c r="J344" i="1"/>
  <c r="I345" i="1" a="1"/>
  <c r="H344" i="1"/>
  <c r="O344" i="1" s="1"/>
  <c r="P344" i="1" s="1"/>
  <c r="G346" i="1"/>
  <c r="D346" i="1"/>
  <c r="C347" i="1"/>
  <c r="C275" i="4" l="1"/>
  <c r="S344" i="1"/>
  <c r="I275" i="4" s="1"/>
  <c r="Q344" i="1"/>
  <c r="Z273" i="4"/>
  <c r="W273" i="4"/>
  <c r="Y273" i="4"/>
  <c r="V273" i="4"/>
  <c r="M273" i="4"/>
  <c r="N273" i="4"/>
  <c r="L275" i="4"/>
  <c r="F275" i="4"/>
  <c r="E274" i="4"/>
  <c r="H274" i="4" s="1"/>
  <c r="U343" i="1"/>
  <c r="K274" i="4" s="1"/>
  <c r="D274" i="4"/>
  <c r="G274" i="4" s="1"/>
  <c r="T343" i="1"/>
  <c r="J274" i="4" s="1"/>
  <c r="X274" i="4"/>
  <c r="U274" i="4"/>
  <c r="I346" i="1" a="1"/>
  <c r="I345" i="1"/>
  <c r="K345" i="1"/>
  <c r="J345" i="1"/>
  <c r="G347" i="1"/>
  <c r="D347" i="1"/>
  <c r="E347" i="1" s="1"/>
  <c r="C348" i="1"/>
  <c r="E346" i="1"/>
  <c r="H345" i="1"/>
  <c r="O345" i="1" s="1"/>
  <c r="P345" i="1" s="1"/>
  <c r="C276" i="4" l="1"/>
  <c r="S345" i="1"/>
  <c r="I276" i="4" s="1"/>
  <c r="Q345" i="1"/>
  <c r="Y274" i="4"/>
  <c r="V274" i="4"/>
  <c r="Z274" i="4"/>
  <c r="W274" i="4"/>
  <c r="F276" i="4"/>
  <c r="L276" i="4"/>
  <c r="N274" i="4"/>
  <c r="M274" i="4"/>
  <c r="E275" i="4"/>
  <c r="H275" i="4" s="1"/>
  <c r="U344" i="1"/>
  <c r="K275" i="4" s="1"/>
  <c r="D275" i="4"/>
  <c r="G275" i="4" s="1"/>
  <c r="T344" i="1"/>
  <c r="J275" i="4" s="1"/>
  <c r="X275" i="4"/>
  <c r="U275" i="4"/>
  <c r="K346" i="1"/>
  <c r="J346" i="1"/>
  <c r="I346" i="1"/>
  <c r="I347" i="1" a="1"/>
  <c r="H346" i="1"/>
  <c r="D348" i="1"/>
  <c r="C349" i="1"/>
  <c r="G348" i="1"/>
  <c r="O346" i="1"/>
  <c r="P346" i="1" s="1"/>
  <c r="C277" i="4" l="1"/>
  <c r="S346" i="1"/>
  <c r="I277" i="4" s="1"/>
  <c r="U277" i="4" s="1"/>
  <c r="Q346" i="1"/>
  <c r="Y275" i="4"/>
  <c r="V275" i="4"/>
  <c r="Z275" i="4"/>
  <c r="W275" i="4"/>
  <c r="M275" i="4"/>
  <c r="N275" i="4"/>
  <c r="L277" i="4"/>
  <c r="F277" i="4"/>
  <c r="U345" i="1"/>
  <c r="K276" i="4" s="1"/>
  <c r="E276" i="4"/>
  <c r="H276" i="4" s="1"/>
  <c r="D276" i="4"/>
  <c r="G276" i="4" s="1"/>
  <c r="T345" i="1"/>
  <c r="J276" i="4" s="1"/>
  <c r="X276" i="4"/>
  <c r="X277" i="4" s="1"/>
  <c r="U276" i="4"/>
  <c r="H347" i="1"/>
  <c r="O347" i="1" s="1"/>
  <c r="P347" i="1" s="1"/>
  <c r="I348" i="1" a="1"/>
  <c r="K347" i="1"/>
  <c r="I347" i="1"/>
  <c r="J347" i="1"/>
  <c r="D349" i="1"/>
  <c r="C350" i="1"/>
  <c r="G349" i="1"/>
  <c r="E348" i="1"/>
  <c r="E349" i="1"/>
  <c r="Q347" i="1" l="1"/>
  <c r="C278" i="4"/>
  <c r="S347" i="1"/>
  <c r="I278" i="4" s="1"/>
  <c r="U278" i="4" s="1"/>
  <c r="X278" i="4"/>
  <c r="Y276" i="4"/>
  <c r="V276" i="4"/>
  <c r="Z276" i="4"/>
  <c r="W276" i="4"/>
  <c r="F278" i="4"/>
  <c r="L278" i="4"/>
  <c r="N276" i="4"/>
  <c r="M276" i="4"/>
  <c r="E277" i="4"/>
  <c r="H277" i="4" s="1"/>
  <c r="U346" i="1"/>
  <c r="K277" i="4" s="1"/>
  <c r="D277" i="4"/>
  <c r="G277" i="4" s="1"/>
  <c r="T346" i="1"/>
  <c r="J277" i="4" s="1"/>
  <c r="V277" i="4" s="1"/>
  <c r="K348" i="1"/>
  <c r="J348" i="1"/>
  <c r="I348" i="1"/>
  <c r="I349" i="1" a="1"/>
  <c r="D350" i="1"/>
  <c r="E350" i="1" s="1"/>
  <c r="C351" i="1"/>
  <c r="G350" i="1"/>
  <c r="H348" i="1"/>
  <c r="O348" i="1" s="1"/>
  <c r="P348" i="1" s="1"/>
  <c r="H349" i="1"/>
  <c r="C279" i="4" l="1"/>
  <c r="S348" i="1"/>
  <c r="I279" i="4" s="1"/>
  <c r="U279" i="4" s="1"/>
  <c r="Q348" i="1"/>
  <c r="Z277" i="4"/>
  <c r="W277" i="4"/>
  <c r="M277" i="4"/>
  <c r="N277" i="4"/>
  <c r="L279" i="4"/>
  <c r="F279" i="4"/>
  <c r="Y277" i="4"/>
  <c r="X279" i="4"/>
  <c r="E278" i="4"/>
  <c r="H278" i="4" s="1"/>
  <c r="U347" i="1"/>
  <c r="K278" i="4" s="1"/>
  <c r="D278" i="4"/>
  <c r="G278" i="4" s="1"/>
  <c r="T347" i="1"/>
  <c r="J278" i="4" s="1"/>
  <c r="V278" i="4" s="1"/>
  <c r="K349" i="1"/>
  <c r="I349" i="1"/>
  <c r="J349" i="1"/>
  <c r="I350" i="1" a="1"/>
  <c r="O349" i="1"/>
  <c r="P349" i="1" s="1"/>
  <c r="C352" i="1"/>
  <c r="D351" i="1"/>
  <c r="G351" i="1"/>
  <c r="C280" i="4" l="1"/>
  <c r="S349" i="1"/>
  <c r="I280" i="4" s="1"/>
  <c r="Q349" i="1"/>
  <c r="Z278" i="4"/>
  <c r="W278" i="4"/>
  <c r="Y278" i="4"/>
  <c r="F280" i="4"/>
  <c r="L280" i="4"/>
  <c r="N278" i="4"/>
  <c r="M278" i="4"/>
  <c r="E279" i="4"/>
  <c r="H279" i="4" s="1"/>
  <c r="U348" i="1"/>
  <c r="D279" i="4"/>
  <c r="G279" i="4" s="1"/>
  <c r="T348" i="1"/>
  <c r="J279" i="4" s="1"/>
  <c r="V279" i="4" s="1"/>
  <c r="I351" i="1" a="1"/>
  <c r="K350" i="1"/>
  <c r="I350" i="1"/>
  <c r="J350" i="1"/>
  <c r="H350" i="1"/>
  <c r="O350" i="1" s="1"/>
  <c r="P350" i="1" s="1"/>
  <c r="E351" i="1"/>
  <c r="D352" i="1"/>
  <c r="C353" i="1"/>
  <c r="G352" i="1"/>
  <c r="C281" i="4" l="1"/>
  <c r="S350" i="1"/>
  <c r="I281" i="4" s="1"/>
  <c r="Q350" i="1"/>
  <c r="K279" i="4"/>
  <c r="Z279" i="4" s="1"/>
  <c r="M279" i="4"/>
  <c r="N279" i="4"/>
  <c r="L281" i="4"/>
  <c r="F281" i="4"/>
  <c r="Y279" i="4"/>
  <c r="U349" i="1"/>
  <c r="K280" i="4" s="1"/>
  <c r="E280" i="4"/>
  <c r="H280" i="4" s="1"/>
  <c r="D280" i="4"/>
  <c r="G280" i="4" s="1"/>
  <c r="T349" i="1"/>
  <c r="J280" i="4" s="1"/>
  <c r="X280" i="4"/>
  <c r="U280" i="4"/>
  <c r="I352" i="1" a="1"/>
  <c r="K351" i="1"/>
  <c r="I351" i="1"/>
  <c r="J351" i="1"/>
  <c r="C354" i="1"/>
  <c r="G353" i="1"/>
  <c r="D353" i="1"/>
  <c r="H351" i="1"/>
  <c r="O351" i="1" s="1"/>
  <c r="P351" i="1" s="1"/>
  <c r="E352" i="1"/>
  <c r="C282" i="4" l="1"/>
  <c r="S351" i="1"/>
  <c r="I282" i="4" s="1"/>
  <c r="X282" i="4" s="1"/>
  <c r="Q351" i="1"/>
  <c r="Y280" i="4"/>
  <c r="V280" i="4"/>
  <c r="Z280" i="4"/>
  <c r="W280" i="4"/>
  <c r="F282" i="4"/>
  <c r="L282" i="4"/>
  <c r="N280" i="4"/>
  <c r="M280" i="4"/>
  <c r="W279" i="4"/>
  <c r="E281" i="4"/>
  <c r="H281" i="4" s="1"/>
  <c r="U350" i="1"/>
  <c r="K281" i="4" s="1"/>
  <c r="D281" i="4"/>
  <c r="G281" i="4" s="1"/>
  <c r="T350" i="1"/>
  <c r="J281" i="4" s="1"/>
  <c r="X281" i="4"/>
  <c r="U281" i="4"/>
  <c r="U282" i="4" s="1"/>
  <c r="H352" i="1"/>
  <c r="O352" i="1" s="1"/>
  <c r="P352" i="1" s="1"/>
  <c r="K352" i="1"/>
  <c r="J352" i="1"/>
  <c r="I352" i="1"/>
  <c r="I353" i="1" a="1"/>
  <c r="D354" i="1"/>
  <c r="G354" i="1"/>
  <c r="C355" i="1"/>
  <c r="E353" i="1"/>
  <c r="Q352" i="1" l="1"/>
  <c r="C283" i="4"/>
  <c r="S352" i="1"/>
  <c r="I283" i="4" s="1"/>
  <c r="U283" i="4"/>
  <c r="Y281" i="4"/>
  <c r="V281" i="4"/>
  <c r="Z281" i="4"/>
  <c r="W281" i="4"/>
  <c r="M281" i="4"/>
  <c r="N281" i="4"/>
  <c r="L283" i="4"/>
  <c r="F283" i="4"/>
  <c r="E282" i="4"/>
  <c r="H282" i="4" s="1"/>
  <c r="U351" i="1"/>
  <c r="K282" i="4" s="1"/>
  <c r="D282" i="4"/>
  <c r="G282" i="4" s="1"/>
  <c r="T351" i="1"/>
  <c r="J282" i="4" s="1"/>
  <c r="X283" i="4"/>
  <c r="K353" i="1"/>
  <c r="I353" i="1"/>
  <c r="J353" i="1"/>
  <c r="I354" i="1" a="1"/>
  <c r="H353" i="1"/>
  <c r="O353" i="1" s="1"/>
  <c r="P353" i="1" s="1"/>
  <c r="C356" i="1"/>
  <c r="G355" i="1"/>
  <c r="D355" i="1"/>
  <c r="E355" i="1" s="1"/>
  <c r="E354" i="1"/>
  <c r="C284" i="4" l="1"/>
  <c r="S353" i="1"/>
  <c r="I284" i="4" s="1"/>
  <c r="Q353" i="1"/>
  <c r="Y282" i="4"/>
  <c r="V282" i="4"/>
  <c r="Z282" i="4"/>
  <c r="W282" i="4"/>
  <c r="F284" i="4"/>
  <c r="L284" i="4"/>
  <c r="N282" i="4"/>
  <c r="M282" i="4"/>
  <c r="E283" i="4"/>
  <c r="H283" i="4" s="1"/>
  <c r="U352" i="1"/>
  <c r="K283" i="4" s="1"/>
  <c r="D283" i="4"/>
  <c r="G283" i="4" s="1"/>
  <c r="T352" i="1"/>
  <c r="J283" i="4" s="1"/>
  <c r="V283" i="4" s="1"/>
  <c r="I355" i="1" a="1"/>
  <c r="K354" i="1"/>
  <c r="J354" i="1"/>
  <c r="I354" i="1"/>
  <c r="C357" i="1"/>
  <c r="G356" i="1"/>
  <c r="D356" i="1"/>
  <c r="H354" i="1"/>
  <c r="O354" i="1" s="1"/>
  <c r="P354" i="1" s="1"/>
  <c r="C285" i="4" l="1"/>
  <c r="S354" i="1"/>
  <c r="I285" i="4" s="1"/>
  <c r="Q354" i="1"/>
  <c r="Z283" i="4"/>
  <c r="W283" i="4"/>
  <c r="M283" i="4"/>
  <c r="N283" i="4"/>
  <c r="L285" i="4"/>
  <c r="F285" i="4"/>
  <c r="Y283" i="4"/>
  <c r="U353" i="1"/>
  <c r="K284" i="4" s="1"/>
  <c r="E284" i="4"/>
  <c r="H284" i="4" s="1"/>
  <c r="D284" i="4"/>
  <c r="G284" i="4" s="1"/>
  <c r="T353" i="1"/>
  <c r="J284" i="4" s="1"/>
  <c r="X284" i="4"/>
  <c r="X285" i="4" s="1"/>
  <c r="U284" i="4"/>
  <c r="K355" i="1"/>
  <c r="I355" i="1"/>
  <c r="J355" i="1"/>
  <c r="I356" i="1" a="1"/>
  <c r="H355" i="1"/>
  <c r="O355" i="1" s="1"/>
  <c r="P355" i="1" s="1"/>
  <c r="C358" i="1"/>
  <c r="D357" i="1"/>
  <c r="G357" i="1"/>
  <c r="E356" i="1"/>
  <c r="C286" i="4" l="1"/>
  <c r="S355" i="1"/>
  <c r="I286" i="4" s="1"/>
  <c r="Q355" i="1"/>
  <c r="X286" i="4"/>
  <c r="Y284" i="4"/>
  <c r="V284" i="4"/>
  <c r="Z284" i="4"/>
  <c r="W284" i="4"/>
  <c r="F286" i="4"/>
  <c r="L286" i="4"/>
  <c r="N284" i="4"/>
  <c r="M284" i="4"/>
  <c r="E285" i="4"/>
  <c r="H285" i="4" s="1"/>
  <c r="U354" i="1"/>
  <c r="K285" i="4" s="1"/>
  <c r="D285" i="4"/>
  <c r="G285" i="4" s="1"/>
  <c r="T354" i="1"/>
  <c r="J285" i="4" s="1"/>
  <c r="V285" i="4" s="1"/>
  <c r="U285" i="4"/>
  <c r="U286" i="4" s="1"/>
  <c r="K356" i="1"/>
  <c r="J356" i="1"/>
  <c r="I356" i="1"/>
  <c r="I357" i="1" a="1"/>
  <c r="G358" i="1"/>
  <c r="D358" i="1"/>
  <c r="C359" i="1"/>
  <c r="H356" i="1"/>
  <c r="O356" i="1" s="1"/>
  <c r="P356" i="1" s="1"/>
  <c r="E358" i="1"/>
  <c r="E357" i="1"/>
  <c r="C287" i="4" l="1"/>
  <c r="S356" i="1"/>
  <c r="I287" i="4" s="1"/>
  <c r="Q356" i="1"/>
  <c r="Z285" i="4"/>
  <c r="W285" i="4"/>
  <c r="M285" i="4"/>
  <c r="N285" i="4"/>
  <c r="L287" i="4"/>
  <c r="F287" i="4"/>
  <c r="Y285" i="4"/>
  <c r="E286" i="4"/>
  <c r="H286" i="4" s="1"/>
  <c r="U355" i="1"/>
  <c r="K286" i="4" s="1"/>
  <c r="D286" i="4"/>
  <c r="G286" i="4" s="1"/>
  <c r="T355" i="1"/>
  <c r="J286" i="4" s="1"/>
  <c r="V286" i="4" s="1"/>
  <c r="I358" i="1" a="1"/>
  <c r="K357" i="1"/>
  <c r="I357" i="1"/>
  <c r="J357" i="1"/>
  <c r="H357" i="1"/>
  <c r="O357" i="1" s="1"/>
  <c r="P357" i="1" s="1"/>
  <c r="G359" i="1"/>
  <c r="D359" i="1"/>
  <c r="E359" i="1" s="1"/>
  <c r="C360" i="1"/>
  <c r="C288" i="4" l="1"/>
  <c r="S357" i="1"/>
  <c r="I288" i="4" s="1"/>
  <c r="Q357" i="1"/>
  <c r="Z286" i="4"/>
  <c r="W286" i="4"/>
  <c r="Y286" i="4"/>
  <c r="F288" i="4"/>
  <c r="L288" i="4"/>
  <c r="N286" i="4"/>
  <c r="M286" i="4"/>
  <c r="E287" i="4"/>
  <c r="H287" i="4" s="1"/>
  <c r="U356" i="1"/>
  <c r="D287" i="4"/>
  <c r="G287" i="4" s="1"/>
  <c r="T356" i="1"/>
  <c r="J287" i="4" s="1"/>
  <c r="X287" i="4"/>
  <c r="X288" i="4" s="1"/>
  <c r="U287" i="4"/>
  <c r="H358" i="1"/>
  <c r="O358" i="1" s="1"/>
  <c r="P358" i="1" s="1"/>
  <c r="I359" i="1" a="1"/>
  <c r="K358" i="1"/>
  <c r="I358" i="1"/>
  <c r="J358" i="1"/>
  <c r="D360" i="1"/>
  <c r="G360" i="1"/>
  <c r="C361" i="1"/>
  <c r="Q358" i="1" l="1"/>
  <c r="C289" i="4"/>
  <c r="S358" i="1"/>
  <c r="I289" i="4" s="1"/>
  <c r="Y287" i="4"/>
  <c r="V287" i="4"/>
  <c r="K287" i="4"/>
  <c r="Z287" i="4" s="1"/>
  <c r="M287" i="4"/>
  <c r="N287" i="4"/>
  <c r="L289" i="4"/>
  <c r="F289" i="4"/>
  <c r="U357" i="1"/>
  <c r="K288" i="4" s="1"/>
  <c r="E288" i="4"/>
  <c r="H288" i="4" s="1"/>
  <c r="D288" i="4"/>
  <c r="G288" i="4" s="1"/>
  <c r="T357" i="1"/>
  <c r="J288" i="4" s="1"/>
  <c r="V288" i="4" s="1"/>
  <c r="U288" i="4"/>
  <c r="H359" i="1"/>
  <c r="O359" i="1" s="1"/>
  <c r="P359" i="1" s="1"/>
  <c r="I360" i="1" a="1"/>
  <c r="K359" i="1"/>
  <c r="I359" i="1"/>
  <c r="J359" i="1"/>
  <c r="E360" i="1"/>
  <c r="G361" i="1"/>
  <c r="D361" i="1"/>
  <c r="C362" i="1"/>
  <c r="Q359" i="1" l="1"/>
  <c r="C290" i="4"/>
  <c r="S359" i="1"/>
  <c r="I290" i="4" s="1"/>
  <c r="Z288" i="4"/>
  <c r="F290" i="4"/>
  <c r="L290" i="4"/>
  <c r="N288" i="4"/>
  <c r="M288" i="4"/>
  <c r="W287" i="4"/>
  <c r="W288" i="4" s="1"/>
  <c r="Y288" i="4"/>
  <c r="X289" i="4"/>
  <c r="U289" i="4"/>
  <c r="D289" i="4"/>
  <c r="G289" i="4" s="1"/>
  <c r="T358" i="1"/>
  <c r="J289" i="4" s="1"/>
  <c r="E289" i="4"/>
  <c r="H289" i="4" s="1"/>
  <c r="U358" i="1"/>
  <c r="K289" i="4" s="1"/>
  <c r="H360" i="1"/>
  <c r="O360" i="1" s="1"/>
  <c r="P360" i="1" s="1"/>
  <c r="K360" i="1"/>
  <c r="J360" i="1"/>
  <c r="I360" i="1"/>
  <c r="I361" i="1" a="1"/>
  <c r="E361" i="1"/>
  <c r="C363" i="1"/>
  <c r="D362" i="1"/>
  <c r="G362" i="1"/>
  <c r="Q360" i="1" l="1"/>
  <c r="C291" i="4"/>
  <c r="S360" i="1"/>
  <c r="I291" i="4" s="1"/>
  <c r="Z289" i="4"/>
  <c r="W289" i="4"/>
  <c r="Y289" i="4"/>
  <c r="V289" i="4"/>
  <c r="M289" i="4"/>
  <c r="N289" i="4"/>
  <c r="L291" i="4"/>
  <c r="F291" i="4"/>
  <c r="X290" i="4"/>
  <c r="U290" i="4"/>
  <c r="E290" i="4"/>
  <c r="H290" i="4" s="1"/>
  <c r="U359" i="1"/>
  <c r="K290" i="4" s="1"/>
  <c r="D290" i="4"/>
  <c r="G290" i="4" s="1"/>
  <c r="T359" i="1"/>
  <c r="J290" i="4" s="1"/>
  <c r="K361" i="1"/>
  <c r="I361" i="1"/>
  <c r="J361" i="1"/>
  <c r="I362" i="1" a="1"/>
  <c r="E362" i="1"/>
  <c r="G363" i="1"/>
  <c r="D363" i="1"/>
  <c r="C364" i="1"/>
  <c r="H361" i="1"/>
  <c r="O361" i="1" s="1"/>
  <c r="P361" i="1" s="1"/>
  <c r="C292" i="4" l="1"/>
  <c r="S361" i="1"/>
  <c r="I292" i="4" s="1"/>
  <c r="Q361" i="1"/>
  <c r="Y290" i="4"/>
  <c r="V290" i="4"/>
  <c r="Z290" i="4"/>
  <c r="W290" i="4"/>
  <c r="F292" i="4"/>
  <c r="L292" i="4"/>
  <c r="N290" i="4"/>
  <c r="M290" i="4"/>
  <c r="X291" i="4"/>
  <c r="U291" i="4"/>
  <c r="U360" i="1"/>
  <c r="K291" i="4" s="1"/>
  <c r="E291" i="4"/>
  <c r="H291" i="4" s="1"/>
  <c r="D291" i="4"/>
  <c r="G291" i="4" s="1"/>
  <c r="T360" i="1"/>
  <c r="J291" i="4" s="1"/>
  <c r="H362" i="1"/>
  <c r="K362" i="1"/>
  <c r="I362" i="1"/>
  <c r="J362" i="1"/>
  <c r="I363" i="1" a="1"/>
  <c r="O362" i="1"/>
  <c r="P362" i="1" s="1"/>
  <c r="E363" i="1"/>
  <c r="C365" i="1"/>
  <c r="G364" i="1"/>
  <c r="D364" i="1"/>
  <c r="C293" i="4" l="1"/>
  <c r="S362" i="1"/>
  <c r="I293" i="4" s="1"/>
  <c r="Q362" i="1"/>
  <c r="Y291" i="4"/>
  <c r="V291" i="4"/>
  <c r="Z291" i="4"/>
  <c r="W291" i="4"/>
  <c r="M291" i="4"/>
  <c r="N291" i="4"/>
  <c r="L293" i="4"/>
  <c r="F293" i="4"/>
  <c r="U361" i="1"/>
  <c r="K292" i="4" s="1"/>
  <c r="E292" i="4"/>
  <c r="H292" i="4" s="1"/>
  <c r="D292" i="4"/>
  <c r="G292" i="4" s="1"/>
  <c r="T361" i="1"/>
  <c r="J292" i="4" s="1"/>
  <c r="V292" i="4" s="1"/>
  <c r="X292" i="4"/>
  <c r="U292" i="4"/>
  <c r="H363" i="1"/>
  <c r="O363" i="1" s="1"/>
  <c r="P363" i="1" s="1"/>
  <c r="I364" i="1" a="1"/>
  <c r="K363" i="1"/>
  <c r="I363" i="1"/>
  <c r="J363" i="1"/>
  <c r="E364" i="1"/>
  <c r="C366" i="1"/>
  <c r="G365" i="1"/>
  <c r="D365" i="1"/>
  <c r="Q363" i="1" l="1"/>
  <c r="C294" i="4"/>
  <c r="S363" i="1"/>
  <c r="I294" i="4" s="1"/>
  <c r="X294" i="4" s="1"/>
  <c r="Z292" i="4"/>
  <c r="W292" i="4"/>
  <c r="F294" i="4"/>
  <c r="L294" i="4"/>
  <c r="N292" i="4"/>
  <c r="M292" i="4"/>
  <c r="Y292" i="4"/>
  <c r="E293" i="4"/>
  <c r="H293" i="4" s="1"/>
  <c r="U362" i="1"/>
  <c r="K293" i="4" s="1"/>
  <c r="D293" i="4"/>
  <c r="G293" i="4" s="1"/>
  <c r="T362" i="1"/>
  <c r="J293" i="4" s="1"/>
  <c r="X293" i="4"/>
  <c r="U293" i="4"/>
  <c r="U294" i="4" s="1"/>
  <c r="H364" i="1"/>
  <c r="O364" i="1" s="1"/>
  <c r="P364" i="1" s="1"/>
  <c r="I365" i="1" a="1"/>
  <c r="K364" i="1"/>
  <c r="J364" i="1"/>
  <c r="I364" i="1"/>
  <c r="E365" i="1"/>
  <c r="G366" i="1"/>
  <c r="D366" i="1"/>
  <c r="C367" i="1"/>
  <c r="Q364" i="1" l="1"/>
  <c r="C295" i="4"/>
  <c r="S364" i="1"/>
  <c r="I295" i="4" s="1"/>
  <c r="Y293" i="4"/>
  <c r="V293" i="4"/>
  <c r="Z293" i="4"/>
  <c r="W293" i="4"/>
  <c r="M293" i="4"/>
  <c r="N293" i="4"/>
  <c r="L295" i="4"/>
  <c r="F295" i="4"/>
  <c r="E294" i="4"/>
  <c r="H294" i="4" s="1"/>
  <c r="U363" i="1"/>
  <c r="K294" i="4" s="1"/>
  <c r="D294" i="4"/>
  <c r="G294" i="4" s="1"/>
  <c r="T363" i="1"/>
  <c r="J294" i="4" s="1"/>
  <c r="I366" i="1" a="1"/>
  <c r="K365" i="1"/>
  <c r="I365" i="1"/>
  <c r="J365" i="1"/>
  <c r="H365" i="1"/>
  <c r="O365" i="1" s="1"/>
  <c r="P365" i="1" s="1"/>
  <c r="D367" i="1"/>
  <c r="C368" i="1"/>
  <c r="G367" i="1"/>
  <c r="E366" i="1"/>
  <c r="C296" i="4" l="1"/>
  <c r="S365" i="1"/>
  <c r="I296" i="4" s="1"/>
  <c r="Q365" i="1"/>
  <c r="Y294" i="4"/>
  <c r="V294" i="4"/>
  <c r="Z294" i="4"/>
  <c r="W294" i="4"/>
  <c r="F296" i="4"/>
  <c r="L296" i="4"/>
  <c r="N294" i="4"/>
  <c r="M294" i="4"/>
  <c r="X295" i="4"/>
  <c r="U295" i="4"/>
  <c r="U364" i="1"/>
  <c r="K295" i="4" s="1"/>
  <c r="E295" i="4"/>
  <c r="H295" i="4" s="1"/>
  <c r="D295" i="4"/>
  <c r="G295" i="4" s="1"/>
  <c r="T364" i="1"/>
  <c r="J295" i="4" s="1"/>
  <c r="I367" i="1" a="1"/>
  <c r="K366" i="1"/>
  <c r="I366" i="1"/>
  <c r="J366" i="1"/>
  <c r="H366" i="1"/>
  <c r="O366" i="1" s="1"/>
  <c r="P366" i="1" s="1"/>
  <c r="G368" i="1"/>
  <c r="D368" i="1"/>
  <c r="C369" i="1"/>
  <c r="E367" i="1"/>
  <c r="C297" i="4" l="1"/>
  <c r="S366" i="1"/>
  <c r="I297" i="4" s="1"/>
  <c r="Q366" i="1"/>
  <c r="Y295" i="4"/>
  <c r="V295" i="4"/>
  <c r="Z295" i="4"/>
  <c r="W295" i="4"/>
  <c r="M295" i="4"/>
  <c r="N295" i="4"/>
  <c r="L297" i="4"/>
  <c r="F297" i="4"/>
  <c r="U365" i="1"/>
  <c r="K296" i="4" s="1"/>
  <c r="E296" i="4"/>
  <c r="H296" i="4" s="1"/>
  <c r="D296" i="4"/>
  <c r="G296" i="4" s="1"/>
  <c r="T365" i="1"/>
  <c r="J296" i="4" s="1"/>
  <c r="X296" i="4"/>
  <c r="X297" i="4" s="1"/>
  <c r="U296" i="4"/>
  <c r="U297" i="4" s="1"/>
  <c r="I368" i="1" a="1"/>
  <c r="K367" i="1"/>
  <c r="I367" i="1"/>
  <c r="J367" i="1"/>
  <c r="E368" i="1"/>
  <c r="D369" i="1"/>
  <c r="G369" i="1"/>
  <c r="C370" i="1"/>
  <c r="H367" i="1"/>
  <c r="O367" i="1" s="1"/>
  <c r="P367" i="1" s="1"/>
  <c r="C298" i="4" l="1"/>
  <c r="S367" i="1"/>
  <c r="I298" i="4" s="1"/>
  <c r="U298" i="4" s="1"/>
  <c r="Q367" i="1"/>
  <c r="X298" i="4"/>
  <c r="Y296" i="4"/>
  <c r="V296" i="4"/>
  <c r="Z296" i="4"/>
  <c r="W296" i="4"/>
  <c r="F298" i="4"/>
  <c r="L298" i="4"/>
  <c r="N296" i="4"/>
  <c r="M296" i="4"/>
  <c r="U366" i="1"/>
  <c r="K297" i="4" s="1"/>
  <c r="E297" i="4"/>
  <c r="H297" i="4" s="1"/>
  <c r="D297" i="4"/>
  <c r="G297" i="4" s="1"/>
  <c r="T366" i="1"/>
  <c r="J297" i="4" s="1"/>
  <c r="I369" i="1" a="1"/>
  <c r="K368" i="1"/>
  <c r="J368" i="1"/>
  <c r="I368" i="1"/>
  <c r="H368" i="1"/>
  <c r="O368" i="1" s="1"/>
  <c r="P368" i="1" s="1"/>
  <c r="C371" i="1"/>
  <c r="G370" i="1"/>
  <c r="D370" i="1"/>
  <c r="E369" i="1"/>
  <c r="C299" i="4" l="1"/>
  <c r="S368" i="1"/>
  <c r="I299" i="4" s="1"/>
  <c r="U299" i="4" s="1"/>
  <c r="Q368" i="1"/>
  <c r="Y297" i="4"/>
  <c r="V297" i="4"/>
  <c r="Z297" i="4"/>
  <c r="W297" i="4"/>
  <c r="M297" i="4"/>
  <c r="N297" i="4"/>
  <c r="L299" i="4"/>
  <c r="F299" i="4"/>
  <c r="X299" i="4"/>
  <c r="E298" i="4"/>
  <c r="H298" i="4" s="1"/>
  <c r="U367" i="1"/>
  <c r="K298" i="4" s="1"/>
  <c r="D298" i="4"/>
  <c r="G298" i="4" s="1"/>
  <c r="T367" i="1"/>
  <c r="J298" i="4" s="1"/>
  <c r="H369" i="1"/>
  <c r="O369" i="1" s="1"/>
  <c r="P369" i="1" s="1"/>
  <c r="K369" i="1"/>
  <c r="I369" i="1"/>
  <c r="J369" i="1"/>
  <c r="I370" i="1" a="1"/>
  <c r="E370" i="1"/>
  <c r="G371" i="1"/>
  <c r="D371" i="1"/>
  <c r="C372" i="1"/>
  <c r="Q369" i="1" l="1"/>
  <c r="C300" i="4"/>
  <c r="S369" i="1"/>
  <c r="I300" i="4" s="1"/>
  <c r="Y298" i="4"/>
  <c r="V298" i="4"/>
  <c r="Z298" i="4"/>
  <c r="W298" i="4"/>
  <c r="X300" i="4"/>
  <c r="F300" i="4"/>
  <c r="L300" i="4"/>
  <c r="N298" i="4"/>
  <c r="M298" i="4"/>
  <c r="U368" i="1"/>
  <c r="K299" i="4" s="1"/>
  <c r="E299" i="4"/>
  <c r="H299" i="4" s="1"/>
  <c r="D299" i="4"/>
  <c r="G299" i="4" s="1"/>
  <c r="T368" i="1"/>
  <c r="J299" i="4" s="1"/>
  <c r="V299" i="4" s="1"/>
  <c r="U300" i="4"/>
  <c r="K370" i="1"/>
  <c r="J370" i="1"/>
  <c r="I370" i="1"/>
  <c r="I371" i="1" a="1"/>
  <c r="H370" i="1"/>
  <c r="O370" i="1" s="1"/>
  <c r="P370" i="1" s="1"/>
  <c r="D372" i="1"/>
  <c r="C373" i="1"/>
  <c r="G372" i="1"/>
  <c r="E371" i="1"/>
  <c r="C301" i="4" l="1"/>
  <c r="S370" i="1"/>
  <c r="I301" i="4" s="1"/>
  <c r="Q370" i="1"/>
  <c r="Z299" i="4"/>
  <c r="W299" i="4"/>
  <c r="M299" i="4"/>
  <c r="N299" i="4"/>
  <c r="L301" i="4"/>
  <c r="F301" i="4"/>
  <c r="Y299" i="4"/>
  <c r="U369" i="1"/>
  <c r="K300" i="4" s="1"/>
  <c r="E300" i="4"/>
  <c r="H300" i="4" s="1"/>
  <c r="D300" i="4"/>
  <c r="G300" i="4" s="1"/>
  <c r="T369" i="1"/>
  <c r="J300" i="4" s="1"/>
  <c r="V300" i="4" s="1"/>
  <c r="H371" i="1"/>
  <c r="O371" i="1" s="1"/>
  <c r="P371" i="1" s="1"/>
  <c r="K371" i="1"/>
  <c r="I371" i="1"/>
  <c r="J371" i="1"/>
  <c r="I372" i="1" a="1"/>
  <c r="E372" i="1"/>
  <c r="D373" i="1"/>
  <c r="C374" i="1"/>
  <c r="G373" i="1"/>
  <c r="Q371" i="1" l="1"/>
  <c r="C302" i="4"/>
  <c r="S371" i="1"/>
  <c r="I302" i="4" s="1"/>
  <c r="U302" i="4" s="1"/>
  <c r="Z300" i="4"/>
  <c r="W300" i="4"/>
  <c r="Y300" i="4"/>
  <c r="F302" i="4"/>
  <c r="L302" i="4"/>
  <c r="N300" i="4"/>
  <c r="M300" i="4"/>
  <c r="E301" i="4"/>
  <c r="H301" i="4" s="1"/>
  <c r="U370" i="1"/>
  <c r="K301" i="4" s="1"/>
  <c r="D301" i="4"/>
  <c r="G301" i="4" s="1"/>
  <c r="T370" i="1"/>
  <c r="J301" i="4" s="1"/>
  <c r="X301" i="4"/>
  <c r="X302" i="4" s="1"/>
  <c r="U301" i="4"/>
  <c r="I373" i="1" a="1"/>
  <c r="K372" i="1"/>
  <c r="J372" i="1"/>
  <c r="I372" i="1"/>
  <c r="G374" i="1"/>
  <c r="C375" i="1"/>
  <c r="D374" i="1"/>
  <c r="E373" i="1"/>
  <c r="H372" i="1"/>
  <c r="O372" i="1" s="1"/>
  <c r="P372" i="1" s="1"/>
  <c r="C303" i="4" l="1"/>
  <c r="S372" i="1"/>
  <c r="I303" i="4" s="1"/>
  <c r="Q372" i="1"/>
  <c r="Y301" i="4"/>
  <c r="V301" i="4"/>
  <c r="Z301" i="4"/>
  <c r="W301" i="4"/>
  <c r="M301" i="4"/>
  <c r="N301" i="4"/>
  <c r="L303" i="4"/>
  <c r="F303" i="4"/>
  <c r="E302" i="4"/>
  <c r="H302" i="4" s="1"/>
  <c r="U371" i="1"/>
  <c r="K302" i="4" s="1"/>
  <c r="D302" i="4"/>
  <c r="G302" i="4" s="1"/>
  <c r="T371" i="1"/>
  <c r="J302" i="4" s="1"/>
  <c r="V302" i="4" s="1"/>
  <c r="H373" i="1"/>
  <c r="K373" i="1"/>
  <c r="I373" i="1"/>
  <c r="J373" i="1"/>
  <c r="I374" i="1" a="1"/>
  <c r="C376" i="1"/>
  <c r="D375" i="1"/>
  <c r="G375" i="1"/>
  <c r="O373" i="1"/>
  <c r="P373" i="1" s="1"/>
  <c r="E374" i="1"/>
  <c r="C304" i="4" l="1"/>
  <c r="S373" i="1"/>
  <c r="I304" i="4" s="1"/>
  <c r="Q373" i="1"/>
  <c r="Z302" i="4"/>
  <c r="W302" i="4"/>
  <c r="F304" i="4"/>
  <c r="L304" i="4"/>
  <c r="N302" i="4"/>
  <c r="M302" i="4"/>
  <c r="Y302" i="4"/>
  <c r="U372" i="1"/>
  <c r="K303" i="4" s="1"/>
  <c r="E303" i="4"/>
  <c r="H303" i="4" s="1"/>
  <c r="D303" i="4"/>
  <c r="G303" i="4" s="1"/>
  <c r="T372" i="1"/>
  <c r="J303" i="4" s="1"/>
  <c r="V303" i="4" s="1"/>
  <c r="X303" i="4"/>
  <c r="U303" i="4"/>
  <c r="I375" i="1" a="1"/>
  <c r="K374" i="1"/>
  <c r="I374" i="1"/>
  <c r="J374" i="1"/>
  <c r="H374" i="1"/>
  <c r="O374" i="1" s="1"/>
  <c r="P374" i="1" s="1"/>
  <c r="E375" i="1"/>
  <c r="C377" i="1"/>
  <c r="G376" i="1"/>
  <c r="D376" i="1"/>
  <c r="E376" i="1" s="1"/>
  <c r="C305" i="4" l="1"/>
  <c r="S374" i="1"/>
  <c r="I305" i="4" s="1"/>
  <c r="Q374" i="1"/>
  <c r="Z303" i="4"/>
  <c r="W303" i="4"/>
  <c r="Y303" i="4"/>
  <c r="M303" i="4"/>
  <c r="N303" i="4"/>
  <c r="L305" i="4"/>
  <c r="F305" i="4"/>
  <c r="U373" i="1"/>
  <c r="K304" i="4" s="1"/>
  <c r="E304" i="4"/>
  <c r="H304" i="4" s="1"/>
  <c r="D304" i="4"/>
  <c r="G304" i="4" s="1"/>
  <c r="T373" i="1"/>
  <c r="J304" i="4" s="1"/>
  <c r="X304" i="4"/>
  <c r="U304" i="4"/>
  <c r="I376" i="1" a="1"/>
  <c r="K375" i="1"/>
  <c r="I375" i="1"/>
  <c r="J375" i="1"/>
  <c r="H375" i="1"/>
  <c r="O375" i="1" s="1"/>
  <c r="P375" i="1" s="1"/>
  <c r="D377" i="1"/>
  <c r="E377" i="1" s="1"/>
  <c r="C378" i="1"/>
  <c r="G377" i="1"/>
  <c r="C306" i="4" l="1"/>
  <c r="S375" i="1"/>
  <c r="I306" i="4" s="1"/>
  <c r="Q375" i="1"/>
  <c r="Y304" i="4"/>
  <c r="V304" i="4"/>
  <c r="Z304" i="4"/>
  <c r="W304" i="4"/>
  <c r="F306" i="4"/>
  <c r="L306" i="4"/>
  <c r="N304" i="4"/>
  <c r="M304" i="4"/>
  <c r="D305" i="4"/>
  <c r="G305" i="4" s="1"/>
  <c r="T374" i="1"/>
  <c r="J305" i="4" s="1"/>
  <c r="E305" i="4"/>
  <c r="H305" i="4" s="1"/>
  <c r="U374" i="1"/>
  <c r="K305" i="4" s="1"/>
  <c r="X305" i="4"/>
  <c r="U305" i="4"/>
  <c r="I377" i="1" a="1"/>
  <c r="K376" i="1"/>
  <c r="J376" i="1"/>
  <c r="I376" i="1"/>
  <c r="H376" i="1"/>
  <c r="O376" i="1" s="1"/>
  <c r="P376" i="1" s="1"/>
  <c r="D378" i="1"/>
  <c r="G378" i="1"/>
  <c r="C379" i="1"/>
  <c r="C307" i="4" l="1"/>
  <c r="S376" i="1"/>
  <c r="I307" i="4" s="1"/>
  <c r="Q376" i="1"/>
  <c r="Z305" i="4"/>
  <c r="W305" i="4"/>
  <c r="Y305" i="4"/>
  <c r="V305" i="4"/>
  <c r="M305" i="4"/>
  <c r="N305" i="4"/>
  <c r="L307" i="4"/>
  <c r="F307" i="4"/>
  <c r="E306" i="4"/>
  <c r="H306" i="4" s="1"/>
  <c r="U375" i="1"/>
  <c r="K306" i="4" s="1"/>
  <c r="D306" i="4"/>
  <c r="G306" i="4" s="1"/>
  <c r="T375" i="1"/>
  <c r="J306" i="4" s="1"/>
  <c r="V306" i="4" s="1"/>
  <c r="X306" i="4"/>
  <c r="U306" i="4"/>
  <c r="K377" i="1"/>
  <c r="I377" i="1"/>
  <c r="J377" i="1"/>
  <c r="I378" i="1" a="1"/>
  <c r="H377" i="1"/>
  <c r="O377" i="1" s="1"/>
  <c r="P377" i="1" s="1"/>
  <c r="D379" i="1"/>
  <c r="E379" i="1" s="1"/>
  <c r="G379" i="1"/>
  <c r="C380" i="1"/>
  <c r="E378" i="1"/>
  <c r="C308" i="4" l="1"/>
  <c r="S377" i="1"/>
  <c r="I308" i="4" s="1"/>
  <c r="Q377" i="1"/>
  <c r="Z306" i="4"/>
  <c r="W306" i="4"/>
  <c r="F308" i="4"/>
  <c r="L308" i="4"/>
  <c r="N306" i="4"/>
  <c r="M306" i="4"/>
  <c r="Y306" i="4"/>
  <c r="U376" i="1"/>
  <c r="K307" i="4" s="1"/>
  <c r="E307" i="4"/>
  <c r="H307" i="4" s="1"/>
  <c r="D307" i="4"/>
  <c r="G307" i="4" s="1"/>
  <c r="T376" i="1"/>
  <c r="J307" i="4" s="1"/>
  <c r="X307" i="4"/>
  <c r="U307" i="4"/>
  <c r="H378" i="1"/>
  <c r="O378" i="1" s="1"/>
  <c r="P378" i="1" s="1"/>
  <c r="K378" i="1"/>
  <c r="J378" i="1"/>
  <c r="I378" i="1"/>
  <c r="I379" i="1" a="1"/>
  <c r="G380" i="1"/>
  <c r="C381" i="1"/>
  <c r="D380" i="1"/>
  <c r="Q378" i="1" l="1"/>
  <c r="C309" i="4"/>
  <c r="S378" i="1"/>
  <c r="I309" i="4" s="1"/>
  <c r="Y307" i="4"/>
  <c r="V307" i="4"/>
  <c r="Z307" i="4"/>
  <c r="W307" i="4"/>
  <c r="M307" i="4"/>
  <c r="N307" i="4"/>
  <c r="L309" i="4"/>
  <c r="F309" i="4"/>
  <c r="U377" i="1"/>
  <c r="K308" i="4" s="1"/>
  <c r="E308" i="4"/>
  <c r="H308" i="4" s="1"/>
  <c r="D308" i="4"/>
  <c r="G308" i="4" s="1"/>
  <c r="T377" i="1"/>
  <c r="J308" i="4" s="1"/>
  <c r="X308" i="4"/>
  <c r="U308" i="4"/>
  <c r="K379" i="1"/>
  <c r="I379" i="1"/>
  <c r="J379" i="1"/>
  <c r="I380" i="1" a="1"/>
  <c r="H379" i="1"/>
  <c r="O379" i="1" s="1"/>
  <c r="P379" i="1" s="1"/>
  <c r="E380" i="1"/>
  <c r="C382" i="1"/>
  <c r="G381" i="1"/>
  <c r="D381" i="1"/>
  <c r="C310" i="4" l="1"/>
  <c r="S379" i="1"/>
  <c r="I310" i="4" s="1"/>
  <c r="Q379" i="1"/>
  <c r="Y308" i="4"/>
  <c r="V308" i="4"/>
  <c r="Z308" i="4"/>
  <c r="W308" i="4"/>
  <c r="F310" i="4"/>
  <c r="L310" i="4"/>
  <c r="N308" i="4"/>
  <c r="M308" i="4"/>
  <c r="X309" i="4"/>
  <c r="U309" i="4"/>
  <c r="E309" i="4"/>
  <c r="H309" i="4" s="1"/>
  <c r="U378" i="1"/>
  <c r="K309" i="4" s="1"/>
  <c r="D309" i="4"/>
  <c r="G309" i="4" s="1"/>
  <c r="T378" i="1"/>
  <c r="J309" i="4" s="1"/>
  <c r="I381" i="1" a="1"/>
  <c r="K380" i="1"/>
  <c r="J380" i="1"/>
  <c r="I380" i="1"/>
  <c r="E381" i="1"/>
  <c r="C383" i="1"/>
  <c r="G382" i="1"/>
  <c r="D382" i="1"/>
  <c r="E382" i="1" s="1"/>
  <c r="H380" i="1"/>
  <c r="O380" i="1" s="1"/>
  <c r="P380" i="1" s="1"/>
  <c r="C311" i="4" l="1"/>
  <c r="S380" i="1"/>
  <c r="I311" i="4" s="1"/>
  <c r="Q380" i="1"/>
  <c r="Y309" i="4"/>
  <c r="V309" i="4"/>
  <c r="Z309" i="4"/>
  <c r="W309" i="4"/>
  <c r="M309" i="4"/>
  <c r="N309" i="4"/>
  <c r="L311" i="4"/>
  <c r="F311" i="4"/>
  <c r="E310" i="4"/>
  <c r="H310" i="4" s="1"/>
  <c r="U379" i="1"/>
  <c r="K310" i="4" s="1"/>
  <c r="D310" i="4"/>
  <c r="G310" i="4" s="1"/>
  <c r="T379" i="1"/>
  <c r="J310" i="4" s="1"/>
  <c r="X310" i="4"/>
  <c r="X311" i="4" s="1"/>
  <c r="U310" i="4"/>
  <c r="U311" i="4" s="1"/>
  <c r="I382" i="1" a="1"/>
  <c r="K381" i="1"/>
  <c r="I381" i="1"/>
  <c r="J381" i="1"/>
  <c r="H381" i="1"/>
  <c r="O381" i="1" s="1"/>
  <c r="P381" i="1" s="1"/>
  <c r="D383" i="1"/>
  <c r="C384" i="1"/>
  <c r="G383" i="1"/>
  <c r="C312" i="4" l="1"/>
  <c r="S381" i="1"/>
  <c r="I312" i="4" s="1"/>
  <c r="U312" i="4" s="1"/>
  <c r="Q381" i="1"/>
  <c r="X312" i="4"/>
  <c r="Y310" i="4"/>
  <c r="V310" i="4"/>
  <c r="Z310" i="4"/>
  <c r="W310" i="4"/>
  <c r="F312" i="4"/>
  <c r="L312" i="4"/>
  <c r="N310" i="4"/>
  <c r="M310" i="4"/>
  <c r="U380" i="1"/>
  <c r="K311" i="4" s="1"/>
  <c r="E311" i="4"/>
  <c r="H311" i="4" s="1"/>
  <c r="D311" i="4"/>
  <c r="G311" i="4" s="1"/>
  <c r="T380" i="1"/>
  <c r="J311" i="4" s="1"/>
  <c r="K382" i="1"/>
  <c r="I382" i="1"/>
  <c r="J382" i="1"/>
  <c r="I383" i="1" a="1"/>
  <c r="H382" i="1"/>
  <c r="O382" i="1" s="1"/>
  <c r="P382" i="1" s="1"/>
  <c r="C385" i="1"/>
  <c r="D384" i="1"/>
  <c r="E384" i="1" s="1"/>
  <c r="G384" i="1"/>
  <c r="E383" i="1"/>
  <c r="C313" i="4" l="1"/>
  <c r="S382" i="1"/>
  <c r="I313" i="4" s="1"/>
  <c r="X313" i="4" s="1"/>
  <c r="Q382" i="1"/>
  <c r="Y311" i="4"/>
  <c r="V311" i="4"/>
  <c r="Z311" i="4"/>
  <c r="W311" i="4"/>
  <c r="M311" i="4"/>
  <c r="N311" i="4"/>
  <c r="L313" i="4"/>
  <c r="F313" i="4"/>
  <c r="U381" i="1"/>
  <c r="K312" i="4" s="1"/>
  <c r="E312" i="4"/>
  <c r="H312" i="4" s="1"/>
  <c r="D312" i="4"/>
  <c r="G312" i="4" s="1"/>
  <c r="T381" i="1"/>
  <c r="J312" i="4" s="1"/>
  <c r="U313" i="4"/>
  <c r="K383" i="1"/>
  <c r="I383" i="1"/>
  <c r="J383" i="1"/>
  <c r="I384" i="1" a="1"/>
  <c r="C386" i="1"/>
  <c r="G385" i="1"/>
  <c r="D385" i="1"/>
  <c r="E385" i="1"/>
  <c r="H383" i="1"/>
  <c r="O383" i="1" s="1"/>
  <c r="P383" i="1" s="1"/>
  <c r="C314" i="4" l="1"/>
  <c r="S383" i="1"/>
  <c r="I314" i="4" s="1"/>
  <c r="Q383" i="1"/>
  <c r="Y312" i="4"/>
  <c r="V312" i="4"/>
  <c r="Z312" i="4"/>
  <c r="W312" i="4"/>
  <c r="F314" i="4"/>
  <c r="L314" i="4"/>
  <c r="N312" i="4"/>
  <c r="M312" i="4"/>
  <c r="E313" i="4"/>
  <c r="H313" i="4" s="1"/>
  <c r="U382" i="1"/>
  <c r="K313" i="4" s="1"/>
  <c r="D313" i="4"/>
  <c r="G313" i="4" s="1"/>
  <c r="T382" i="1"/>
  <c r="J313" i="4" s="1"/>
  <c r="H384" i="1"/>
  <c r="O384" i="1" s="1"/>
  <c r="P384" i="1" s="1"/>
  <c r="I385" i="1" a="1"/>
  <c r="K384" i="1"/>
  <c r="J384" i="1"/>
  <c r="I384" i="1"/>
  <c r="D386" i="1"/>
  <c r="E386" i="1" s="1"/>
  <c r="G386" i="1"/>
  <c r="C387" i="1"/>
  <c r="Q384" i="1" l="1"/>
  <c r="C315" i="4"/>
  <c r="S384" i="1"/>
  <c r="I315" i="4" s="1"/>
  <c r="Y313" i="4"/>
  <c r="V313" i="4"/>
  <c r="Z313" i="4"/>
  <c r="W313" i="4"/>
  <c r="M313" i="4"/>
  <c r="N313" i="4"/>
  <c r="L315" i="4"/>
  <c r="F315" i="4"/>
  <c r="U383" i="1"/>
  <c r="K314" i="4" s="1"/>
  <c r="E314" i="4"/>
  <c r="H314" i="4" s="1"/>
  <c r="D314" i="4"/>
  <c r="G314" i="4" s="1"/>
  <c r="T383" i="1"/>
  <c r="J314" i="4" s="1"/>
  <c r="X314" i="4"/>
  <c r="X315" i="4" s="1"/>
  <c r="U314" i="4"/>
  <c r="I386" i="1" a="1"/>
  <c r="K385" i="1"/>
  <c r="I385" i="1"/>
  <c r="J385" i="1"/>
  <c r="C388" i="1"/>
  <c r="G387" i="1"/>
  <c r="D387" i="1"/>
  <c r="E387" i="1"/>
  <c r="H385" i="1"/>
  <c r="O385" i="1" s="1"/>
  <c r="P385" i="1" s="1"/>
  <c r="C316" i="4" l="1"/>
  <c r="S385" i="1"/>
  <c r="I316" i="4" s="1"/>
  <c r="Q385" i="1"/>
  <c r="Y314" i="4"/>
  <c r="V314" i="4"/>
  <c r="Z314" i="4"/>
  <c r="W314" i="4"/>
  <c r="F316" i="4"/>
  <c r="L316" i="4"/>
  <c r="N314" i="4"/>
  <c r="M314" i="4"/>
  <c r="U315" i="4"/>
  <c r="U384" i="1"/>
  <c r="K315" i="4" s="1"/>
  <c r="E315" i="4"/>
  <c r="H315" i="4" s="1"/>
  <c r="D315" i="4"/>
  <c r="G315" i="4" s="1"/>
  <c r="T384" i="1"/>
  <c r="J315" i="4" s="1"/>
  <c r="H386" i="1"/>
  <c r="O386" i="1" s="1"/>
  <c r="P386" i="1" s="1"/>
  <c r="I387" i="1" a="1"/>
  <c r="K386" i="1"/>
  <c r="J386" i="1"/>
  <c r="I386" i="1"/>
  <c r="G388" i="1"/>
  <c r="D388" i="1"/>
  <c r="C389" i="1"/>
  <c r="Q386" i="1" l="1"/>
  <c r="C317" i="4"/>
  <c r="S386" i="1"/>
  <c r="I317" i="4" s="1"/>
  <c r="Y315" i="4"/>
  <c r="V315" i="4"/>
  <c r="Z315" i="4"/>
  <c r="W315" i="4"/>
  <c r="M315" i="4"/>
  <c r="N315" i="4"/>
  <c r="L317" i="4"/>
  <c r="F317" i="4"/>
  <c r="U385" i="1"/>
  <c r="K316" i="4" s="1"/>
  <c r="E316" i="4"/>
  <c r="H316" i="4" s="1"/>
  <c r="D316" i="4"/>
  <c r="G316" i="4" s="1"/>
  <c r="T385" i="1"/>
  <c r="J316" i="4" s="1"/>
  <c r="X316" i="4"/>
  <c r="X317" i="4" s="1"/>
  <c r="U316" i="4"/>
  <c r="K387" i="1"/>
  <c r="I387" i="1"/>
  <c r="J387" i="1"/>
  <c r="I388" i="1" a="1"/>
  <c r="G389" i="1"/>
  <c r="C390" i="1"/>
  <c r="D389" i="1"/>
  <c r="E389" i="1" s="1"/>
  <c r="H387" i="1"/>
  <c r="O387" i="1" s="1"/>
  <c r="P387" i="1" s="1"/>
  <c r="E388" i="1"/>
  <c r="C318" i="4" l="1"/>
  <c r="S387" i="1"/>
  <c r="I318" i="4" s="1"/>
  <c r="Q387" i="1"/>
  <c r="Y316" i="4"/>
  <c r="V316" i="4"/>
  <c r="Z316" i="4"/>
  <c r="W316" i="4"/>
  <c r="F318" i="4"/>
  <c r="L318" i="4"/>
  <c r="N316" i="4"/>
  <c r="M316" i="4"/>
  <c r="U317" i="4"/>
  <c r="E317" i="4"/>
  <c r="H317" i="4" s="1"/>
  <c r="U386" i="1"/>
  <c r="K317" i="4" s="1"/>
  <c r="D317" i="4"/>
  <c r="G317" i="4" s="1"/>
  <c r="T386" i="1"/>
  <c r="J317" i="4" s="1"/>
  <c r="V317" i="4" s="1"/>
  <c r="H388" i="1"/>
  <c r="O388" i="1" s="1"/>
  <c r="P388" i="1" s="1"/>
  <c r="K388" i="1"/>
  <c r="J388" i="1"/>
  <c r="I388" i="1"/>
  <c r="I389" i="1" a="1"/>
  <c r="D390" i="1"/>
  <c r="C391" i="1"/>
  <c r="G390" i="1"/>
  <c r="Q388" i="1" l="1"/>
  <c r="C319" i="4"/>
  <c r="S388" i="1"/>
  <c r="I319" i="4" s="1"/>
  <c r="Z317" i="4"/>
  <c r="W317" i="4"/>
  <c r="M317" i="4"/>
  <c r="N317" i="4"/>
  <c r="L319" i="4"/>
  <c r="F319" i="4"/>
  <c r="Y317" i="4"/>
  <c r="E318" i="4"/>
  <c r="H318" i="4" s="1"/>
  <c r="U387" i="1"/>
  <c r="K318" i="4" s="1"/>
  <c r="D318" i="4"/>
  <c r="G318" i="4" s="1"/>
  <c r="T387" i="1"/>
  <c r="J318" i="4" s="1"/>
  <c r="X318" i="4"/>
  <c r="U318" i="4"/>
  <c r="H389" i="1"/>
  <c r="O389" i="1" s="1"/>
  <c r="P389" i="1" s="1"/>
  <c r="I390" i="1" a="1"/>
  <c r="K389" i="1"/>
  <c r="I389" i="1"/>
  <c r="J389" i="1"/>
  <c r="E390" i="1"/>
  <c r="C392" i="1"/>
  <c r="G391" i="1"/>
  <c r="D391" i="1"/>
  <c r="Q389" i="1" l="1"/>
  <c r="C320" i="4"/>
  <c r="S389" i="1"/>
  <c r="I320" i="4" s="1"/>
  <c r="Y318" i="4"/>
  <c r="V318" i="4"/>
  <c r="Z318" i="4"/>
  <c r="W318" i="4"/>
  <c r="F320" i="4"/>
  <c r="L320" i="4"/>
  <c r="N318" i="4"/>
  <c r="M318" i="4"/>
  <c r="X319" i="4"/>
  <c r="U319" i="4"/>
  <c r="U388" i="1"/>
  <c r="K319" i="4" s="1"/>
  <c r="E319" i="4"/>
  <c r="H319" i="4" s="1"/>
  <c r="D319" i="4"/>
  <c r="G319" i="4" s="1"/>
  <c r="T388" i="1"/>
  <c r="J319" i="4" s="1"/>
  <c r="V319" i="4" s="1"/>
  <c r="H390" i="1"/>
  <c r="O390" i="1" s="1"/>
  <c r="P390" i="1" s="1"/>
  <c r="K390" i="1"/>
  <c r="I390" i="1"/>
  <c r="J390" i="1"/>
  <c r="I391" i="1" a="1"/>
  <c r="G392" i="1"/>
  <c r="D392" i="1"/>
  <c r="E392" i="1" s="1"/>
  <c r="C393" i="1"/>
  <c r="E391" i="1"/>
  <c r="Q390" i="1" l="1"/>
  <c r="C321" i="4"/>
  <c r="S390" i="1"/>
  <c r="I321" i="4" s="1"/>
  <c r="Z319" i="4"/>
  <c r="W319" i="4"/>
  <c r="M319" i="4"/>
  <c r="N319" i="4"/>
  <c r="L321" i="4"/>
  <c r="F321" i="4"/>
  <c r="Y319" i="4"/>
  <c r="X320" i="4"/>
  <c r="U320" i="4"/>
  <c r="U389" i="1"/>
  <c r="K320" i="4" s="1"/>
  <c r="E320" i="4"/>
  <c r="H320" i="4" s="1"/>
  <c r="D320" i="4"/>
  <c r="G320" i="4" s="1"/>
  <c r="T389" i="1"/>
  <c r="J320" i="4" s="1"/>
  <c r="V320" i="4" s="1"/>
  <c r="K391" i="1"/>
  <c r="I391" i="1"/>
  <c r="J391" i="1"/>
  <c r="I392" i="1" a="1"/>
  <c r="H391" i="1"/>
  <c r="O391" i="1" s="1"/>
  <c r="P391" i="1" s="1"/>
  <c r="D393" i="1"/>
  <c r="C394" i="1"/>
  <c r="G393" i="1"/>
  <c r="C322" i="4" l="1"/>
  <c r="S391" i="1"/>
  <c r="I322" i="4" s="1"/>
  <c r="Q391" i="1"/>
  <c r="Z320" i="4"/>
  <c r="W320" i="4"/>
  <c r="Y320" i="4"/>
  <c r="F322" i="4"/>
  <c r="L322" i="4"/>
  <c r="N320" i="4"/>
  <c r="M320" i="4"/>
  <c r="X321" i="4"/>
  <c r="U321" i="4"/>
  <c r="D321" i="4"/>
  <c r="G321" i="4" s="1"/>
  <c r="T390" i="1"/>
  <c r="J321" i="4" s="1"/>
  <c r="E321" i="4"/>
  <c r="H321" i="4" s="1"/>
  <c r="U390" i="1"/>
  <c r="K321" i="4" s="1"/>
  <c r="I393" i="1" a="1"/>
  <c r="K392" i="1"/>
  <c r="J392" i="1"/>
  <c r="I392" i="1"/>
  <c r="H392" i="1"/>
  <c r="O392" i="1" s="1"/>
  <c r="P392" i="1" s="1"/>
  <c r="D394" i="1"/>
  <c r="E394" i="1" s="1"/>
  <c r="C395" i="1"/>
  <c r="G394" i="1"/>
  <c r="E393" i="1"/>
  <c r="C323" i="4" l="1"/>
  <c r="S392" i="1"/>
  <c r="I323" i="4" s="1"/>
  <c r="Q392" i="1"/>
  <c r="Z321" i="4"/>
  <c r="W321" i="4"/>
  <c r="Y321" i="4"/>
  <c r="V321" i="4"/>
  <c r="M321" i="4"/>
  <c r="N321" i="4"/>
  <c r="L323" i="4"/>
  <c r="F323" i="4"/>
  <c r="E322" i="4"/>
  <c r="H322" i="4" s="1"/>
  <c r="U391" i="1"/>
  <c r="K322" i="4" s="1"/>
  <c r="D322" i="4"/>
  <c r="G322" i="4" s="1"/>
  <c r="T391" i="1"/>
  <c r="J322" i="4" s="1"/>
  <c r="X322" i="4"/>
  <c r="U322" i="4"/>
  <c r="H393" i="1"/>
  <c r="O393" i="1" s="1"/>
  <c r="P393" i="1" s="1"/>
  <c r="K393" i="1"/>
  <c r="I393" i="1"/>
  <c r="J393" i="1"/>
  <c r="I394" i="1" a="1"/>
  <c r="C396" i="1"/>
  <c r="G395" i="1"/>
  <c r="D395" i="1"/>
  <c r="Q393" i="1" l="1"/>
  <c r="C324" i="4"/>
  <c r="S393" i="1"/>
  <c r="I324" i="4" s="1"/>
  <c r="Y322" i="4"/>
  <c r="V322" i="4"/>
  <c r="Z322" i="4"/>
  <c r="W322" i="4"/>
  <c r="F324" i="4"/>
  <c r="L324" i="4"/>
  <c r="N322" i="4"/>
  <c r="M322" i="4"/>
  <c r="U392" i="1"/>
  <c r="K323" i="4" s="1"/>
  <c r="E323" i="4"/>
  <c r="H323" i="4" s="1"/>
  <c r="D323" i="4"/>
  <c r="G323" i="4" s="1"/>
  <c r="T392" i="1"/>
  <c r="J323" i="4" s="1"/>
  <c r="X323" i="4"/>
  <c r="U323" i="4"/>
  <c r="K394" i="1"/>
  <c r="I394" i="1"/>
  <c r="J394" i="1"/>
  <c r="I395" i="1" a="1"/>
  <c r="H394" i="1"/>
  <c r="O394" i="1" s="1"/>
  <c r="P394" i="1" s="1"/>
  <c r="E395" i="1"/>
  <c r="D396" i="1"/>
  <c r="G396" i="1"/>
  <c r="C397" i="1"/>
  <c r="C325" i="4" l="1"/>
  <c r="S394" i="1"/>
  <c r="I325" i="4" s="1"/>
  <c r="U325" i="4" s="1"/>
  <c r="Q394" i="1"/>
  <c r="Y323" i="4"/>
  <c r="V323" i="4"/>
  <c r="Z323" i="4"/>
  <c r="W323" i="4"/>
  <c r="M323" i="4"/>
  <c r="N323" i="4"/>
  <c r="L325" i="4"/>
  <c r="F325" i="4"/>
  <c r="X324" i="4"/>
  <c r="X325" i="4" s="1"/>
  <c r="U324" i="4"/>
  <c r="U393" i="1"/>
  <c r="K324" i="4" s="1"/>
  <c r="E324" i="4"/>
  <c r="H324" i="4" s="1"/>
  <c r="D324" i="4"/>
  <c r="G324" i="4" s="1"/>
  <c r="T393" i="1"/>
  <c r="J324" i="4" s="1"/>
  <c r="I396" i="1" a="1"/>
  <c r="K395" i="1"/>
  <c r="I395" i="1"/>
  <c r="J395" i="1"/>
  <c r="D397" i="1"/>
  <c r="E397" i="1" s="1"/>
  <c r="C398" i="1"/>
  <c r="G397" i="1"/>
  <c r="E396" i="1"/>
  <c r="H395" i="1"/>
  <c r="O395" i="1" s="1"/>
  <c r="P395" i="1" s="1"/>
  <c r="C326" i="4" l="1"/>
  <c r="S395" i="1"/>
  <c r="I326" i="4" s="1"/>
  <c r="Q395" i="1"/>
  <c r="Y324" i="4"/>
  <c r="V324" i="4"/>
  <c r="Z324" i="4"/>
  <c r="W324" i="4"/>
  <c r="F326" i="4"/>
  <c r="L326" i="4"/>
  <c r="N324" i="4"/>
  <c r="M324" i="4"/>
  <c r="E325" i="4"/>
  <c r="H325" i="4" s="1"/>
  <c r="U394" i="1"/>
  <c r="K325" i="4" s="1"/>
  <c r="D325" i="4"/>
  <c r="G325" i="4" s="1"/>
  <c r="T394" i="1"/>
  <c r="J325" i="4" s="1"/>
  <c r="H396" i="1"/>
  <c r="O396" i="1" s="1"/>
  <c r="P396" i="1" s="1"/>
  <c r="I397" i="1" a="1"/>
  <c r="K396" i="1"/>
  <c r="J396" i="1"/>
  <c r="I396" i="1"/>
  <c r="C399" i="1"/>
  <c r="D398" i="1"/>
  <c r="G398" i="1"/>
  <c r="Q396" i="1" l="1"/>
  <c r="C327" i="4"/>
  <c r="S396" i="1"/>
  <c r="I327" i="4" s="1"/>
  <c r="Y325" i="4"/>
  <c r="V325" i="4"/>
  <c r="Z325" i="4"/>
  <c r="W325" i="4"/>
  <c r="M325" i="4"/>
  <c r="N325" i="4"/>
  <c r="L327" i="4"/>
  <c r="F327" i="4"/>
  <c r="E326" i="4"/>
  <c r="H326" i="4" s="1"/>
  <c r="U395" i="1"/>
  <c r="K326" i="4" s="1"/>
  <c r="D326" i="4"/>
  <c r="G326" i="4" s="1"/>
  <c r="T395" i="1"/>
  <c r="J326" i="4" s="1"/>
  <c r="X326" i="4"/>
  <c r="X327" i="4" s="1"/>
  <c r="U326" i="4"/>
  <c r="K397" i="1"/>
  <c r="I397" i="1"/>
  <c r="J397" i="1"/>
  <c r="I398" i="1" a="1"/>
  <c r="G399" i="1"/>
  <c r="D399" i="1"/>
  <c r="E399" i="1" s="1"/>
  <c r="C400" i="1"/>
  <c r="H397" i="1"/>
  <c r="O397" i="1" s="1"/>
  <c r="P397" i="1" s="1"/>
  <c r="E398" i="1"/>
  <c r="C328" i="4" l="1"/>
  <c r="S397" i="1"/>
  <c r="I328" i="4" s="1"/>
  <c r="Q397" i="1"/>
  <c r="Y326" i="4"/>
  <c r="V326" i="4"/>
  <c r="Z326" i="4"/>
  <c r="W326" i="4"/>
  <c r="F328" i="4"/>
  <c r="L328" i="4"/>
  <c r="N326" i="4"/>
  <c r="M326" i="4"/>
  <c r="U327" i="4"/>
  <c r="U396" i="1"/>
  <c r="K327" i="4" s="1"/>
  <c r="E327" i="4"/>
  <c r="H327" i="4" s="1"/>
  <c r="D327" i="4"/>
  <c r="G327" i="4" s="1"/>
  <c r="T396" i="1"/>
  <c r="J327" i="4" s="1"/>
  <c r="H398" i="1"/>
  <c r="O398" i="1" s="1"/>
  <c r="P398" i="1" s="1"/>
  <c r="K398" i="1"/>
  <c r="I398" i="1"/>
  <c r="J398" i="1"/>
  <c r="I399" i="1" a="1"/>
  <c r="C401" i="1"/>
  <c r="G400" i="1"/>
  <c r="D400" i="1"/>
  <c r="Q398" i="1" l="1"/>
  <c r="C329" i="4"/>
  <c r="S398" i="1"/>
  <c r="I329" i="4" s="1"/>
  <c r="Y327" i="4"/>
  <c r="V327" i="4"/>
  <c r="Z327" i="4"/>
  <c r="W327" i="4"/>
  <c r="M327" i="4"/>
  <c r="N327" i="4"/>
  <c r="L329" i="4"/>
  <c r="F329" i="4"/>
  <c r="U397" i="1"/>
  <c r="K328" i="4" s="1"/>
  <c r="E328" i="4"/>
  <c r="H328" i="4" s="1"/>
  <c r="D328" i="4"/>
  <c r="G328" i="4" s="1"/>
  <c r="T397" i="1"/>
  <c r="J328" i="4" s="1"/>
  <c r="X328" i="4"/>
  <c r="X329" i="4" s="1"/>
  <c r="U328" i="4"/>
  <c r="U329" i="4" s="1"/>
  <c r="I400" i="1" a="1"/>
  <c r="K399" i="1"/>
  <c r="I399" i="1"/>
  <c r="J399" i="1"/>
  <c r="C402" i="1"/>
  <c r="D401" i="1"/>
  <c r="E401" i="1" s="1"/>
  <c r="G401" i="1"/>
  <c r="E400" i="1"/>
  <c r="H399" i="1"/>
  <c r="O399" i="1" s="1"/>
  <c r="P399" i="1" s="1"/>
  <c r="C330" i="4" l="1"/>
  <c r="S399" i="1"/>
  <c r="I330" i="4" s="1"/>
  <c r="Q399" i="1"/>
  <c r="Y328" i="4"/>
  <c r="V328" i="4"/>
  <c r="Z328" i="4"/>
  <c r="W328" i="4"/>
  <c r="F330" i="4"/>
  <c r="L330" i="4"/>
  <c r="N328" i="4"/>
  <c r="M328" i="4"/>
  <c r="E329" i="4"/>
  <c r="H329" i="4" s="1"/>
  <c r="U398" i="1"/>
  <c r="K329" i="4" s="1"/>
  <c r="D329" i="4"/>
  <c r="G329" i="4" s="1"/>
  <c r="T398" i="1"/>
  <c r="J329" i="4" s="1"/>
  <c r="H400" i="1"/>
  <c r="K400" i="1"/>
  <c r="J400" i="1"/>
  <c r="I400" i="1"/>
  <c r="I401" i="1" a="1"/>
  <c r="O400" i="1"/>
  <c r="P400" i="1" s="1"/>
  <c r="D402" i="1"/>
  <c r="G402" i="1"/>
  <c r="C403" i="1"/>
  <c r="C331" i="4" l="1"/>
  <c r="S400" i="1"/>
  <c r="I331" i="4" s="1"/>
  <c r="U331" i="4" s="1"/>
  <c r="Q400" i="1"/>
  <c r="Y329" i="4"/>
  <c r="V329" i="4"/>
  <c r="Z329" i="4"/>
  <c r="W329" i="4"/>
  <c r="M329" i="4"/>
  <c r="N329" i="4"/>
  <c r="L331" i="4"/>
  <c r="F331" i="4"/>
  <c r="U399" i="1"/>
  <c r="K330" i="4" s="1"/>
  <c r="E330" i="4"/>
  <c r="H330" i="4" s="1"/>
  <c r="D330" i="4"/>
  <c r="G330" i="4" s="1"/>
  <c r="T399" i="1"/>
  <c r="J330" i="4" s="1"/>
  <c r="V330" i="4" s="1"/>
  <c r="X330" i="4"/>
  <c r="X331" i="4" s="1"/>
  <c r="U330" i="4"/>
  <c r="K401" i="1"/>
  <c r="I401" i="1"/>
  <c r="J401" i="1"/>
  <c r="I402" i="1" a="1"/>
  <c r="H401" i="1"/>
  <c r="O401" i="1" s="1"/>
  <c r="P401" i="1" s="1"/>
  <c r="G403" i="1"/>
  <c r="C404" i="1"/>
  <c r="D403" i="1"/>
  <c r="E402" i="1"/>
  <c r="C332" i="4" l="1"/>
  <c r="S401" i="1"/>
  <c r="I332" i="4" s="1"/>
  <c r="Q401" i="1"/>
  <c r="Z330" i="4"/>
  <c r="W330" i="4"/>
  <c r="F332" i="4"/>
  <c r="L332" i="4"/>
  <c r="N330" i="4"/>
  <c r="M330" i="4"/>
  <c r="Y330" i="4"/>
  <c r="U400" i="1"/>
  <c r="K331" i="4" s="1"/>
  <c r="E331" i="4"/>
  <c r="H331" i="4" s="1"/>
  <c r="D331" i="4"/>
  <c r="G331" i="4" s="1"/>
  <c r="T400" i="1"/>
  <c r="J331" i="4" s="1"/>
  <c r="V331" i="4" s="1"/>
  <c r="H402" i="1"/>
  <c r="O402" i="1" s="1"/>
  <c r="P402" i="1" s="1"/>
  <c r="K402" i="1"/>
  <c r="J402" i="1"/>
  <c r="I402" i="1"/>
  <c r="I403" i="1" a="1"/>
  <c r="E403" i="1"/>
  <c r="D404" i="1"/>
  <c r="C405" i="1"/>
  <c r="G404" i="1"/>
  <c r="Q402" i="1" l="1"/>
  <c r="C333" i="4"/>
  <c r="S402" i="1"/>
  <c r="I333" i="4" s="1"/>
  <c r="Z331" i="4"/>
  <c r="W331" i="4"/>
  <c r="Y331" i="4"/>
  <c r="M331" i="4"/>
  <c r="N331" i="4"/>
  <c r="L333" i="4"/>
  <c r="F333" i="4"/>
  <c r="U401" i="1"/>
  <c r="K332" i="4" s="1"/>
  <c r="E332" i="4"/>
  <c r="H332" i="4" s="1"/>
  <c r="D332" i="4"/>
  <c r="G332" i="4" s="1"/>
  <c r="T401" i="1"/>
  <c r="J332" i="4" s="1"/>
  <c r="V332" i="4" s="1"/>
  <c r="X332" i="4"/>
  <c r="U332" i="4"/>
  <c r="I404" i="1" a="1"/>
  <c r="K403" i="1"/>
  <c r="I403" i="1"/>
  <c r="J403" i="1"/>
  <c r="H403" i="1"/>
  <c r="O403" i="1" s="1"/>
  <c r="P403" i="1" s="1"/>
  <c r="E404" i="1"/>
  <c r="D405" i="1"/>
  <c r="E405" i="1" s="1"/>
  <c r="G405" i="1"/>
  <c r="C406" i="1"/>
  <c r="C334" i="4" l="1"/>
  <c r="S403" i="1"/>
  <c r="I334" i="4" s="1"/>
  <c r="X334" i="4" s="1"/>
  <c r="Q403" i="1"/>
  <c r="Z332" i="4"/>
  <c r="W332" i="4"/>
  <c r="F334" i="4"/>
  <c r="L334" i="4"/>
  <c r="N332" i="4"/>
  <c r="M332" i="4"/>
  <c r="Y332" i="4"/>
  <c r="X333" i="4"/>
  <c r="U333" i="4"/>
  <c r="U334" i="4" s="1"/>
  <c r="D333" i="4"/>
  <c r="G333" i="4" s="1"/>
  <c r="T402" i="1"/>
  <c r="J333" i="4" s="1"/>
  <c r="E333" i="4"/>
  <c r="H333" i="4" s="1"/>
  <c r="U402" i="1"/>
  <c r="K333" i="4" s="1"/>
  <c r="I405" i="1" a="1"/>
  <c r="K404" i="1"/>
  <c r="J404" i="1"/>
  <c r="I404" i="1"/>
  <c r="D406" i="1"/>
  <c r="C407" i="1"/>
  <c r="G406" i="1"/>
  <c r="E406" i="1"/>
  <c r="H404" i="1"/>
  <c r="O404" i="1" s="1"/>
  <c r="P404" i="1" s="1"/>
  <c r="C335" i="4" l="1"/>
  <c r="S404" i="1"/>
  <c r="I335" i="4" s="1"/>
  <c r="X335" i="4" s="1"/>
  <c r="Q404" i="1"/>
  <c r="Z333" i="4"/>
  <c r="W333" i="4"/>
  <c r="Y333" i="4"/>
  <c r="V333" i="4"/>
  <c r="U335" i="4"/>
  <c r="M333" i="4"/>
  <c r="N333" i="4"/>
  <c r="L335" i="4"/>
  <c r="F335" i="4"/>
  <c r="E334" i="4"/>
  <c r="H334" i="4" s="1"/>
  <c r="U403" i="1"/>
  <c r="K334" i="4" s="1"/>
  <c r="D334" i="4"/>
  <c r="G334" i="4" s="1"/>
  <c r="T403" i="1"/>
  <c r="J334" i="4" s="1"/>
  <c r="H405" i="1"/>
  <c r="O405" i="1" s="1"/>
  <c r="P405" i="1" s="1"/>
  <c r="K405" i="1"/>
  <c r="I405" i="1"/>
  <c r="J405" i="1"/>
  <c r="I406" i="1" a="1"/>
  <c r="D407" i="1"/>
  <c r="E407" i="1" s="1"/>
  <c r="G407" i="1"/>
  <c r="C408" i="1"/>
  <c r="Q405" i="1" l="1"/>
  <c r="C336" i="4"/>
  <c r="S405" i="1"/>
  <c r="I336" i="4" s="1"/>
  <c r="Z334" i="4"/>
  <c r="W334" i="4"/>
  <c r="F336" i="4"/>
  <c r="L336" i="4"/>
  <c r="N334" i="4"/>
  <c r="M334" i="4"/>
  <c r="V334" i="4"/>
  <c r="Y334" i="4"/>
  <c r="U404" i="1"/>
  <c r="K335" i="4" s="1"/>
  <c r="E335" i="4"/>
  <c r="H335" i="4" s="1"/>
  <c r="D335" i="4"/>
  <c r="G335" i="4" s="1"/>
  <c r="T404" i="1"/>
  <c r="J335" i="4" s="1"/>
  <c r="H406" i="1"/>
  <c r="O406" i="1" s="1"/>
  <c r="P406" i="1" s="1"/>
  <c r="I407" i="1" a="1"/>
  <c r="K406" i="1"/>
  <c r="I406" i="1"/>
  <c r="J406" i="1"/>
  <c r="G408" i="1"/>
  <c r="D408" i="1"/>
  <c r="C409" i="1"/>
  <c r="E408" i="1"/>
  <c r="Q406" i="1" l="1"/>
  <c r="C337" i="4"/>
  <c r="S406" i="1"/>
  <c r="I337" i="4" s="1"/>
  <c r="Y335" i="4"/>
  <c r="V335" i="4"/>
  <c r="Z335" i="4"/>
  <c r="W335" i="4"/>
  <c r="M335" i="4"/>
  <c r="N335" i="4"/>
  <c r="L337" i="4"/>
  <c r="F337" i="4"/>
  <c r="X336" i="4"/>
  <c r="U336" i="4"/>
  <c r="U405" i="1"/>
  <c r="K336" i="4" s="1"/>
  <c r="E336" i="4"/>
  <c r="H336" i="4" s="1"/>
  <c r="D336" i="4"/>
  <c r="G336" i="4" s="1"/>
  <c r="T405" i="1"/>
  <c r="J336" i="4" s="1"/>
  <c r="H407" i="1"/>
  <c r="O407" i="1" s="1"/>
  <c r="P407" i="1" s="1"/>
  <c r="K407" i="1"/>
  <c r="I407" i="1"/>
  <c r="J407" i="1"/>
  <c r="I408" i="1" a="1"/>
  <c r="C410" i="1"/>
  <c r="D409" i="1"/>
  <c r="G409" i="1"/>
  <c r="Q407" i="1" l="1"/>
  <c r="C338" i="4"/>
  <c r="S407" i="1"/>
  <c r="I338" i="4" s="1"/>
  <c r="X338" i="4" s="1"/>
  <c r="Y336" i="4"/>
  <c r="V336" i="4"/>
  <c r="Z336" i="4"/>
  <c r="W336" i="4"/>
  <c r="F338" i="4"/>
  <c r="L338" i="4"/>
  <c r="N336" i="4"/>
  <c r="M336" i="4"/>
  <c r="X337" i="4"/>
  <c r="U337" i="4"/>
  <c r="U338" i="4" s="1"/>
  <c r="E337" i="4"/>
  <c r="H337" i="4" s="1"/>
  <c r="U406" i="1"/>
  <c r="K337" i="4" s="1"/>
  <c r="D337" i="4"/>
  <c r="G337" i="4" s="1"/>
  <c r="T406" i="1"/>
  <c r="J337" i="4" s="1"/>
  <c r="K408" i="1"/>
  <c r="J408" i="1"/>
  <c r="I408" i="1"/>
  <c r="I409" i="1" a="1"/>
  <c r="H408" i="1"/>
  <c r="O408" i="1" s="1"/>
  <c r="P408" i="1" s="1"/>
  <c r="D410" i="1"/>
  <c r="E410" i="1" s="1"/>
  <c r="G410" i="1"/>
  <c r="C411" i="1"/>
  <c r="E409" i="1"/>
  <c r="C339" i="4" l="1"/>
  <c r="S408" i="1"/>
  <c r="I339" i="4" s="1"/>
  <c r="Q408" i="1"/>
  <c r="Y337" i="4"/>
  <c r="V337" i="4"/>
  <c r="Z337" i="4"/>
  <c r="W337" i="4"/>
  <c r="M337" i="4"/>
  <c r="N337" i="4"/>
  <c r="L339" i="4"/>
  <c r="F339" i="4"/>
  <c r="U407" i="1"/>
  <c r="K338" i="4" s="1"/>
  <c r="E338" i="4"/>
  <c r="H338" i="4" s="1"/>
  <c r="D338" i="4"/>
  <c r="G338" i="4" s="1"/>
  <c r="T407" i="1"/>
  <c r="J338" i="4" s="1"/>
  <c r="H409" i="1"/>
  <c r="I410" i="1" a="1"/>
  <c r="K409" i="1"/>
  <c r="I409" i="1"/>
  <c r="J409" i="1"/>
  <c r="O409" i="1"/>
  <c r="P409" i="1" s="1"/>
  <c r="C412" i="1"/>
  <c r="G411" i="1"/>
  <c r="D411" i="1"/>
  <c r="E411" i="1" s="1"/>
  <c r="C340" i="4" l="1"/>
  <c r="S409" i="1"/>
  <c r="I340" i="4" s="1"/>
  <c r="Q409" i="1"/>
  <c r="Y338" i="4"/>
  <c r="V338" i="4"/>
  <c r="Z338" i="4"/>
  <c r="W338" i="4"/>
  <c r="F340" i="4"/>
  <c r="L340" i="4"/>
  <c r="N338" i="4"/>
  <c r="M338" i="4"/>
  <c r="U408" i="1"/>
  <c r="K339" i="4" s="1"/>
  <c r="E339" i="4"/>
  <c r="H339" i="4" s="1"/>
  <c r="D339" i="4"/>
  <c r="G339" i="4" s="1"/>
  <c r="T408" i="1"/>
  <c r="J339" i="4" s="1"/>
  <c r="X339" i="4"/>
  <c r="U339" i="4"/>
  <c r="I411" i="1" a="1"/>
  <c r="K410" i="1"/>
  <c r="J410" i="1"/>
  <c r="I410" i="1"/>
  <c r="H410" i="1"/>
  <c r="O410" i="1" s="1"/>
  <c r="P410" i="1" s="1"/>
  <c r="D412" i="1"/>
  <c r="C413" i="1"/>
  <c r="G412" i="1"/>
  <c r="C341" i="4" l="1"/>
  <c r="S410" i="1"/>
  <c r="I341" i="4" s="1"/>
  <c r="U341" i="4" s="1"/>
  <c r="Q410" i="1"/>
  <c r="Y339" i="4"/>
  <c r="V339" i="4"/>
  <c r="Z339" i="4"/>
  <c r="W339" i="4"/>
  <c r="M339" i="4"/>
  <c r="N339" i="4"/>
  <c r="L341" i="4"/>
  <c r="F341" i="4"/>
  <c r="U409" i="1"/>
  <c r="K340" i="4" s="1"/>
  <c r="E340" i="4"/>
  <c r="H340" i="4" s="1"/>
  <c r="D340" i="4"/>
  <c r="G340" i="4" s="1"/>
  <c r="T409" i="1"/>
  <c r="J340" i="4" s="1"/>
  <c r="X340" i="4"/>
  <c r="X341" i="4" s="1"/>
  <c r="U340" i="4"/>
  <c r="K411" i="1"/>
  <c r="I411" i="1"/>
  <c r="J411" i="1"/>
  <c r="I412" i="1" a="1"/>
  <c r="E412" i="1"/>
  <c r="D413" i="1"/>
  <c r="E413" i="1" s="1"/>
  <c r="G413" i="1"/>
  <c r="C414" i="1"/>
  <c r="H411" i="1"/>
  <c r="O411" i="1" s="1"/>
  <c r="P411" i="1" s="1"/>
  <c r="C342" i="4" l="1"/>
  <c r="S411" i="1"/>
  <c r="I342" i="4" s="1"/>
  <c r="Q411" i="1"/>
  <c r="Y340" i="4"/>
  <c r="V340" i="4"/>
  <c r="Z340" i="4"/>
  <c r="W340" i="4"/>
  <c r="F342" i="4"/>
  <c r="L342" i="4"/>
  <c r="N340" i="4"/>
  <c r="M340" i="4"/>
  <c r="E341" i="4"/>
  <c r="H341" i="4" s="1"/>
  <c r="U410" i="1"/>
  <c r="K341" i="4" s="1"/>
  <c r="D341" i="4"/>
  <c r="G341" i="4" s="1"/>
  <c r="T410" i="1"/>
  <c r="J341" i="4" s="1"/>
  <c r="H412" i="1"/>
  <c r="O412" i="1" s="1"/>
  <c r="P412" i="1" s="1"/>
  <c r="K412" i="1"/>
  <c r="J412" i="1"/>
  <c r="I412" i="1"/>
  <c r="I413" i="1" a="1"/>
  <c r="D414" i="1"/>
  <c r="C415" i="1"/>
  <c r="G414" i="1"/>
  <c r="Q412" i="1" l="1"/>
  <c r="C343" i="4"/>
  <c r="S412" i="1"/>
  <c r="I343" i="4" s="1"/>
  <c r="Y341" i="4"/>
  <c r="V341" i="4"/>
  <c r="Z341" i="4"/>
  <c r="W341" i="4"/>
  <c r="M341" i="4"/>
  <c r="N341" i="4"/>
  <c r="L343" i="4"/>
  <c r="F343" i="4"/>
  <c r="U411" i="1"/>
  <c r="K342" i="4" s="1"/>
  <c r="E342" i="4"/>
  <c r="H342" i="4" s="1"/>
  <c r="D342" i="4"/>
  <c r="G342" i="4" s="1"/>
  <c r="T411" i="1"/>
  <c r="J342" i="4" s="1"/>
  <c r="X342" i="4"/>
  <c r="U342" i="4"/>
  <c r="I414" i="1" a="1"/>
  <c r="K413" i="1"/>
  <c r="I413" i="1"/>
  <c r="J413" i="1"/>
  <c r="D415" i="1"/>
  <c r="G415" i="1"/>
  <c r="C416" i="1"/>
  <c r="E414" i="1"/>
  <c r="E415" i="1"/>
  <c r="H413" i="1"/>
  <c r="O413" i="1" s="1"/>
  <c r="P413" i="1" s="1"/>
  <c r="C344" i="4" l="1"/>
  <c r="S413" i="1"/>
  <c r="I344" i="4" s="1"/>
  <c r="Q413" i="1"/>
  <c r="Y342" i="4"/>
  <c r="V342" i="4"/>
  <c r="Z342" i="4"/>
  <c r="W342" i="4"/>
  <c r="F344" i="4"/>
  <c r="L344" i="4"/>
  <c r="N342" i="4"/>
  <c r="M342" i="4"/>
  <c r="X343" i="4"/>
  <c r="U343" i="4"/>
  <c r="U412" i="1"/>
  <c r="K343" i="4" s="1"/>
  <c r="E343" i="4"/>
  <c r="H343" i="4" s="1"/>
  <c r="D343" i="4"/>
  <c r="G343" i="4" s="1"/>
  <c r="T412" i="1"/>
  <c r="J343" i="4" s="1"/>
  <c r="I415" i="1" a="1"/>
  <c r="K414" i="1"/>
  <c r="J414" i="1"/>
  <c r="I414" i="1"/>
  <c r="H414" i="1"/>
  <c r="O414" i="1" s="1"/>
  <c r="P414" i="1" s="1"/>
  <c r="D416" i="1"/>
  <c r="C417" i="1"/>
  <c r="G416" i="1"/>
  <c r="C345" i="4" l="1"/>
  <c r="S414" i="1"/>
  <c r="I345" i="4" s="1"/>
  <c r="Q414" i="1"/>
  <c r="Y343" i="4"/>
  <c r="V343" i="4"/>
  <c r="Z343" i="4"/>
  <c r="W343" i="4"/>
  <c r="M343" i="4"/>
  <c r="N343" i="4"/>
  <c r="L345" i="4"/>
  <c r="F345" i="4"/>
  <c r="D344" i="4"/>
  <c r="G344" i="4" s="1"/>
  <c r="T413" i="1"/>
  <c r="J344" i="4" s="1"/>
  <c r="V344" i="4" s="1"/>
  <c r="U413" i="1"/>
  <c r="K344" i="4" s="1"/>
  <c r="E344" i="4"/>
  <c r="H344" i="4" s="1"/>
  <c r="X344" i="4"/>
  <c r="U344" i="4"/>
  <c r="I416" i="1" a="1"/>
  <c r="K415" i="1"/>
  <c r="I415" i="1"/>
  <c r="J415" i="1"/>
  <c r="H415" i="1"/>
  <c r="O415" i="1" s="1"/>
  <c r="P415" i="1" s="1"/>
  <c r="C418" i="1"/>
  <c r="D417" i="1"/>
  <c r="G417" i="1"/>
  <c r="E416" i="1"/>
  <c r="C346" i="4" l="1"/>
  <c r="S415" i="1"/>
  <c r="I346" i="4" s="1"/>
  <c r="X346" i="4" s="1"/>
  <c r="Q415" i="1"/>
  <c r="Z344" i="4"/>
  <c r="W344" i="4"/>
  <c r="F346" i="4"/>
  <c r="L346" i="4"/>
  <c r="N344" i="4"/>
  <c r="M344" i="4"/>
  <c r="Y344" i="4"/>
  <c r="U414" i="1"/>
  <c r="K345" i="4" s="1"/>
  <c r="E345" i="4"/>
  <c r="H345" i="4" s="1"/>
  <c r="D345" i="4"/>
  <c r="G345" i="4" s="1"/>
  <c r="T414" i="1"/>
  <c r="J345" i="4" s="1"/>
  <c r="Y345" i="4" s="1"/>
  <c r="X345" i="4"/>
  <c r="U345" i="4"/>
  <c r="U346" i="4" s="1"/>
  <c r="H416" i="1"/>
  <c r="O416" i="1" s="1"/>
  <c r="P416" i="1" s="1"/>
  <c r="I417" i="1" a="1"/>
  <c r="K416" i="1"/>
  <c r="J416" i="1"/>
  <c r="I416" i="1"/>
  <c r="E417" i="1"/>
  <c r="G418" i="1"/>
  <c r="C419" i="1"/>
  <c r="D418" i="1"/>
  <c r="Q416" i="1" l="1"/>
  <c r="C347" i="4"/>
  <c r="S416" i="1"/>
  <c r="I347" i="4" s="1"/>
  <c r="Z345" i="4"/>
  <c r="W345" i="4"/>
  <c r="M345" i="4"/>
  <c r="N345" i="4"/>
  <c r="L347" i="4"/>
  <c r="F347" i="4"/>
  <c r="V345" i="4"/>
  <c r="U415" i="1"/>
  <c r="K346" i="4" s="1"/>
  <c r="E346" i="4"/>
  <c r="H346" i="4" s="1"/>
  <c r="D346" i="4"/>
  <c r="G346" i="4" s="1"/>
  <c r="T415" i="1"/>
  <c r="J346" i="4" s="1"/>
  <c r="Y346" i="4" s="1"/>
  <c r="H417" i="1"/>
  <c r="O417" i="1" s="1"/>
  <c r="P417" i="1" s="1"/>
  <c r="K417" i="1"/>
  <c r="I417" i="1"/>
  <c r="J417" i="1"/>
  <c r="I418" i="1" a="1"/>
  <c r="E418" i="1"/>
  <c r="G419" i="1"/>
  <c r="D419" i="1"/>
  <c r="C420" i="1"/>
  <c r="Q417" i="1" l="1"/>
  <c r="C348" i="4"/>
  <c r="S417" i="1"/>
  <c r="I348" i="4" s="1"/>
  <c r="Z346" i="4"/>
  <c r="W346" i="4"/>
  <c r="V346" i="4"/>
  <c r="F348" i="4"/>
  <c r="L348" i="4"/>
  <c r="N346" i="4"/>
  <c r="M346" i="4"/>
  <c r="X347" i="4"/>
  <c r="U347" i="4"/>
  <c r="U416" i="1"/>
  <c r="K347" i="4" s="1"/>
  <c r="E347" i="4"/>
  <c r="H347" i="4" s="1"/>
  <c r="D347" i="4"/>
  <c r="G347" i="4" s="1"/>
  <c r="T416" i="1"/>
  <c r="J347" i="4" s="1"/>
  <c r="H418" i="1"/>
  <c r="O418" i="1" s="1"/>
  <c r="P418" i="1" s="1"/>
  <c r="J418" i="1"/>
  <c r="K418" i="1"/>
  <c r="I418" i="1"/>
  <c r="I419" i="1" a="1"/>
  <c r="E419" i="1"/>
  <c r="G420" i="1"/>
  <c r="C421" i="1"/>
  <c r="D420" i="1"/>
  <c r="Q418" i="1" l="1"/>
  <c r="C349" i="4"/>
  <c r="S418" i="1"/>
  <c r="I349" i="4" s="1"/>
  <c r="Y347" i="4"/>
  <c r="V347" i="4"/>
  <c r="Z347" i="4"/>
  <c r="W347" i="4"/>
  <c r="M347" i="4"/>
  <c r="N347" i="4"/>
  <c r="L349" i="4"/>
  <c r="F349" i="4"/>
  <c r="X348" i="4"/>
  <c r="U348" i="4"/>
  <c r="U417" i="1"/>
  <c r="K348" i="4" s="1"/>
  <c r="E348" i="4"/>
  <c r="H348" i="4" s="1"/>
  <c r="D348" i="4"/>
  <c r="G348" i="4" s="1"/>
  <c r="T417" i="1"/>
  <c r="J348" i="4" s="1"/>
  <c r="I420" i="1" a="1"/>
  <c r="K419" i="1"/>
  <c r="I419" i="1"/>
  <c r="J419" i="1"/>
  <c r="E420" i="1"/>
  <c r="G421" i="1"/>
  <c r="D421" i="1"/>
  <c r="C422" i="1"/>
  <c r="H419" i="1"/>
  <c r="O419" i="1" s="1"/>
  <c r="P419" i="1" s="1"/>
  <c r="C350" i="4" l="1"/>
  <c r="S419" i="1"/>
  <c r="I350" i="4" s="1"/>
  <c r="X350" i="4" s="1"/>
  <c r="Q419" i="1"/>
  <c r="Z348" i="4"/>
  <c r="W348" i="4"/>
  <c r="F350" i="4"/>
  <c r="L350" i="4"/>
  <c r="N348" i="4"/>
  <c r="M348" i="4"/>
  <c r="V348" i="4"/>
  <c r="Y348" i="4"/>
  <c r="X349" i="4"/>
  <c r="U349" i="4"/>
  <c r="U350" i="4" s="1"/>
  <c r="E349" i="4"/>
  <c r="H349" i="4" s="1"/>
  <c r="U418" i="1"/>
  <c r="K349" i="4" s="1"/>
  <c r="D349" i="4"/>
  <c r="G349" i="4" s="1"/>
  <c r="T418" i="1"/>
  <c r="J349" i="4" s="1"/>
  <c r="I421" i="1" a="1"/>
  <c r="K420" i="1"/>
  <c r="J420" i="1"/>
  <c r="I420" i="1"/>
  <c r="G422" i="1"/>
  <c r="D422" i="1"/>
  <c r="C423" i="1"/>
  <c r="H420" i="1"/>
  <c r="O420" i="1" s="1"/>
  <c r="P420" i="1" s="1"/>
  <c r="E421" i="1"/>
  <c r="C351" i="4" l="1"/>
  <c r="S420" i="1"/>
  <c r="I351" i="4" s="1"/>
  <c r="Q420" i="1"/>
  <c r="Y349" i="4"/>
  <c r="V349" i="4"/>
  <c r="Z349" i="4"/>
  <c r="W349" i="4"/>
  <c r="M349" i="4"/>
  <c r="N349" i="4"/>
  <c r="L351" i="4"/>
  <c r="F351" i="4"/>
  <c r="U419" i="1"/>
  <c r="K350" i="4" s="1"/>
  <c r="E350" i="4"/>
  <c r="H350" i="4" s="1"/>
  <c r="D350" i="4"/>
  <c r="G350" i="4" s="1"/>
  <c r="T419" i="1"/>
  <c r="J350" i="4" s="1"/>
  <c r="K421" i="1"/>
  <c r="I421" i="1"/>
  <c r="J421" i="1"/>
  <c r="I422" i="1" a="1"/>
  <c r="H421" i="1"/>
  <c r="O421" i="1" s="1"/>
  <c r="P421" i="1" s="1"/>
  <c r="C424" i="1"/>
  <c r="G423" i="1"/>
  <c r="D423" i="1"/>
  <c r="E422" i="1"/>
  <c r="C352" i="4" l="1"/>
  <c r="S421" i="1"/>
  <c r="I352" i="4" s="1"/>
  <c r="Q421" i="1"/>
  <c r="Y350" i="4"/>
  <c r="V350" i="4"/>
  <c r="Z350" i="4"/>
  <c r="W350" i="4"/>
  <c r="F352" i="4"/>
  <c r="L352" i="4"/>
  <c r="N350" i="4"/>
  <c r="M350" i="4"/>
  <c r="U420" i="1"/>
  <c r="E351" i="4"/>
  <c r="H351" i="4" s="1"/>
  <c r="D351" i="4"/>
  <c r="G351" i="4" s="1"/>
  <c r="T420" i="1"/>
  <c r="J351" i="4" s="1"/>
  <c r="X351" i="4"/>
  <c r="U351" i="4"/>
  <c r="I423" i="1" a="1"/>
  <c r="J422" i="1"/>
  <c r="I422" i="1"/>
  <c r="K422" i="1"/>
  <c r="H422" i="1"/>
  <c r="O422" i="1" s="1"/>
  <c r="P422" i="1" s="1"/>
  <c r="D424" i="1"/>
  <c r="E424" i="1" s="1"/>
  <c r="C425" i="1"/>
  <c r="G424" i="1"/>
  <c r="E423" i="1"/>
  <c r="C353" i="4" l="1"/>
  <c r="S422" i="1"/>
  <c r="I353" i="4" s="1"/>
  <c r="Q422" i="1"/>
  <c r="Y351" i="4"/>
  <c r="V351" i="4"/>
  <c r="K351" i="4"/>
  <c r="M351" i="4"/>
  <c r="N351" i="4"/>
  <c r="L353" i="4"/>
  <c r="F353" i="4"/>
  <c r="D352" i="4"/>
  <c r="G352" i="4" s="1"/>
  <c r="T421" i="1"/>
  <c r="J352" i="4" s="1"/>
  <c r="U421" i="1"/>
  <c r="K352" i="4" s="1"/>
  <c r="Z352" i="4" s="1"/>
  <c r="E352" i="4"/>
  <c r="H352" i="4" s="1"/>
  <c r="X352" i="4"/>
  <c r="U352" i="4"/>
  <c r="H423" i="1"/>
  <c r="O423" i="1" s="1"/>
  <c r="P423" i="1" s="1"/>
  <c r="K423" i="1"/>
  <c r="I423" i="1"/>
  <c r="J423" i="1"/>
  <c r="I424" i="1" a="1"/>
  <c r="D425" i="1"/>
  <c r="C426" i="1"/>
  <c r="G425" i="1"/>
  <c r="Q423" i="1" l="1"/>
  <c r="C354" i="4"/>
  <c r="S423" i="1"/>
  <c r="I354" i="4" s="1"/>
  <c r="Y352" i="4"/>
  <c r="V352" i="4"/>
  <c r="F354" i="4"/>
  <c r="L354" i="4"/>
  <c r="N352" i="4"/>
  <c r="M352" i="4"/>
  <c r="Z351" i="4"/>
  <c r="W351" i="4"/>
  <c r="W352" i="4"/>
  <c r="E353" i="4"/>
  <c r="H353" i="4" s="1"/>
  <c r="U422" i="1"/>
  <c r="K353" i="4" s="1"/>
  <c r="D353" i="4"/>
  <c r="G353" i="4" s="1"/>
  <c r="T422" i="1"/>
  <c r="J353" i="4" s="1"/>
  <c r="V353" i="4" s="1"/>
  <c r="X353" i="4"/>
  <c r="U353" i="4"/>
  <c r="I425" i="1" a="1"/>
  <c r="K424" i="1"/>
  <c r="I424" i="1"/>
  <c r="J424" i="1"/>
  <c r="H424" i="1"/>
  <c r="O424" i="1" s="1"/>
  <c r="P424" i="1" s="1"/>
  <c r="G426" i="1"/>
  <c r="C427" i="1"/>
  <c r="D426" i="1"/>
  <c r="E426" i="1" s="1"/>
  <c r="E425" i="1"/>
  <c r="C355" i="4" l="1"/>
  <c r="S424" i="1"/>
  <c r="I355" i="4" s="1"/>
  <c r="Q424" i="1"/>
  <c r="Z353" i="4"/>
  <c r="W353" i="4"/>
  <c r="M353" i="4"/>
  <c r="N353" i="4"/>
  <c r="L355" i="4"/>
  <c r="F355" i="4"/>
  <c r="Y353" i="4"/>
  <c r="X354" i="4"/>
  <c r="U354" i="4"/>
  <c r="U423" i="1"/>
  <c r="K354" i="4" s="1"/>
  <c r="E354" i="4"/>
  <c r="H354" i="4" s="1"/>
  <c r="D354" i="4"/>
  <c r="G354" i="4" s="1"/>
  <c r="T423" i="1"/>
  <c r="J354" i="4" s="1"/>
  <c r="V354" i="4" s="1"/>
  <c r="H425" i="1"/>
  <c r="I426" i="1" a="1"/>
  <c r="K425" i="1"/>
  <c r="I425" i="1"/>
  <c r="J425" i="1"/>
  <c r="C428" i="1"/>
  <c r="G427" i="1"/>
  <c r="D427" i="1"/>
  <c r="O425" i="1"/>
  <c r="P425" i="1" s="1"/>
  <c r="C356" i="4" l="1"/>
  <c r="S425" i="1"/>
  <c r="I356" i="4" s="1"/>
  <c r="Q425" i="1"/>
  <c r="Z354" i="4"/>
  <c r="W354" i="4"/>
  <c r="Y354" i="4"/>
  <c r="F356" i="4"/>
  <c r="L356" i="4"/>
  <c r="N354" i="4"/>
  <c r="M354" i="4"/>
  <c r="U424" i="1"/>
  <c r="K355" i="4" s="1"/>
  <c r="E355" i="4"/>
  <c r="H355" i="4" s="1"/>
  <c r="D355" i="4"/>
  <c r="G355" i="4" s="1"/>
  <c r="T424" i="1"/>
  <c r="J355" i="4" s="1"/>
  <c r="X355" i="4"/>
  <c r="U355" i="4"/>
  <c r="H426" i="1"/>
  <c r="O426" i="1" s="1"/>
  <c r="P426" i="1" s="1"/>
  <c r="K426" i="1"/>
  <c r="J426" i="1"/>
  <c r="I426" i="1"/>
  <c r="I427" i="1" a="1"/>
  <c r="C429" i="1"/>
  <c r="G428" i="1"/>
  <c r="D428" i="1"/>
  <c r="E427" i="1"/>
  <c r="Q426" i="1" l="1"/>
  <c r="C357" i="4"/>
  <c r="S426" i="1"/>
  <c r="I357" i="4" s="1"/>
  <c r="Y355" i="4"/>
  <c r="V355" i="4"/>
  <c r="Z355" i="4"/>
  <c r="W355" i="4"/>
  <c r="M355" i="4"/>
  <c r="N355" i="4"/>
  <c r="L357" i="4"/>
  <c r="F357" i="4"/>
  <c r="U425" i="1"/>
  <c r="K356" i="4" s="1"/>
  <c r="E356" i="4"/>
  <c r="H356" i="4" s="1"/>
  <c r="D356" i="4"/>
  <c r="G356" i="4" s="1"/>
  <c r="T425" i="1"/>
  <c r="J356" i="4" s="1"/>
  <c r="X356" i="4"/>
  <c r="U356" i="4"/>
  <c r="K427" i="1"/>
  <c r="J427" i="1"/>
  <c r="I427" i="1"/>
  <c r="I428" i="1" a="1"/>
  <c r="H427" i="1"/>
  <c r="O427" i="1" s="1"/>
  <c r="P427" i="1" s="1"/>
  <c r="E428" i="1"/>
  <c r="D429" i="1"/>
  <c r="E429" i="1" s="1"/>
  <c r="G429" i="1"/>
  <c r="C430" i="1"/>
  <c r="C358" i="4" l="1"/>
  <c r="S427" i="1"/>
  <c r="I358" i="4" s="1"/>
  <c r="Q427" i="1"/>
  <c r="Y356" i="4"/>
  <c r="V356" i="4"/>
  <c r="Z356" i="4"/>
  <c r="W356" i="4"/>
  <c r="F358" i="4"/>
  <c r="L358" i="4"/>
  <c r="N356" i="4"/>
  <c r="M356" i="4"/>
  <c r="X357" i="4"/>
  <c r="U357" i="4"/>
  <c r="E357" i="4"/>
  <c r="H357" i="4" s="1"/>
  <c r="U426" i="1"/>
  <c r="K357" i="4" s="1"/>
  <c r="D357" i="4"/>
  <c r="G357" i="4" s="1"/>
  <c r="T426" i="1"/>
  <c r="J357" i="4" s="1"/>
  <c r="I429" i="1" a="1"/>
  <c r="K428" i="1"/>
  <c r="I428" i="1"/>
  <c r="J428" i="1"/>
  <c r="H428" i="1"/>
  <c r="O428" i="1" s="1"/>
  <c r="P428" i="1" s="1"/>
  <c r="C431" i="1"/>
  <c r="D430" i="1"/>
  <c r="E430" i="1" s="1"/>
  <c r="G430" i="1"/>
  <c r="C359" i="4" l="1"/>
  <c r="S428" i="1"/>
  <c r="I359" i="4" s="1"/>
  <c r="X359" i="4" s="1"/>
  <c r="Q428" i="1"/>
  <c r="Y357" i="4"/>
  <c r="V357" i="4"/>
  <c r="Z357" i="4"/>
  <c r="W357" i="4"/>
  <c r="M357" i="4"/>
  <c r="N357" i="4"/>
  <c r="L359" i="4"/>
  <c r="F359" i="4"/>
  <c r="U427" i="1"/>
  <c r="K358" i="4" s="1"/>
  <c r="E358" i="4"/>
  <c r="H358" i="4" s="1"/>
  <c r="D358" i="4"/>
  <c r="G358" i="4" s="1"/>
  <c r="T427" i="1"/>
  <c r="J358" i="4" s="1"/>
  <c r="X358" i="4"/>
  <c r="U358" i="4"/>
  <c r="U359" i="4" s="1"/>
  <c r="K429" i="1"/>
  <c r="I429" i="1"/>
  <c r="J429" i="1"/>
  <c r="I430" i="1" a="1"/>
  <c r="D431" i="1"/>
  <c r="C432" i="1"/>
  <c r="G431" i="1"/>
  <c r="E431" i="1"/>
  <c r="H429" i="1"/>
  <c r="O429" i="1" s="1"/>
  <c r="P429" i="1" s="1"/>
  <c r="C360" i="4" l="1"/>
  <c r="S429" i="1"/>
  <c r="I360" i="4" s="1"/>
  <c r="Q429" i="1"/>
  <c r="Y358" i="4"/>
  <c r="V358" i="4"/>
  <c r="Z358" i="4"/>
  <c r="W358" i="4"/>
  <c r="F360" i="4"/>
  <c r="L360" i="4"/>
  <c r="N358" i="4"/>
  <c r="M358" i="4"/>
  <c r="U428" i="1"/>
  <c r="K359" i="4" s="1"/>
  <c r="E359" i="4"/>
  <c r="H359" i="4" s="1"/>
  <c r="D359" i="4"/>
  <c r="G359" i="4" s="1"/>
  <c r="T428" i="1"/>
  <c r="J359" i="4" s="1"/>
  <c r="V359" i="4" s="1"/>
  <c r="K430" i="1"/>
  <c r="J430" i="1"/>
  <c r="I430" i="1"/>
  <c r="I431" i="1" a="1"/>
  <c r="H430" i="1"/>
  <c r="O430" i="1" s="1"/>
  <c r="P430" i="1" s="1"/>
  <c r="C433" i="1"/>
  <c r="G432" i="1"/>
  <c r="D432" i="1"/>
  <c r="E432" i="1" s="1"/>
  <c r="C361" i="4" l="1"/>
  <c r="S430" i="1"/>
  <c r="I361" i="4" s="1"/>
  <c r="Q430" i="1"/>
  <c r="Z359" i="4"/>
  <c r="W359" i="4"/>
  <c r="M359" i="4"/>
  <c r="N359" i="4"/>
  <c r="L361" i="4"/>
  <c r="F361" i="4"/>
  <c r="Y359" i="4"/>
  <c r="D360" i="4"/>
  <c r="G360" i="4" s="1"/>
  <c r="T429" i="1"/>
  <c r="J360" i="4" s="1"/>
  <c r="U429" i="1"/>
  <c r="K360" i="4" s="1"/>
  <c r="E360" i="4"/>
  <c r="H360" i="4" s="1"/>
  <c r="X360" i="4"/>
  <c r="U360" i="4"/>
  <c r="H431" i="1"/>
  <c r="O431" i="1" s="1"/>
  <c r="P431" i="1" s="1"/>
  <c r="K431" i="1"/>
  <c r="I431" i="1"/>
  <c r="J431" i="1"/>
  <c r="I432" i="1" a="1"/>
  <c r="D433" i="1"/>
  <c r="G433" i="1"/>
  <c r="C434" i="1"/>
  <c r="Q431" i="1" l="1"/>
  <c r="C362" i="4"/>
  <c r="S431" i="1"/>
  <c r="I362" i="4" s="1"/>
  <c r="Z360" i="4"/>
  <c r="W360" i="4"/>
  <c r="Y360" i="4"/>
  <c r="V360" i="4"/>
  <c r="F362" i="4"/>
  <c r="L362" i="4"/>
  <c r="N360" i="4"/>
  <c r="M360" i="4"/>
  <c r="U430" i="1"/>
  <c r="K361" i="4" s="1"/>
  <c r="E361" i="4"/>
  <c r="H361" i="4" s="1"/>
  <c r="D361" i="4"/>
  <c r="G361" i="4" s="1"/>
  <c r="T430" i="1"/>
  <c r="J361" i="4" s="1"/>
  <c r="X361" i="4"/>
  <c r="U361" i="4"/>
  <c r="I433" i="1" a="1"/>
  <c r="K432" i="1"/>
  <c r="I432" i="1"/>
  <c r="J432" i="1"/>
  <c r="H432" i="1"/>
  <c r="O432" i="1" s="1"/>
  <c r="P432" i="1" s="1"/>
  <c r="E433" i="1"/>
  <c r="D434" i="1"/>
  <c r="E434" i="1" s="1"/>
  <c r="G434" i="1"/>
  <c r="C435" i="1"/>
  <c r="C363" i="4" l="1"/>
  <c r="S432" i="1"/>
  <c r="I363" i="4" s="1"/>
  <c r="Q432" i="1"/>
  <c r="Y361" i="4"/>
  <c r="V361" i="4"/>
  <c r="Z361" i="4"/>
  <c r="W361" i="4"/>
  <c r="M361" i="4"/>
  <c r="N361" i="4"/>
  <c r="L363" i="4"/>
  <c r="F363" i="4"/>
  <c r="X362" i="4"/>
  <c r="U362" i="4"/>
  <c r="U431" i="1"/>
  <c r="K362" i="4" s="1"/>
  <c r="E362" i="4"/>
  <c r="H362" i="4" s="1"/>
  <c r="D362" i="4"/>
  <c r="G362" i="4" s="1"/>
  <c r="T431" i="1"/>
  <c r="J362" i="4" s="1"/>
  <c r="K433" i="1"/>
  <c r="I433" i="1"/>
  <c r="J433" i="1"/>
  <c r="I434" i="1" a="1"/>
  <c r="H433" i="1"/>
  <c r="O433" i="1" s="1"/>
  <c r="P433" i="1" s="1"/>
  <c r="C436" i="1"/>
  <c r="G435" i="1"/>
  <c r="D435" i="1"/>
  <c r="C364" i="4" l="1"/>
  <c r="S433" i="1"/>
  <c r="I364" i="4" s="1"/>
  <c r="Q433" i="1"/>
  <c r="Y362" i="4"/>
  <c r="V362" i="4"/>
  <c r="Z362" i="4"/>
  <c r="W362" i="4"/>
  <c r="F364" i="4"/>
  <c r="L364" i="4"/>
  <c r="N362" i="4"/>
  <c r="M362" i="4"/>
  <c r="U432" i="1"/>
  <c r="K363" i="4" s="1"/>
  <c r="E363" i="4"/>
  <c r="H363" i="4" s="1"/>
  <c r="D363" i="4"/>
  <c r="G363" i="4" s="1"/>
  <c r="T432" i="1"/>
  <c r="J363" i="4" s="1"/>
  <c r="X363" i="4"/>
  <c r="U363" i="4"/>
  <c r="I435" i="1" a="1"/>
  <c r="K434" i="1"/>
  <c r="J434" i="1"/>
  <c r="I434" i="1"/>
  <c r="E435" i="1"/>
  <c r="D436" i="1"/>
  <c r="E436" i="1" s="1"/>
  <c r="G436" i="1"/>
  <c r="C437" i="1"/>
  <c r="H434" i="1"/>
  <c r="O434" i="1" s="1"/>
  <c r="P434" i="1" s="1"/>
  <c r="C365" i="4" l="1"/>
  <c r="S434" i="1"/>
  <c r="I365" i="4" s="1"/>
  <c r="Q434" i="1"/>
  <c r="Y363" i="4"/>
  <c r="V363" i="4"/>
  <c r="Z363" i="4"/>
  <c r="W363" i="4"/>
  <c r="M363" i="4"/>
  <c r="N363" i="4"/>
  <c r="L365" i="4"/>
  <c r="F365" i="4"/>
  <c r="U433" i="1"/>
  <c r="K364" i="4" s="1"/>
  <c r="E364" i="4"/>
  <c r="H364" i="4" s="1"/>
  <c r="D364" i="4"/>
  <c r="G364" i="4" s="1"/>
  <c r="T433" i="1"/>
  <c r="J364" i="4" s="1"/>
  <c r="X364" i="4"/>
  <c r="U364" i="4"/>
  <c r="H435" i="1"/>
  <c r="K435" i="1"/>
  <c r="J435" i="1"/>
  <c r="I435" i="1"/>
  <c r="I436" i="1" a="1"/>
  <c r="O435" i="1"/>
  <c r="P435" i="1" s="1"/>
  <c r="G437" i="1"/>
  <c r="C438" i="1"/>
  <c r="D437" i="1"/>
  <c r="C366" i="4" l="1"/>
  <c r="S435" i="1"/>
  <c r="I366" i="4" s="1"/>
  <c r="X366" i="4" s="1"/>
  <c r="Q435" i="1"/>
  <c r="Y364" i="4"/>
  <c r="V364" i="4"/>
  <c r="Z364" i="4"/>
  <c r="W364" i="4"/>
  <c r="F366" i="4"/>
  <c r="L366" i="4"/>
  <c r="N364" i="4"/>
  <c r="M364" i="4"/>
  <c r="E365" i="4"/>
  <c r="H365" i="4" s="1"/>
  <c r="U434" i="1"/>
  <c r="K365" i="4" s="1"/>
  <c r="D365" i="4"/>
  <c r="G365" i="4" s="1"/>
  <c r="T434" i="1"/>
  <c r="J365" i="4" s="1"/>
  <c r="X365" i="4"/>
  <c r="U365" i="4"/>
  <c r="U366" i="4" s="1"/>
  <c r="I437" i="1" a="1"/>
  <c r="K436" i="1"/>
  <c r="I436" i="1"/>
  <c r="J436" i="1"/>
  <c r="D438" i="1"/>
  <c r="C439" i="1"/>
  <c r="G438" i="1"/>
  <c r="H436" i="1"/>
  <c r="O436" i="1" s="1"/>
  <c r="P436" i="1" s="1"/>
  <c r="E437" i="1"/>
  <c r="C367" i="4" l="1"/>
  <c r="S436" i="1"/>
  <c r="I367" i="4" s="1"/>
  <c r="Q436" i="1"/>
  <c r="Y365" i="4"/>
  <c r="V365" i="4"/>
  <c r="Z365" i="4"/>
  <c r="W365" i="4"/>
  <c r="M365" i="4"/>
  <c r="N365" i="4"/>
  <c r="L367" i="4"/>
  <c r="F367" i="4"/>
  <c r="U435" i="1"/>
  <c r="K366" i="4" s="1"/>
  <c r="E366" i="4"/>
  <c r="H366" i="4" s="1"/>
  <c r="D366" i="4"/>
  <c r="G366" i="4" s="1"/>
  <c r="T435" i="1"/>
  <c r="J366" i="4" s="1"/>
  <c r="H437" i="1"/>
  <c r="O437" i="1" s="1"/>
  <c r="P437" i="1" s="1"/>
  <c r="K437" i="1"/>
  <c r="I437" i="1"/>
  <c r="J437" i="1"/>
  <c r="I438" i="1" a="1"/>
  <c r="E438" i="1"/>
  <c r="D439" i="1"/>
  <c r="C440" i="1"/>
  <c r="G439" i="1"/>
  <c r="Q437" i="1" l="1"/>
  <c r="C368" i="4"/>
  <c r="S437" i="1"/>
  <c r="I368" i="4" s="1"/>
  <c r="X368" i="4" s="1"/>
  <c r="Y366" i="4"/>
  <c r="V366" i="4"/>
  <c r="Z366" i="4"/>
  <c r="W366" i="4"/>
  <c r="F368" i="4"/>
  <c r="L368" i="4"/>
  <c r="N366" i="4"/>
  <c r="M366" i="4"/>
  <c r="U436" i="1"/>
  <c r="K367" i="4" s="1"/>
  <c r="E367" i="4"/>
  <c r="H367" i="4" s="1"/>
  <c r="D367" i="4"/>
  <c r="G367" i="4" s="1"/>
  <c r="T436" i="1"/>
  <c r="J367" i="4" s="1"/>
  <c r="V367" i="4" s="1"/>
  <c r="X367" i="4"/>
  <c r="U367" i="4"/>
  <c r="U368" i="4" s="1"/>
  <c r="K438" i="1"/>
  <c r="J438" i="1"/>
  <c r="I438" i="1"/>
  <c r="I439" i="1" a="1"/>
  <c r="D440" i="1"/>
  <c r="E440" i="1" s="1"/>
  <c r="C441" i="1"/>
  <c r="G440" i="1"/>
  <c r="H438" i="1"/>
  <c r="O438" i="1" s="1"/>
  <c r="P438" i="1" s="1"/>
  <c r="E439" i="1"/>
  <c r="C369" i="4" l="1"/>
  <c r="S438" i="1"/>
  <c r="I369" i="4" s="1"/>
  <c r="Q438" i="1"/>
  <c r="Z367" i="4"/>
  <c r="W367" i="4"/>
  <c r="M367" i="4"/>
  <c r="N367" i="4"/>
  <c r="L369" i="4"/>
  <c r="F369" i="4"/>
  <c r="Y367" i="4"/>
  <c r="D368" i="4"/>
  <c r="G368" i="4" s="1"/>
  <c r="T437" i="1"/>
  <c r="J368" i="4" s="1"/>
  <c r="V368" i="4" s="1"/>
  <c r="U437" i="1"/>
  <c r="K368" i="4" s="1"/>
  <c r="E368" i="4"/>
  <c r="H368" i="4" s="1"/>
  <c r="K439" i="1"/>
  <c r="I439" i="1"/>
  <c r="J439" i="1"/>
  <c r="I440" i="1" a="1"/>
  <c r="H439" i="1"/>
  <c r="O439" i="1" s="1"/>
  <c r="P439" i="1" s="1"/>
  <c r="G441" i="1"/>
  <c r="C442" i="1"/>
  <c r="D441" i="1"/>
  <c r="C370" i="4" l="1"/>
  <c r="S439" i="1"/>
  <c r="I370" i="4" s="1"/>
  <c r="Q439" i="1"/>
  <c r="Z368" i="4"/>
  <c r="W368" i="4"/>
  <c r="Y368" i="4"/>
  <c r="F370" i="4"/>
  <c r="L370" i="4"/>
  <c r="N368" i="4"/>
  <c r="M368" i="4"/>
  <c r="E369" i="4"/>
  <c r="H369" i="4" s="1"/>
  <c r="U438" i="1"/>
  <c r="K369" i="4" s="1"/>
  <c r="D369" i="4"/>
  <c r="G369" i="4" s="1"/>
  <c r="T438" i="1"/>
  <c r="J369" i="4" s="1"/>
  <c r="X369" i="4"/>
  <c r="U369" i="4"/>
  <c r="H440" i="1"/>
  <c r="I441" i="1" a="1"/>
  <c r="K440" i="1"/>
  <c r="I440" i="1"/>
  <c r="J440" i="1"/>
  <c r="E441" i="1"/>
  <c r="O440" i="1"/>
  <c r="P440" i="1" s="1"/>
  <c r="C443" i="1"/>
  <c r="G442" i="1"/>
  <c r="D442" i="1"/>
  <c r="H441" i="1"/>
  <c r="O441" i="1" s="1"/>
  <c r="P441" i="1" s="1"/>
  <c r="C372" i="4" l="1"/>
  <c r="S441" i="1"/>
  <c r="I372" i="4" s="1"/>
  <c r="C371" i="4"/>
  <c r="S440" i="1"/>
  <c r="I371" i="4" s="1"/>
  <c r="X371" i="4" s="1"/>
  <c r="Q440" i="1"/>
  <c r="Y369" i="4"/>
  <c r="V369" i="4"/>
  <c r="Z369" i="4"/>
  <c r="W369" i="4"/>
  <c r="M369" i="4"/>
  <c r="N369" i="4"/>
  <c r="L371" i="4"/>
  <c r="L372" i="4" s="1"/>
  <c r="F371" i="4"/>
  <c r="F372" i="4" s="1"/>
  <c r="U439" i="1"/>
  <c r="K370" i="4" s="1"/>
  <c r="E370" i="4"/>
  <c r="H370" i="4" s="1"/>
  <c r="D370" i="4"/>
  <c r="G370" i="4" s="1"/>
  <c r="T439" i="1"/>
  <c r="J370" i="4" s="1"/>
  <c r="X370" i="4"/>
  <c r="U370" i="4"/>
  <c r="U371" i="4" s="1"/>
  <c r="K441" i="1"/>
  <c r="I441" i="1"/>
  <c r="J441" i="1"/>
  <c r="I442" i="1" a="1"/>
  <c r="G443" i="1"/>
  <c r="C444" i="1"/>
  <c r="D443" i="1"/>
  <c r="E443" i="1" s="1"/>
  <c r="E442" i="1"/>
  <c r="Q441" i="1" l="1"/>
  <c r="Y370" i="4"/>
  <c r="V370" i="4"/>
  <c r="Z370" i="4"/>
  <c r="W370" i="4"/>
  <c r="N370" i="4"/>
  <c r="M370" i="4"/>
  <c r="U440" i="1"/>
  <c r="K371" i="4" s="1"/>
  <c r="E371" i="4"/>
  <c r="H371" i="4" s="1"/>
  <c r="D371" i="4"/>
  <c r="G371" i="4" s="1"/>
  <c r="T440" i="1"/>
  <c r="J371" i="4" s="1"/>
  <c r="V371" i="4" s="1"/>
  <c r="X372" i="4"/>
  <c r="U372" i="4"/>
  <c r="K442" i="1"/>
  <c r="J442" i="1"/>
  <c r="I442" i="1"/>
  <c r="I443" i="1" a="1"/>
  <c r="H442" i="1"/>
  <c r="O442" i="1" s="1"/>
  <c r="P442" i="1" s="1"/>
  <c r="D444" i="1"/>
  <c r="C445" i="1"/>
  <c r="G444" i="1"/>
  <c r="C373" i="4" l="1"/>
  <c r="F373" i="4" s="1"/>
  <c r="S442" i="1"/>
  <c r="I373" i="4" s="1"/>
  <c r="Q442" i="1"/>
  <c r="Z371" i="4"/>
  <c r="W371" i="4"/>
  <c r="M371" i="4"/>
  <c r="N371" i="4"/>
  <c r="Y371" i="4"/>
  <c r="U441" i="1"/>
  <c r="K372" i="4" s="1"/>
  <c r="E372" i="4"/>
  <c r="H372" i="4" s="1"/>
  <c r="D372" i="4"/>
  <c r="G372" i="4" s="1"/>
  <c r="T441" i="1"/>
  <c r="J372" i="4" s="1"/>
  <c r="V372" i="4" s="1"/>
  <c r="I444" i="1" a="1"/>
  <c r="K443" i="1"/>
  <c r="J443" i="1"/>
  <c r="I443" i="1"/>
  <c r="C446" i="1"/>
  <c r="D445" i="1"/>
  <c r="G445" i="1"/>
  <c r="H443" i="1"/>
  <c r="O443" i="1" s="1"/>
  <c r="P443" i="1" s="1"/>
  <c r="E444" i="1"/>
  <c r="C374" i="4" l="1"/>
  <c r="S443" i="1"/>
  <c r="I374" i="4" s="1"/>
  <c r="Q443" i="1"/>
  <c r="Z372" i="4"/>
  <c r="W372" i="4"/>
  <c r="Y372" i="4"/>
  <c r="N372" i="4"/>
  <c r="M372" i="4"/>
  <c r="E373" i="4"/>
  <c r="H373" i="4" s="1"/>
  <c r="U442" i="1"/>
  <c r="D373" i="4"/>
  <c r="G373" i="4" s="1"/>
  <c r="T442" i="1"/>
  <c r="J373" i="4" s="1"/>
  <c r="V373" i="4" s="1"/>
  <c r="X373" i="4"/>
  <c r="U373" i="4"/>
  <c r="L373" i="4"/>
  <c r="L374" i="4" s="1"/>
  <c r="F374" i="4"/>
  <c r="H444" i="1"/>
  <c r="K444" i="1"/>
  <c r="I444" i="1"/>
  <c r="J444" i="1"/>
  <c r="I445" i="1" a="1"/>
  <c r="E445" i="1"/>
  <c r="O444" i="1"/>
  <c r="P444" i="1" s="1"/>
  <c r="D446" i="1"/>
  <c r="C447" i="1"/>
  <c r="G446" i="1"/>
  <c r="C375" i="4" l="1"/>
  <c r="S444" i="1"/>
  <c r="I375" i="4" s="1"/>
  <c r="X375" i="4" s="1"/>
  <c r="Q444" i="1"/>
  <c r="F375" i="4"/>
  <c r="L375" i="4"/>
  <c r="K373" i="4"/>
  <c r="Z373" i="4" s="1"/>
  <c r="M373" i="4"/>
  <c r="N373" i="4"/>
  <c r="Y373" i="4"/>
  <c r="D374" i="4"/>
  <c r="G374" i="4" s="1"/>
  <c r="T443" i="1"/>
  <c r="J374" i="4" s="1"/>
  <c r="U443" i="1"/>
  <c r="K374" i="4" s="1"/>
  <c r="E374" i="4"/>
  <c r="H374" i="4" s="1"/>
  <c r="X374" i="4"/>
  <c r="U374" i="4"/>
  <c r="U375" i="4" s="1"/>
  <c r="I446" i="1" a="1"/>
  <c r="K445" i="1"/>
  <c r="I445" i="1"/>
  <c r="J445" i="1"/>
  <c r="D447" i="1"/>
  <c r="E447" i="1" s="1"/>
  <c r="C448" i="1"/>
  <c r="G447" i="1"/>
  <c r="H445" i="1"/>
  <c r="O445" i="1" s="1"/>
  <c r="P445" i="1" s="1"/>
  <c r="E446" i="1"/>
  <c r="C376" i="4" l="1"/>
  <c r="S445" i="1"/>
  <c r="I376" i="4" s="1"/>
  <c r="Q445" i="1"/>
  <c r="Z374" i="4"/>
  <c r="W374" i="4"/>
  <c r="Y374" i="4"/>
  <c r="V374" i="4"/>
  <c r="N374" i="4"/>
  <c r="M374" i="4"/>
  <c r="W373" i="4"/>
  <c r="L376" i="4"/>
  <c r="F376" i="4"/>
  <c r="U444" i="1"/>
  <c r="K375" i="4" s="1"/>
  <c r="E375" i="4"/>
  <c r="H375" i="4" s="1"/>
  <c r="D375" i="4"/>
  <c r="G375" i="4" s="1"/>
  <c r="T444" i="1"/>
  <c r="J375" i="4" s="1"/>
  <c r="K446" i="1"/>
  <c r="J446" i="1"/>
  <c r="I446" i="1"/>
  <c r="I447" i="1" a="1"/>
  <c r="H446" i="1"/>
  <c r="O446" i="1" s="1"/>
  <c r="P446" i="1" s="1"/>
  <c r="D448" i="1"/>
  <c r="G448" i="1"/>
  <c r="C449" i="1"/>
  <c r="C377" i="4" l="1"/>
  <c r="S446" i="1"/>
  <c r="I377" i="4" s="1"/>
  <c r="Q446" i="1"/>
  <c r="Y375" i="4"/>
  <c r="V375" i="4"/>
  <c r="Z375" i="4"/>
  <c r="W375" i="4"/>
  <c r="F377" i="4"/>
  <c r="L377" i="4"/>
  <c r="M375" i="4"/>
  <c r="N375" i="4"/>
  <c r="U445" i="1"/>
  <c r="K376" i="4" s="1"/>
  <c r="E376" i="4"/>
  <c r="H376" i="4" s="1"/>
  <c r="D376" i="4"/>
  <c r="G376" i="4" s="1"/>
  <c r="T445" i="1"/>
  <c r="J376" i="4" s="1"/>
  <c r="X376" i="4"/>
  <c r="U376" i="4"/>
  <c r="K447" i="1"/>
  <c r="I447" i="1"/>
  <c r="J447" i="1"/>
  <c r="I448" i="1" a="1"/>
  <c r="E448" i="1"/>
  <c r="H447" i="1"/>
  <c r="O447" i="1" s="1"/>
  <c r="P447" i="1" s="1"/>
  <c r="C450" i="1"/>
  <c r="D449" i="1"/>
  <c r="G449" i="1"/>
  <c r="H448" i="1"/>
  <c r="C378" i="4" l="1"/>
  <c r="S447" i="1"/>
  <c r="I378" i="4" s="1"/>
  <c r="Q447" i="1"/>
  <c r="Y376" i="4"/>
  <c r="V376" i="4"/>
  <c r="Z376" i="4"/>
  <c r="W376" i="4"/>
  <c r="N376" i="4"/>
  <c r="M376" i="4"/>
  <c r="L378" i="4"/>
  <c r="F378" i="4"/>
  <c r="U446" i="1"/>
  <c r="K377" i="4" s="1"/>
  <c r="E377" i="4"/>
  <c r="H377" i="4" s="1"/>
  <c r="D377" i="4"/>
  <c r="G377" i="4" s="1"/>
  <c r="T446" i="1"/>
  <c r="J377" i="4" s="1"/>
  <c r="X377" i="4"/>
  <c r="X378" i="4" s="1"/>
  <c r="U377" i="4"/>
  <c r="K448" i="1"/>
  <c r="I448" i="1"/>
  <c r="J448" i="1"/>
  <c r="I449" i="1" a="1"/>
  <c r="O448" i="1"/>
  <c r="P448" i="1" s="1"/>
  <c r="G450" i="1"/>
  <c r="C451" i="1"/>
  <c r="D450" i="1"/>
  <c r="E450" i="1" s="1"/>
  <c r="E449" i="1"/>
  <c r="C379" i="4" l="1"/>
  <c r="S448" i="1"/>
  <c r="I379" i="4" s="1"/>
  <c r="Q448" i="1"/>
  <c r="Y377" i="4"/>
  <c r="V377" i="4"/>
  <c r="Z377" i="4"/>
  <c r="W377" i="4"/>
  <c r="F379" i="4"/>
  <c r="L379" i="4"/>
  <c r="M377" i="4"/>
  <c r="N377" i="4"/>
  <c r="U447" i="1"/>
  <c r="K378" i="4" s="1"/>
  <c r="E378" i="4"/>
  <c r="H378" i="4" s="1"/>
  <c r="D378" i="4"/>
  <c r="G378" i="4" s="1"/>
  <c r="T447" i="1"/>
  <c r="J378" i="4" s="1"/>
  <c r="U378" i="4"/>
  <c r="H449" i="1"/>
  <c r="O449" i="1" s="1"/>
  <c r="P449" i="1" s="1"/>
  <c r="I450" i="1" a="1"/>
  <c r="K449" i="1"/>
  <c r="I449" i="1"/>
  <c r="J449" i="1"/>
  <c r="G451" i="1"/>
  <c r="C452" i="1"/>
  <c r="D451" i="1"/>
  <c r="Q449" i="1" l="1"/>
  <c r="C380" i="4"/>
  <c r="S449" i="1"/>
  <c r="I380" i="4" s="1"/>
  <c r="X380" i="4" s="1"/>
  <c r="Y378" i="4"/>
  <c r="V378" i="4"/>
  <c r="Z378" i="4"/>
  <c r="W378" i="4"/>
  <c r="N378" i="4"/>
  <c r="M378" i="4"/>
  <c r="L380" i="4"/>
  <c r="F380" i="4"/>
  <c r="U448" i="1"/>
  <c r="K379" i="4" s="1"/>
  <c r="E379" i="4"/>
  <c r="H379" i="4" s="1"/>
  <c r="D379" i="4"/>
  <c r="G379" i="4" s="1"/>
  <c r="T448" i="1"/>
  <c r="J379" i="4" s="1"/>
  <c r="X379" i="4"/>
  <c r="U379" i="4"/>
  <c r="U380" i="4" s="1"/>
  <c r="K450" i="1"/>
  <c r="I450" i="1"/>
  <c r="J450" i="1"/>
  <c r="I451" i="1" a="1"/>
  <c r="H450" i="1"/>
  <c r="O450" i="1" s="1"/>
  <c r="P450" i="1" s="1"/>
  <c r="E451" i="1"/>
  <c r="D452" i="1"/>
  <c r="E452" i="1" s="1"/>
  <c r="C453" i="1"/>
  <c r="G452" i="1"/>
  <c r="C381" i="4" l="1"/>
  <c r="S450" i="1"/>
  <c r="I381" i="4" s="1"/>
  <c r="Q450" i="1"/>
  <c r="Y379" i="4"/>
  <c r="V379" i="4"/>
  <c r="Z379" i="4"/>
  <c r="W379" i="4"/>
  <c r="F381" i="4"/>
  <c r="L381" i="4"/>
  <c r="M379" i="4"/>
  <c r="N379" i="4"/>
  <c r="D380" i="4"/>
  <c r="G380" i="4" s="1"/>
  <c r="T449" i="1"/>
  <c r="J380" i="4" s="1"/>
  <c r="U449" i="1"/>
  <c r="K380" i="4" s="1"/>
  <c r="E380" i="4"/>
  <c r="H380" i="4" s="1"/>
  <c r="I452" i="1" a="1"/>
  <c r="K451" i="1"/>
  <c r="J451" i="1"/>
  <c r="I451" i="1"/>
  <c r="D453" i="1"/>
  <c r="E453" i="1" s="1"/>
  <c r="G453" i="1"/>
  <c r="C454" i="1"/>
  <c r="H451" i="1"/>
  <c r="O451" i="1" s="1"/>
  <c r="P451" i="1" s="1"/>
  <c r="C382" i="4" l="1"/>
  <c r="S451" i="1"/>
  <c r="I382" i="4" s="1"/>
  <c r="Q451" i="1"/>
  <c r="Z380" i="4"/>
  <c r="W380" i="4"/>
  <c r="Y380" i="4"/>
  <c r="V380" i="4"/>
  <c r="N380" i="4"/>
  <c r="M380" i="4"/>
  <c r="L382" i="4"/>
  <c r="F382" i="4"/>
  <c r="E381" i="4"/>
  <c r="H381" i="4" s="1"/>
  <c r="U450" i="1"/>
  <c r="K381" i="4" s="1"/>
  <c r="D381" i="4"/>
  <c r="G381" i="4" s="1"/>
  <c r="T450" i="1"/>
  <c r="J381" i="4" s="1"/>
  <c r="X381" i="4"/>
  <c r="U381" i="4"/>
  <c r="H452" i="1"/>
  <c r="O452" i="1" s="1"/>
  <c r="P452" i="1" s="1"/>
  <c r="I453" i="1" a="1"/>
  <c r="K452" i="1"/>
  <c r="I452" i="1"/>
  <c r="J452" i="1"/>
  <c r="G454" i="1"/>
  <c r="D454" i="1"/>
  <c r="E454" i="1" s="1"/>
  <c r="C455" i="1"/>
  <c r="Q452" i="1" l="1"/>
  <c r="C383" i="4"/>
  <c r="S452" i="1"/>
  <c r="I383" i="4" s="1"/>
  <c r="Y381" i="4"/>
  <c r="V381" i="4"/>
  <c r="Z381" i="4"/>
  <c r="W381" i="4"/>
  <c r="F383" i="4"/>
  <c r="L383" i="4"/>
  <c r="M381" i="4"/>
  <c r="N381" i="4"/>
  <c r="U451" i="1"/>
  <c r="K382" i="4" s="1"/>
  <c r="E382" i="4"/>
  <c r="H382" i="4" s="1"/>
  <c r="D382" i="4"/>
  <c r="G382" i="4" s="1"/>
  <c r="T451" i="1"/>
  <c r="J382" i="4" s="1"/>
  <c r="X382" i="4"/>
  <c r="U382" i="4"/>
  <c r="H453" i="1"/>
  <c r="O453" i="1" s="1"/>
  <c r="P453" i="1" s="1"/>
  <c r="I454" i="1" a="1"/>
  <c r="K453" i="1"/>
  <c r="I453" i="1"/>
  <c r="J453" i="1"/>
  <c r="C456" i="1"/>
  <c r="D455" i="1"/>
  <c r="G455" i="1"/>
  <c r="Q453" i="1" l="1"/>
  <c r="C384" i="4"/>
  <c r="S453" i="1"/>
  <c r="I384" i="4" s="1"/>
  <c r="Y382" i="4"/>
  <c r="V382" i="4"/>
  <c r="Z382" i="4"/>
  <c r="W382" i="4"/>
  <c r="N382" i="4"/>
  <c r="M382" i="4"/>
  <c r="L384" i="4"/>
  <c r="F384" i="4"/>
  <c r="X383" i="4"/>
  <c r="U383" i="4"/>
  <c r="U452" i="1"/>
  <c r="K383" i="4" s="1"/>
  <c r="E383" i="4"/>
  <c r="H383" i="4" s="1"/>
  <c r="D383" i="4"/>
  <c r="G383" i="4" s="1"/>
  <c r="T452" i="1"/>
  <c r="J383" i="4" s="1"/>
  <c r="K454" i="1"/>
  <c r="J454" i="1"/>
  <c r="I454" i="1"/>
  <c r="I455" i="1" a="1"/>
  <c r="H454" i="1"/>
  <c r="O454" i="1" s="1"/>
  <c r="P454" i="1" s="1"/>
  <c r="E455" i="1"/>
  <c r="G456" i="1"/>
  <c r="C457" i="1"/>
  <c r="D456" i="1"/>
  <c r="C385" i="4" l="1"/>
  <c r="S454" i="1"/>
  <c r="I385" i="4" s="1"/>
  <c r="Q454" i="1"/>
  <c r="Y383" i="4"/>
  <c r="V383" i="4"/>
  <c r="Z383" i="4"/>
  <c r="W383" i="4"/>
  <c r="F385" i="4"/>
  <c r="L385" i="4"/>
  <c r="M383" i="4"/>
  <c r="N383" i="4"/>
  <c r="X384" i="4"/>
  <c r="U384" i="4"/>
  <c r="U453" i="1"/>
  <c r="K384" i="4" s="1"/>
  <c r="E384" i="4"/>
  <c r="H384" i="4" s="1"/>
  <c r="D384" i="4"/>
  <c r="G384" i="4" s="1"/>
  <c r="T453" i="1"/>
  <c r="J384" i="4" s="1"/>
  <c r="H455" i="1"/>
  <c r="O455" i="1" s="1"/>
  <c r="P455" i="1" s="1"/>
  <c r="K455" i="1"/>
  <c r="I455" i="1"/>
  <c r="J455" i="1"/>
  <c r="I456" i="1" a="1"/>
  <c r="C458" i="1"/>
  <c r="G457" i="1"/>
  <c r="D457" i="1"/>
  <c r="E457" i="1" s="1"/>
  <c r="E456" i="1"/>
  <c r="Q455" i="1" l="1"/>
  <c r="C386" i="4"/>
  <c r="S455" i="1"/>
  <c r="I386" i="4" s="1"/>
  <c r="X386" i="4" s="1"/>
  <c r="Y384" i="4"/>
  <c r="V384" i="4"/>
  <c r="Z384" i="4"/>
  <c r="W384" i="4"/>
  <c r="N384" i="4"/>
  <c r="M384" i="4"/>
  <c r="L386" i="4"/>
  <c r="F386" i="4"/>
  <c r="D385" i="4"/>
  <c r="G385" i="4" s="1"/>
  <c r="T454" i="1"/>
  <c r="J385" i="4" s="1"/>
  <c r="E385" i="4"/>
  <c r="H385" i="4" s="1"/>
  <c r="U454" i="1"/>
  <c r="K385" i="4" s="1"/>
  <c r="X385" i="4"/>
  <c r="U385" i="4"/>
  <c r="U386" i="4" s="1"/>
  <c r="K456" i="1"/>
  <c r="I456" i="1"/>
  <c r="J456" i="1"/>
  <c r="I457" i="1" a="1"/>
  <c r="H456" i="1"/>
  <c r="O456" i="1" s="1"/>
  <c r="P456" i="1" s="1"/>
  <c r="D458" i="1"/>
  <c r="C459" i="1"/>
  <c r="G458" i="1"/>
  <c r="C387" i="4" l="1"/>
  <c r="S456" i="1"/>
  <c r="I387" i="4" s="1"/>
  <c r="U387" i="4" s="1"/>
  <c r="Q456" i="1"/>
  <c r="Z385" i="4"/>
  <c r="W385" i="4"/>
  <c r="Y385" i="4"/>
  <c r="V385" i="4"/>
  <c r="F387" i="4"/>
  <c r="L387" i="4"/>
  <c r="M385" i="4"/>
  <c r="N385" i="4"/>
  <c r="X387" i="4"/>
  <c r="U455" i="1"/>
  <c r="K386" i="4" s="1"/>
  <c r="E386" i="4"/>
  <c r="H386" i="4" s="1"/>
  <c r="D386" i="4"/>
  <c r="G386" i="4" s="1"/>
  <c r="T455" i="1"/>
  <c r="J386" i="4" s="1"/>
  <c r="V386" i="4" s="1"/>
  <c r="I458" i="1" a="1"/>
  <c r="K457" i="1"/>
  <c r="I457" i="1"/>
  <c r="J457" i="1"/>
  <c r="C460" i="1"/>
  <c r="G459" i="1"/>
  <c r="D459" i="1"/>
  <c r="H457" i="1"/>
  <c r="O457" i="1" s="1"/>
  <c r="P457" i="1" s="1"/>
  <c r="E458" i="1"/>
  <c r="E459" i="1"/>
  <c r="C388" i="4" l="1"/>
  <c r="S457" i="1"/>
  <c r="I388" i="4" s="1"/>
  <c r="Q457" i="1"/>
  <c r="Z386" i="4"/>
  <c r="W386" i="4"/>
  <c r="N386" i="4"/>
  <c r="M386" i="4"/>
  <c r="L388" i="4"/>
  <c r="F388" i="4"/>
  <c r="Y386" i="4"/>
  <c r="U456" i="1"/>
  <c r="K387" i="4" s="1"/>
  <c r="E387" i="4"/>
  <c r="H387" i="4" s="1"/>
  <c r="D387" i="4"/>
  <c r="G387" i="4" s="1"/>
  <c r="T456" i="1"/>
  <c r="J387" i="4" s="1"/>
  <c r="V387" i="4" s="1"/>
  <c r="H458" i="1"/>
  <c r="O458" i="1" s="1"/>
  <c r="P458" i="1" s="1"/>
  <c r="K458" i="1"/>
  <c r="J458" i="1"/>
  <c r="I458" i="1"/>
  <c r="I459" i="1" a="1"/>
  <c r="G460" i="1"/>
  <c r="D460" i="1"/>
  <c r="C461" i="1"/>
  <c r="Q458" i="1" l="1"/>
  <c r="C389" i="4"/>
  <c r="S458" i="1"/>
  <c r="I389" i="4" s="1"/>
  <c r="Z387" i="4"/>
  <c r="W387" i="4"/>
  <c r="Y387" i="4"/>
  <c r="F389" i="4"/>
  <c r="L389" i="4"/>
  <c r="M387" i="4"/>
  <c r="N387" i="4"/>
  <c r="U457" i="1"/>
  <c r="K388" i="4" s="1"/>
  <c r="E388" i="4"/>
  <c r="H388" i="4" s="1"/>
  <c r="D388" i="4"/>
  <c r="G388" i="4" s="1"/>
  <c r="T457" i="1"/>
  <c r="J388" i="4" s="1"/>
  <c r="X388" i="4"/>
  <c r="U388" i="4"/>
  <c r="K459" i="1"/>
  <c r="J459" i="1"/>
  <c r="I459" i="1"/>
  <c r="I460" i="1" a="1"/>
  <c r="D461" i="1"/>
  <c r="G461" i="1"/>
  <c r="C462" i="1"/>
  <c r="H459" i="1"/>
  <c r="O459" i="1" s="1"/>
  <c r="P459" i="1" s="1"/>
  <c r="E460" i="1"/>
  <c r="C390" i="4" l="1"/>
  <c r="S459" i="1"/>
  <c r="I390" i="4" s="1"/>
  <c r="Q459" i="1"/>
  <c r="Y388" i="4"/>
  <c r="V388" i="4"/>
  <c r="Z388" i="4"/>
  <c r="W388" i="4"/>
  <c r="N388" i="4"/>
  <c r="M388" i="4"/>
  <c r="L390" i="4"/>
  <c r="F390" i="4"/>
  <c r="X389" i="4"/>
  <c r="X390" i="4" s="1"/>
  <c r="U389" i="4"/>
  <c r="E389" i="4"/>
  <c r="H389" i="4" s="1"/>
  <c r="U458" i="1"/>
  <c r="K389" i="4" s="1"/>
  <c r="D389" i="4"/>
  <c r="G389" i="4" s="1"/>
  <c r="T458" i="1"/>
  <c r="J389" i="4" s="1"/>
  <c r="H460" i="1"/>
  <c r="I461" i="1" a="1"/>
  <c r="K460" i="1"/>
  <c r="I460" i="1"/>
  <c r="J460" i="1"/>
  <c r="O460" i="1"/>
  <c r="P460" i="1" s="1"/>
  <c r="C463" i="1"/>
  <c r="D462" i="1"/>
  <c r="G462" i="1"/>
  <c r="E461" i="1"/>
  <c r="C391" i="4" l="1"/>
  <c r="S460" i="1"/>
  <c r="I391" i="4" s="1"/>
  <c r="Q460" i="1"/>
  <c r="Y389" i="4"/>
  <c r="V389" i="4"/>
  <c r="Z389" i="4"/>
  <c r="W389" i="4"/>
  <c r="F391" i="4"/>
  <c r="L391" i="4"/>
  <c r="M389" i="4"/>
  <c r="N389" i="4"/>
  <c r="D390" i="4"/>
  <c r="G390" i="4" s="1"/>
  <c r="T459" i="1"/>
  <c r="J390" i="4" s="1"/>
  <c r="U459" i="1"/>
  <c r="K390" i="4" s="1"/>
  <c r="E390" i="4"/>
  <c r="H390" i="4" s="1"/>
  <c r="U390" i="4"/>
  <c r="K461" i="1"/>
  <c r="J461" i="1"/>
  <c r="I461" i="1"/>
  <c r="I462" i="1" a="1"/>
  <c r="H461" i="1"/>
  <c r="O461" i="1" s="1"/>
  <c r="P461" i="1" s="1"/>
  <c r="E462" i="1"/>
  <c r="G463" i="1"/>
  <c r="D463" i="1"/>
  <c r="E463" i="1" s="1"/>
  <c r="C464" i="1"/>
  <c r="C392" i="4" l="1"/>
  <c r="S461" i="1"/>
  <c r="I392" i="4" s="1"/>
  <c r="Q461" i="1"/>
  <c r="Z390" i="4"/>
  <c r="W390" i="4"/>
  <c r="Y390" i="4"/>
  <c r="V390" i="4"/>
  <c r="N390" i="4"/>
  <c r="M390" i="4"/>
  <c r="L392" i="4"/>
  <c r="F392" i="4"/>
  <c r="U460" i="1"/>
  <c r="K391" i="4" s="1"/>
  <c r="E391" i="4"/>
  <c r="H391" i="4" s="1"/>
  <c r="D391" i="4"/>
  <c r="G391" i="4" s="1"/>
  <c r="T460" i="1"/>
  <c r="J391" i="4" s="1"/>
  <c r="X391" i="4"/>
  <c r="U391" i="4"/>
  <c r="H462" i="1"/>
  <c r="K462" i="1"/>
  <c r="I462" i="1"/>
  <c r="J462" i="1"/>
  <c r="I463" i="1" a="1"/>
  <c r="D464" i="1"/>
  <c r="G464" i="1"/>
  <c r="C465" i="1"/>
  <c r="O462" i="1"/>
  <c r="P462" i="1" s="1"/>
  <c r="C393" i="4" l="1"/>
  <c r="S462" i="1"/>
  <c r="I393" i="4" s="1"/>
  <c r="Q462" i="1"/>
  <c r="Y391" i="4"/>
  <c r="V391" i="4"/>
  <c r="Z391" i="4"/>
  <c r="W391" i="4"/>
  <c r="F393" i="4"/>
  <c r="L393" i="4"/>
  <c r="M391" i="4"/>
  <c r="N391" i="4"/>
  <c r="U461" i="1"/>
  <c r="K392" i="4" s="1"/>
  <c r="E392" i="4"/>
  <c r="H392" i="4" s="1"/>
  <c r="D392" i="4"/>
  <c r="G392" i="4" s="1"/>
  <c r="T461" i="1"/>
  <c r="J392" i="4" s="1"/>
  <c r="X392" i="4"/>
  <c r="X393" i="4" s="1"/>
  <c r="U392" i="4"/>
  <c r="U393" i="4" s="1"/>
  <c r="I464" i="1" a="1"/>
  <c r="K463" i="1"/>
  <c r="I463" i="1"/>
  <c r="J463" i="1"/>
  <c r="H463" i="1"/>
  <c r="O463" i="1" s="1"/>
  <c r="P463" i="1" s="1"/>
  <c r="C466" i="1"/>
  <c r="G465" i="1"/>
  <c r="D465" i="1"/>
  <c r="E465" i="1" s="1"/>
  <c r="E464" i="1"/>
  <c r="C394" i="4" l="1"/>
  <c r="S463" i="1"/>
  <c r="I394" i="4" s="1"/>
  <c r="U394" i="4" s="1"/>
  <c r="Q463" i="1"/>
  <c r="X394" i="4"/>
  <c r="Y392" i="4"/>
  <c r="V392" i="4"/>
  <c r="Z392" i="4"/>
  <c r="W392" i="4"/>
  <c r="N392" i="4"/>
  <c r="M392" i="4"/>
  <c r="L394" i="4"/>
  <c r="F394" i="4"/>
  <c r="E393" i="4"/>
  <c r="H393" i="4" s="1"/>
  <c r="U462" i="1"/>
  <c r="K393" i="4" s="1"/>
  <c r="D393" i="4"/>
  <c r="G393" i="4" s="1"/>
  <c r="T462" i="1"/>
  <c r="J393" i="4" s="1"/>
  <c r="H464" i="1"/>
  <c r="O464" i="1" s="1"/>
  <c r="P464" i="1" s="1"/>
  <c r="K464" i="1"/>
  <c r="I464" i="1"/>
  <c r="J464" i="1"/>
  <c r="I465" i="1" a="1"/>
  <c r="C467" i="1"/>
  <c r="D466" i="1"/>
  <c r="E466" i="1" s="1"/>
  <c r="G466" i="1"/>
  <c r="Q464" i="1" l="1"/>
  <c r="C395" i="4"/>
  <c r="S464" i="1"/>
  <c r="I395" i="4" s="1"/>
  <c r="Y393" i="4"/>
  <c r="V393" i="4"/>
  <c r="Z393" i="4"/>
  <c r="W393" i="4"/>
  <c r="F395" i="4"/>
  <c r="L395" i="4"/>
  <c r="M393" i="4"/>
  <c r="N393" i="4"/>
  <c r="U463" i="1"/>
  <c r="K394" i="4" s="1"/>
  <c r="E394" i="4"/>
  <c r="H394" i="4" s="1"/>
  <c r="D394" i="4"/>
  <c r="G394" i="4" s="1"/>
  <c r="T463" i="1"/>
  <c r="J394" i="4" s="1"/>
  <c r="V394" i="4" s="1"/>
  <c r="I466" i="1" a="1"/>
  <c r="K465" i="1"/>
  <c r="I465" i="1"/>
  <c r="J465" i="1"/>
  <c r="H465" i="1"/>
  <c r="O465" i="1" s="1"/>
  <c r="P465" i="1" s="1"/>
  <c r="G467" i="1"/>
  <c r="D467" i="1"/>
  <c r="C468" i="1"/>
  <c r="C396" i="4" l="1"/>
  <c r="S465" i="1"/>
  <c r="I396" i="4" s="1"/>
  <c r="Q465" i="1"/>
  <c r="Z394" i="4"/>
  <c r="W394" i="4"/>
  <c r="N394" i="4"/>
  <c r="M394" i="4"/>
  <c r="L396" i="4"/>
  <c r="F396" i="4"/>
  <c r="Y394" i="4"/>
  <c r="X395" i="4"/>
  <c r="U395" i="4"/>
  <c r="U464" i="1"/>
  <c r="E395" i="4"/>
  <c r="H395" i="4" s="1"/>
  <c r="D395" i="4"/>
  <c r="G395" i="4" s="1"/>
  <c r="T464" i="1"/>
  <c r="J395" i="4" s="1"/>
  <c r="H466" i="1"/>
  <c r="O466" i="1" s="1"/>
  <c r="P466" i="1" s="1"/>
  <c r="K466" i="1"/>
  <c r="J466" i="1"/>
  <c r="I466" i="1"/>
  <c r="I467" i="1" a="1"/>
  <c r="E467" i="1"/>
  <c r="G468" i="1"/>
  <c r="D468" i="1"/>
  <c r="C469" i="1"/>
  <c r="Q466" i="1" l="1"/>
  <c r="C397" i="4"/>
  <c r="S466" i="1"/>
  <c r="I397" i="4" s="1"/>
  <c r="Y395" i="4"/>
  <c r="V395" i="4"/>
  <c r="K395" i="4"/>
  <c r="F397" i="4"/>
  <c r="L397" i="4"/>
  <c r="M395" i="4"/>
  <c r="N395" i="4"/>
  <c r="D396" i="4"/>
  <c r="G396" i="4" s="1"/>
  <c r="T465" i="1"/>
  <c r="J396" i="4" s="1"/>
  <c r="U465" i="1"/>
  <c r="K396" i="4" s="1"/>
  <c r="Z396" i="4" s="1"/>
  <c r="E396" i="4"/>
  <c r="H396" i="4" s="1"/>
  <c r="X396" i="4"/>
  <c r="U396" i="4"/>
  <c r="I468" i="1" a="1"/>
  <c r="K467" i="1"/>
  <c r="J467" i="1"/>
  <c r="I467" i="1"/>
  <c r="H467" i="1"/>
  <c r="O467" i="1" s="1"/>
  <c r="P467" i="1" s="1"/>
  <c r="C470" i="1"/>
  <c r="G469" i="1"/>
  <c r="D469" i="1"/>
  <c r="E468" i="1"/>
  <c r="C398" i="4" l="1"/>
  <c r="S467" i="1"/>
  <c r="I398" i="4" s="1"/>
  <c r="X398" i="4" s="1"/>
  <c r="Q467" i="1"/>
  <c r="Y396" i="4"/>
  <c r="V396" i="4"/>
  <c r="N396" i="4"/>
  <c r="M396" i="4"/>
  <c r="L398" i="4"/>
  <c r="F398" i="4"/>
  <c r="Z395" i="4"/>
  <c r="W395" i="4"/>
  <c r="W396" i="4"/>
  <c r="X397" i="4"/>
  <c r="U397" i="4"/>
  <c r="U398" i="4" s="1"/>
  <c r="E397" i="4"/>
  <c r="H397" i="4" s="1"/>
  <c r="U466" i="1"/>
  <c r="K397" i="4" s="1"/>
  <c r="D397" i="4"/>
  <c r="G397" i="4" s="1"/>
  <c r="T466" i="1"/>
  <c r="J397" i="4" s="1"/>
  <c r="H468" i="1"/>
  <c r="O468" i="1" s="1"/>
  <c r="P468" i="1" s="1"/>
  <c r="K468" i="1"/>
  <c r="I468" i="1"/>
  <c r="J468" i="1"/>
  <c r="I469" i="1" a="1"/>
  <c r="E469" i="1"/>
  <c r="D470" i="1"/>
  <c r="C471" i="1"/>
  <c r="G470" i="1"/>
  <c r="Q468" i="1" l="1"/>
  <c r="C399" i="4"/>
  <c r="S468" i="1"/>
  <c r="I399" i="4" s="1"/>
  <c r="Y397" i="4"/>
  <c r="V397" i="4"/>
  <c r="Z397" i="4"/>
  <c r="W397" i="4"/>
  <c r="F399" i="4"/>
  <c r="L399" i="4"/>
  <c r="M397" i="4"/>
  <c r="N397" i="4"/>
  <c r="U467" i="1"/>
  <c r="K398" i="4" s="1"/>
  <c r="E398" i="4"/>
  <c r="H398" i="4" s="1"/>
  <c r="D398" i="4"/>
  <c r="G398" i="4" s="1"/>
  <c r="T467" i="1"/>
  <c r="J398" i="4" s="1"/>
  <c r="K469" i="1"/>
  <c r="I469" i="1"/>
  <c r="J469" i="1"/>
  <c r="I470" i="1" a="1"/>
  <c r="H469" i="1"/>
  <c r="O469" i="1" s="1"/>
  <c r="P469" i="1" s="1"/>
  <c r="G471" i="1"/>
  <c r="D471" i="1"/>
  <c r="E471" i="1" s="1"/>
  <c r="C472" i="1"/>
  <c r="E470" i="1"/>
  <c r="C400" i="4" l="1"/>
  <c r="S469" i="1"/>
  <c r="I400" i="4" s="1"/>
  <c r="Q469" i="1"/>
  <c r="Y398" i="4"/>
  <c r="V398" i="4"/>
  <c r="Z398" i="4"/>
  <c r="W398" i="4"/>
  <c r="N398" i="4"/>
  <c r="M398" i="4"/>
  <c r="L400" i="4"/>
  <c r="F400" i="4"/>
  <c r="X399" i="4"/>
  <c r="U399" i="4"/>
  <c r="U468" i="1"/>
  <c r="K399" i="4" s="1"/>
  <c r="E399" i="4"/>
  <c r="H399" i="4" s="1"/>
  <c r="D399" i="4"/>
  <c r="G399" i="4" s="1"/>
  <c r="T468" i="1"/>
  <c r="J399" i="4" s="1"/>
  <c r="I471" i="1" a="1"/>
  <c r="K470" i="1"/>
  <c r="J470" i="1"/>
  <c r="I470" i="1"/>
  <c r="H470" i="1"/>
  <c r="O470" i="1" s="1"/>
  <c r="P470" i="1" s="1"/>
  <c r="D472" i="1"/>
  <c r="G472" i="1"/>
  <c r="C473" i="1"/>
  <c r="C401" i="4" l="1"/>
  <c r="S470" i="1"/>
  <c r="I401" i="4" s="1"/>
  <c r="Q470" i="1"/>
  <c r="Y399" i="4"/>
  <c r="V399" i="4"/>
  <c r="Z399" i="4"/>
  <c r="W399" i="4"/>
  <c r="F401" i="4"/>
  <c r="L401" i="4"/>
  <c r="M399" i="4"/>
  <c r="N399" i="4"/>
  <c r="U469" i="1"/>
  <c r="K400" i="4" s="1"/>
  <c r="E400" i="4"/>
  <c r="H400" i="4" s="1"/>
  <c r="D400" i="4"/>
  <c r="G400" i="4" s="1"/>
  <c r="T469" i="1"/>
  <c r="J400" i="4" s="1"/>
  <c r="X400" i="4"/>
  <c r="U400" i="4"/>
  <c r="H471" i="1"/>
  <c r="O471" i="1" s="1"/>
  <c r="P471" i="1" s="1"/>
  <c r="I472" i="1" a="1"/>
  <c r="K471" i="1"/>
  <c r="I471" i="1"/>
  <c r="J471" i="1"/>
  <c r="E472" i="1"/>
  <c r="C474" i="1"/>
  <c r="G473" i="1"/>
  <c r="D473" i="1"/>
  <c r="Q471" i="1" l="1"/>
  <c r="C402" i="4"/>
  <c r="S471" i="1"/>
  <c r="I402" i="4" s="1"/>
  <c r="Y400" i="4"/>
  <c r="V400" i="4"/>
  <c r="Z400" i="4"/>
  <c r="W400" i="4"/>
  <c r="N400" i="4"/>
  <c r="M400" i="4"/>
  <c r="L402" i="4"/>
  <c r="F402" i="4"/>
  <c r="D401" i="4"/>
  <c r="G401" i="4" s="1"/>
  <c r="T470" i="1"/>
  <c r="J401" i="4" s="1"/>
  <c r="E401" i="4"/>
  <c r="H401" i="4" s="1"/>
  <c r="U470" i="1"/>
  <c r="K401" i="4" s="1"/>
  <c r="X401" i="4"/>
  <c r="U401" i="4"/>
  <c r="I473" i="1" a="1"/>
  <c r="K472" i="1"/>
  <c r="I472" i="1"/>
  <c r="J472" i="1"/>
  <c r="H472" i="1"/>
  <c r="O472" i="1" s="1"/>
  <c r="P472" i="1" s="1"/>
  <c r="E473" i="1"/>
  <c r="G474" i="1"/>
  <c r="C475" i="1"/>
  <c r="D474" i="1"/>
  <c r="C403" i="4" l="1"/>
  <c r="S472" i="1"/>
  <c r="I403" i="4" s="1"/>
  <c r="X403" i="4" s="1"/>
  <c r="Q472" i="1"/>
  <c r="Z401" i="4"/>
  <c r="W401" i="4"/>
  <c r="Y401" i="4"/>
  <c r="V401" i="4"/>
  <c r="F403" i="4"/>
  <c r="L403" i="4"/>
  <c r="M401" i="4"/>
  <c r="N401" i="4"/>
  <c r="X402" i="4"/>
  <c r="U402" i="4"/>
  <c r="U403" i="4" s="1"/>
  <c r="U471" i="1"/>
  <c r="K402" i="4" s="1"/>
  <c r="E402" i="4"/>
  <c r="H402" i="4" s="1"/>
  <c r="D402" i="4"/>
  <c r="G402" i="4" s="1"/>
  <c r="T471" i="1"/>
  <c r="J402" i="4" s="1"/>
  <c r="K473" i="1"/>
  <c r="I473" i="1"/>
  <c r="J473" i="1"/>
  <c r="I474" i="1" a="1"/>
  <c r="H473" i="1"/>
  <c r="G475" i="1"/>
  <c r="D475" i="1"/>
  <c r="E475" i="1" s="1"/>
  <c r="C476" i="1"/>
  <c r="E474" i="1"/>
  <c r="O473" i="1"/>
  <c r="P473" i="1" s="1"/>
  <c r="C404" i="4" l="1"/>
  <c r="S473" i="1"/>
  <c r="I404" i="4" s="1"/>
  <c r="Q473" i="1"/>
  <c r="Y402" i="4"/>
  <c r="V402" i="4"/>
  <c r="Z402" i="4"/>
  <c r="W402" i="4"/>
  <c r="N402" i="4"/>
  <c r="M402" i="4"/>
  <c r="L404" i="4"/>
  <c r="F404" i="4"/>
  <c r="U472" i="1"/>
  <c r="K403" i="4" s="1"/>
  <c r="E403" i="4"/>
  <c r="H403" i="4" s="1"/>
  <c r="D403" i="4"/>
  <c r="G403" i="4" s="1"/>
  <c r="T472" i="1"/>
  <c r="J403" i="4" s="1"/>
  <c r="K474" i="1"/>
  <c r="J474" i="1"/>
  <c r="I474" i="1"/>
  <c r="I475" i="1" a="1"/>
  <c r="H474" i="1"/>
  <c r="O474" i="1" s="1"/>
  <c r="P474" i="1" s="1"/>
  <c r="C477" i="1"/>
  <c r="D476" i="1"/>
  <c r="G476" i="1"/>
  <c r="C405" i="4" l="1"/>
  <c r="S474" i="1"/>
  <c r="I405" i="4" s="1"/>
  <c r="Q474" i="1"/>
  <c r="Y403" i="4"/>
  <c r="V403" i="4"/>
  <c r="Z403" i="4"/>
  <c r="W403" i="4"/>
  <c r="F405" i="4"/>
  <c r="L405" i="4"/>
  <c r="M403" i="4"/>
  <c r="N403" i="4"/>
  <c r="U473" i="1"/>
  <c r="K404" i="4" s="1"/>
  <c r="E404" i="4"/>
  <c r="H404" i="4" s="1"/>
  <c r="D404" i="4"/>
  <c r="G404" i="4" s="1"/>
  <c r="T473" i="1"/>
  <c r="J404" i="4" s="1"/>
  <c r="X404" i="4"/>
  <c r="U404" i="4"/>
  <c r="H475" i="1"/>
  <c r="K475" i="1"/>
  <c r="J475" i="1"/>
  <c r="I475" i="1"/>
  <c r="I476" i="1" a="1"/>
  <c r="O475" i="1"/>
  <c r="P475" i="1" s="1"/>
  <c r="E476" i="1"/>
  <c r="D477" i="1"/>
  <c r="C478" i="1"/>
  <c r="G477" i="1"/>
  <c r="C406" i="4" l="1"/>
  <c r="S475" i="1"/>
  <c r="I406" i="4" s="1"/>
  <c r="Q475" i="1"/>
  <c r="Y404" i="4"/>
  <c r="V404" i="4"/>
  <c r="Z404" i="4"/>
  <c r="W404" i="4"/>
  <c r="N404" i="4"/>
  <c r="M404" i="4"/>
  <c r="L406" i="4"/>
  <c r="F406" i="4"/>
  <c r="E405" i="4"/>
  <c r="H405" i="4" s="1"/>
  <c r="U474" i="1"/>
  <c r="K405" i="4" s="1"/>
  <c r="D405" i="4"/>
  <c r="G405" i="4" s="1"/>
  <c r="T474" i="1"/>
  <c r="J405" i="4" s="1"/>
  <c r="X405" i="4"/>
  <c r="U405" i="4"/>
  <c r="H476" i="1"/>
  <c r="O476" i="1" s="1"/>
  <c r="P476" i="1" s="1"/>
  <c r="I477" i="1" a="1"/>
  <c r="K476" i="1"/>
  <c r="I476" i="1"/>
  <c r="J476" i="1"/>
  <c r="D478" i="1"/>
  <c r="E478" i="1" s="1"/>
  <c r="G478" i="1"/>
  <c r="C479" i="1"/>
  <c r="E477" i="1"/>
  <c r="Q476" i="1" l="1"/>
  <c r="C407" i="4"/>
  <c r="S476" i="1"/>
  <c r="I407" i="4" s="1"/>
  <c r="U407" i="4" s="1"/>
  <c r="Y405" i="4"/>
  <c r="V405" i="4"/>
  <c r="Z405" i="4"/>
  <c r="W405" i="4"/>
  <c r="F407" i="4"/>
  <c r="L407" i="4"/>
  <c r="M405" i="4"/>
  <c r="N405" i="4"/>
  <c r="D406" i="4"/>
  <c r="G406" i="4" s="1"/>
  <c r="T475" i="1"/>
  <c r="J406" i="4" s="1"/>
  <c r="U475" i="1"/>
  <c r="K406" i="4" s="1"/>
  <c r="E406" i="4"/>
  <c r="H406" i="4" s="1"/>
  <c r="X406" i="4"/>
  <c r="X407" i="4" s="1"/>
  <c r="U406" i="4"/>
  <c r="I478" i="1" a="1"/>
  <c r="K477" i="1"/>
  <c r="J477" i="1"/>
  <c r="I477" i="1"/>
  <c r="D479" i="1"/>
  <c r="C480" i="1"/>
  <c r="G479" i="1"/>
  <c r="H477" i="1"/>
  <c r="O477" i="1" s="1"/>
  <c r="P477" i="1" s="1"/>
  <c r="C408" i="4" l="1"/>
  <c r="S477" i="1"/>
  <c r="I408" i="4" s="1"/>
  <c r="U408" i="4" s="1"/>
  <c r="Q477" i="1"/>
  <c r="X408" i="4"/>
  <c r="Z406" i="4"/>
  <c r="W406" i="4"/>
  <c r="Y406" i="4"/>
  <c r="V406" i="4"/>
  <c r="N406" i="4"/>
  <c r="M406" i="4"/>
  <c r="L408" i="4"/>
  <c r="F408" i="4"/>
  <c r="U476" i="1"/>
  <c r="K407" i="4" s="1"/>
  <c r="E407" i="4"/>
  <c r="H407" i="4" s="1"/>
  <c r="D407" i="4"/>
  <c r="G407" i="4" s="1"/>
  <c r="T476" i="1"/>
  <c r="J407" i="4" s="1"/>
  <c r="I479" i="1" a="1"/>
  <c r="K478" i="1"/>
  <c r="I478" i="1"/>
  <c r="J478" i="1"/>
  <c r="H478" i="1"/>
  <c r="O478" i="1" s="1"/>
  <c r="P478" i="1" s="1"/>
  <c r="E479" i="1"/>
  <c r="D480" i="1"/>
  <c r="C481" i="1"/>
  <c r="G480" i="1"/>
  <c r="C409" i="4" l="1"/>
  <c r="S478" i="1"/>
  <c r="I409" i="4" s="1"/>
  <c r="Q478" i="1"/>
  <c r="Y407" i="4"/>
  <c r="V407" i="4"/>
  <c r="Z407" i="4"/>
  <c r="W407" i="4"/>
  <c r="F409" i="4"/>
  <c r="L409" i="4"/>
  <c r="M407" i="4"/>
  <c r="N407" i="4"/>
  <c r="U477" i="1"/>
  <c r="K408" i="4" s="1"/>
  <c r="E408" i="4"/>
  <c r="H408" i="4" s="1"/>
  <c r="D408" i="4"/>
  <c r="G408" i="4" s="1"/>
  <c r="T477" i="1"/>
  <c r="J408" i="4" s="1"/>
  <c r="V408" i="4" s="1"/>
  <c r="H479" i="1"/>
  <c r="O479" i="1" s="1"/>
  <c r="P479" i="1" s="1"/>
  <c r="I480" i="1" a="1"/>
  <c r="K479" i="1"/>
  <c r="I479" i="1"/>
  <c r="J479" i="1"/>
  <c r="G481" i="1"/>
  <c r="D481" i="1"/>
  <c r="E481" i="1" s="1"/>
  <c r="C482" i="1"/>
  <c r="E480" i="1"/>
  <c r="Q479" i="1" l="1"/>
  <c r="C410" i="4"/>
  <c r="S479" i="1"/>
  <c r="I410" i="4" s="1"/>
  <c r="Z408" i="4"/>
  <c r="W408" i="4"/>
  <c r="N408" i="4"/>
  <c r="M408" i="4"/>
  <c r="L410" i="4"/>
  <c r="F410" i="4"/>
  <c r="Y408" i="4"/>
  <c r="E409" i="4"/>
  <c r="H409" i="4" s="1"/>
  <c r="U478" i="1"/>
  <c r="K409" i="4" s="1"/>
  <c r="D409" i="4"/>
  <c r="G409" i="4" s="1"/>
  <c r="T478" i="1"/>
  <c r="J409" i="4" s="1"/>
  <c r="X409" i="4"/>
  <c r="U409" i="4"/>
  <c r="I481" i="1" a="1"/>
  <c r="K480" i="1"/>
  <c r="I480" i="1"/>
  <c r="J480" i="1"/>
  <c r="C483" i="1"/>
  <c r="G482" i="1"/>
  <c r="D482" i="1"/>
  <c r="H480" i="1"/>
  <c r="O480" i="1" s="1"/>
  <c r="P480" i="1" s="1"/>
  <c r="C411" i="4" l="1"/>
  <c r="S480" i="1"/>
  <c r="I411" i="4" s="1"/>
  <c r="X411" i="4" s="1"/>
  <c r="Q480" i="1"/>
  <c r="Y409" i="4"/>
  <c r="V409" i="4"/>
  <c r="Z409" i="4"/>
  <c r="W409" i="4"/>
  <c r="F411" i="4"/>
  <c r="L411" i="4"/>
  <c r="M409" i="4"/>
  <c r="N409" i="4"/>
  <c r="X410" i="4"/>
  <c r="U410" i="4"/>
  <c r="U411" i="4" s="1"/>
  <c r="U479" i="1"/>
  <c r="K410" i="4" s="1"/>
  <c r="E410" i="4"/>
  <c r="H410" i="4" s="1"/>
  <c r="D410" i="4"/>
  <c r="G410" i="4" s="1"/>
  <c r="T479" i="1"/>
  <c r="J410" i="4" s="1"/>
  <c r="K481" i="1"/>
  <c r="I481" i="1"/>
  <c r="J481" i="1"/>
  <c r="I482" i="1" a="1"/>
  <c r="D483" i="1"/>
  <c r="G483" i="1"/>
  <c r="C484" i="1"/>
  <c r="E482" i="1"/>
  <c r="H481" i="1"/>
  <c r="O481" i="1" s="1"/>
  <c r="P481" i="1" s="1"/>
  <c r="C412" i="4" l="1"/>
  <c r="S481" i="1"/>
  <c r="I412" i="4" s="1"/>
  <c r="Q481" i="1"/>
  <c r="Y410" i="4"/>
  <c r="V410" i="4"/>
  <c r="Z410" i="4"/>
  <c r="W410" i="4"/>
  <c r="N410" i="4"/>
  <c r="M410" i="4"/>
  <c r="L412" i="4"/>
  <c r="F412" i="4"/>
  <c r="U480" i="1"/>
  <c r="E411" i="4"/>
  <c r="H411" i="4" s="1"/>
  <c r="D411" i="4"/>
  <c r="G411" i="4" s="1"/>
  <c r="T480" i="1"/>
  <c r="J411" i="4" s="1"/>
  <c r="H482" i="1"/>
  <c r="I483" i="1" a="1"/>
  <c r="K482" i="1"/>
  <c r="J482" i="1"/>
  <c r="I482" i="1"/>
  <c r="E483" i="1"/>
  <c r="O482" i="1"/>
  <c r="P482" i="1" s="1"/>
  <c r="C485" i="1"/>
  <c r="G484" i="1"/>
  <c r="D484" i="1"/>
  <c r="C413" i="4" l="1"/>
  <c r="S482" i="1"/>
  <c r="I413" i="4" s="1"/>
  <c r="Q482" i="1"/>
  <c r="Y411" i="4"/>
  <c r="V411" i="4"/>
  <c r="K411" i="4"/>
  <c r="F413" i="4"/>
  <c r="L413" i="4"/>
  <c r="M411" i="4"/>
  <c r="N411" i="4"/>
  <c r="D412" i="4"/>
  <c r="G412" i="4" s="1"/>
  <c r="T481" i="1"/>
  <c r="J412" i="4" s="1"/>
  <c r="U481" i="1"/>
  <c r="K412" i="4" s="1"/>
  <c r="Z412" i="4" s="1"/>
  <c r="E412" i="4"/>
  <c r="H412" i="4" s="1"/>
  <c r="X412" i="4"/>
  <c r="U412" i="4"/>
  <c r="I484" i="1" a="1"/>
  <c r="K483" i="1"/>
  <c r="J483" i="1"/>
  <c r="I483" i="1"/>
  <c r="H483" i="1"/>
  <c r="O483" i="1" s="1"/>
  <c r="P483" i="1" s="1"/>
  <c r="E484" i="1"/>
  <c r="G485" i="1"/>
  <c r="C486" i="1"/>
  <c r="D485" i="1"/>
  <c r="E485" i="1" s="1"/>
  <c r="C414" i="4" l="1"/>
  <c r="S483" i="1"/>
  <c r="I414" i="4" s="1"/>
  <c r="Q483" i="1"/>
  <c r="Y412" i="4"/>
  <c r="V412" i="4"/>
  <c r="N412" i="4"/>
  <c r="M412" i="4"/>
  <c r="L414" i="4"/>
  <c r="F414" i="4"/>
  <c r="Z411" i="4"/>
  <c r="W411" i="4"/>
  <c r="W412" i="4"/>
  <c r="E413" i="4"/>
  <c r="H413" i="4" s="1"/>
  <c r="U482" i="1"/>
  <c r="K413" i="4" s="1"/>
  <c r="D413" i="4"/>
  <c r="G413" i="4" s="1"/>
  <c r="T482" i="1"/>
  <c r="J413" i="4" s="1"/>
  <c r="X413" i="4"/>
  <c r="U413" i="4"/>
  <c r="H484" i="1"/>
  <c r="O484" i="1" s="1"/>
  <c r="P484" i="1" s="1"/>
  <c r="K484" i="1"/>
  <c r="I484" i="1"/>
  <c r="J484" i="1"/>
  <c r="I485" i="1" a="1"/>
  <c r="D486" i="1"/>
  <c r="C487" i="1"/>
  <c r="G486" i="1"/>
  <c r="E486" i="1"/>
  <c r="Q484" i="1" l="1"/>
  <c r="C415" i="4"/>
  <c r="S484" i="1"/>
  <c r="I415" i="4" s="1"/>
  <c r="Y413" i="4"/>
  <c r="V413" i="4"/>
  <c r="Z413" i="4"/>
  <c r="W413" i="4"/>
  <c r="F415" i="4"/>
  <c r="L415" i="4"/>
  <c r="M413" i="4"/>
  <c r="N413" i="4"/>
  <c r="U483" i="1"/>
  <c r="K414" i="4" s="1"/>
  <c r="E414" i="4"/>
  <c r="H414" i="4" s="1"/>
  <c r="D414" i="4"/>
  <c r="G414" i="4" s="1"/>
  <c r="T483" i="1"/>
  <c r="J414" i="4" s="1"/>
  <c r="X414" i="4"/>
  <c r="X415" i="4" s="1"/>
  <c r="U414" i="4"/>
  <c r="U415" i="4" s="1"/>
  <c r="I486" i="1" a="1"/>
  <c r="K485" i="1"/>
  <c r="I485" i="1"/>
  <c r="J485" i="1"/>
  <c r="H485" i="1"/>
  <c r="O485" i="1" s="1"/>
  <c r="P485" i="1" s="1"/>
  <c r="D487" i="1"/>
  <c r="C488" i="1"/>
  <c r="G487" i="1"/>
  <c r="C416" i="4" l="1"/>
  <c r="S485" i="1"/>
  <c r="I416" i="4" s="1"/>
  <c r="Q485" i="1"/>
  <c r="Y414" i="4"/>
  <c r="V414" i="4"/>
  <c r="Z414" i="4"/>
  <c r="W414" i="4"/>
  <c r="N414" i="4"/>
  <c r="M414" i="4"/>
  <c r="L416" i="4"/>
  <c r="F416" i="4"/>
  <c r="U484" i="1"/>
  <c r="K415" i="4" s="1"/>
  <c r="E415" i="4"/>
  <c r="H415" i="4" s="1"/>
  <c r="D415" i="4"/>
  <c r="G415" i="4" s="1"/>
  <c r="T484" i="1"/>
  <c r="J415" i="4" s="1"/>
  <c r="V415" i="4" s="1"/>
  <c r="H486" i="1"/>
  <c r="O486" i="1" s="1"/>
  <c r="P486" i="1" s="1"/>
  <c r="K486" i="1"/>
  <c r="J486" i="1"/>
  <c r="I486" i="1"/>
  <c r="I487" i="1" a="1"/>
  <c r="G488" i="1"/>
  <c r="D488" i="1"/>
  <c r="C489" i="1"/>
  <c r="E488" i="1"/>
  <c r="E487" i="1"/>
  <c r="Q486" i="1" l="1"/>
  <c r="C417" i="4"/>
  <c r="S486" i="1"/>
  <c r="I417" i="4" s="1"/>
  <c r="Z415" i="4"/>
  <c r="W415" i="4"/>
  <c r="F417" i="4"/>
  <c r="L417" i="4"/>
  <c r="M415" i="4"/>
  <c r="N415" i="4"/>
  <c r="Y415" i="4"/>
  <c r="U485" i="1"/>
  <c r="K416" i="4" s="1"/>
  <c r="E416" i="4"/>
  <c r="H416" i="4" s="1"/>
  <c r="D416" i="4"/>
  <c r="G416" i="4" s="1"/>
  <c r="T485" i="1"/>
  <c r="J416" i="4" s="1"/>
  <c r="X416" i="4"/>
  <c r="U416" i="4"/>
  <c r="H487" i="1"/>
  <c r="O487" i="1" s="1"/>
  <c r="P487" i="1" s="1"/>
  <c r="K487" i="1"/>
  <c r="I487" i="1"/>
  <c r="J487" i="1"/>
  <c r="I488" i="1" a="1"/>
  <c r="C490" i="1"/>
  <c r="G489" i="1"/>
  <c r="D489" i="1"/>
  <c r="E489" i="1" s="1"/>
  <c r="Q487" i="1" l="1"/>
  <c r="C418" i="4"/>
  <c r="S487" i="1"/>
  <c r="I418" i="4" s="1"/>
  <c r="Y416" i="4"/>
  <c r="V416" i="4"/>
  <c r="Z416" i="4"/>
  <c r="W416" i="4"/>
  <c r="N416" i="4"/>
  <c r="M416" i="4"/>
  <c r="L418" i="4"/>
  <c r="F418" i="4"/>
  <c r="X417" i="4"/>
  <c r="U417" i="4"/>
  <c r="D417" i="4"/>
  <c r="G417" i="4" s="1"/>
  <c r="T486" i="1"/>
  <c r="J417" i="4" s="1"/>
  <c r="E417" i="4"/>
  <c r="H417" i="4" s="1"/>
  <c r="U486" i="1"/>
  <c r="K417" i="4" s="1"/>
  <c r="I489" i="1" a="1"/>
  <c r="K488" i="1"/>
  <c r="I488" i="1"/>
  <c r="J488" i="1"/>
  <c r="D490" i="1"/>
  <c r="G490" i="1"/>
  <c r="C491" i="1"/>
  <c r="H488" i="1"/>
  <c r="O488" i="1" s="1"/>
  <c r="P488" i="1" s="1"/>
  <c r="E490" i="1"/>
  <c r="C419" i="4" l="1"/>
  <c r="S488" i="1"/>
  <c r="I419" i="4" s="1"/>
  <c r="X419" i="4" s="1"/>
  <c r="Q488" i="1"/>
  <c r="Z417" i="4"/>
  <c r="W417" i="4"/>
  <c r="Y417" i="4"/>
  <c r="V417" i="4"/>
  <c r="F419" i="4"/>
  <c r="L419" i="4"/>
  <c r="M417" i="4"/>
  <c r="N417" i="4"/>
  <c r="X418" i="4"/>
  <c r="U418" i="4"/>
  <c r="U419" i="4" s="1"/>
  <c r="U487" i="1"/>
  <c r="K418" i="4" s="1"/>
  <c r="E418" i="4"/>
  <c r="H418" i="4" s="1"/>
  <c r="D418" i="4"/>
  <c r="G418" i="4" s="1"/>
  <c r="T487" i="1"/>
  <c r="J418" i="4" s="1"/>
  <c r="K489" i="1"/>
  <c r="I489" i="1"/>
  <c r="J489" i="1"/>
  <c r="I490" i="1" a="1"/>
  <c r="G491" i="1"/>
  <c r="C492" i="1"/>
  <c r="D491" i="1"/>
  <c r="E491" i="1" s="1"/>
  <c r="H489" i="1"/>
  <c r="O489" i="1" s="1"/>
  <c r="P489" i="1" s="1"/>
  <c r="C420" i="4" l="1"/>
  <c r="S489" i="1"/>
  <c r="I420" i="4" s="1"/>
  <c r="Q489" i="1"/>
  <c r="Y418" i="4"/>
  <c r="V418" i="4"/>
  <c r="Z418" i="4"/>
  <c r="W418" i="4"/>
  <c r="N418" i="4"/>
  <c r="M418" i="4"/>
  <c r="L420" i="4"/>
  <c r="F420" i="4"/>
  <c r="U488" i="1"/>
  <c r="K419" i="4" s="1"/>
  <c r="E419" i="4"/>
  <c r="H419" i="4" s="1"/>
  <c r="D419" i="4"/>
  <c r="G419" i="4" s="1"/>
  <c r="T488" i="1"/>
  <c r="J419" i="4" s="1"/>
  <c r="H490" i="1"/>
  <c r="O490" i="1" s="1"/>
  <c r="P490" i="1" s="1"/>
  <c r="K490" i="1"/>
  <c r="J490" i="1"/>
  <c r="I490" i="1"/>
  <c r="I491" i="1" a="1"/>
  <c r="C493" i="1"/>
  <c r="D492" i="1"/>
  <c r="G492" i="1"/>
  <c r="Q490" i="1" l="1"/>
  <c r="C421" i="4"/>
  <c r="S490" i="1"/>
  <c r="I421" i="4" s="1"/>
  <c r="Y419" i="4"/>
  <c r="V419" i="4"/>
  <c r="Z419" i="4"/>
  <c r="W419" i="4"/>
  <c r="F421" i="4"/>
  <c r="L421" i="4"/>
  <c r="M419" i="4"/>
  <c r="N419" i="4"/>
  <c r="U489" i="1"/>
  <c r="K420" i="4" s="1"/>
  <c r="E420" i="4"/>
  <c r="H420" i="4" s="1"/>
  <c r="D420" i="4"/>
  <c r="G420" i="4" s="1"/>
  <c r="T489" i="1"/>
  <c r="J420" i="4" s="1"/>
  <c r="V420" i="4" s="1"/>
  <c r="X420" i="4"/>
  <c r="U420" i="4"/>
  <c r="H491" i="1"/>
  <c r="O491" i="1" s="1"/>
  <c r="P491" i="1" s="1"/>
  <c r="K491" i="1"/>
  <c r="J491" i="1"/>
  <c r="I491" i="1"/>
  <c r="I492" i="1" a="1"/>
  <c r="E492" i="1"/>
  <c r="D493" i="1"/>
  <c r="C494" i="1"/>
  <c r="G493" i="1"/>
  <c r="Q491" i="1" l="1"/>
  <c r="C422" i="4"/>
  <c r="S491" i="1"/>
  <c r="I422" i="4" s="1"/>
  <c r="Z420" i="4"/>
  <c r="W420" i="4"/>
  <c r="N420" i="4"/>
  <c r="M420" i="4"/>
  <c r="L422" i="4"/>
  <c r="F422" i="4"/>
  <c r="Y420" i="4"/>
  <c r="X421" i="4"/>
  <c r="X422" i="4" s="1"/>
  <c r="U421" i="4"/>
  <c r="E421" i="4"/>
  <c r="H421" i="4" s="1"/>
  <c r="U490" i="1"/>
  <c r="D421" i="4"/>
  <c r="G421" i="4" s="1"/>
  <c r="T490" i="1"/>
  <c r="J421" i="4" s="1"/>
  <c r="I493" i="1" a="1"/>
  <c r="K492" i="1"/>
  <c r="I492" i="1"/>
  <c r="J492" i="1"/>
  <c r="E493" i="1"/>
  <c r="H492" i="1"/>
  <c r="O492" i="1" s="1"/>
  <c r="P492" i="1" s="1"/>
  <c r="G494" i="1"/>
  <c r="C495" i="1"/>
  <c r="D494" i="1"/>
  <c r="C423" i="4" l="1"/>
  <c r="S492" i="1"/>
  <c r="I423" i="4" s="1"/>
  <c r="Q492" i="1"/>
  <c r="Y421" i="4"/>
  <c r="V421" i="4"/>
  <c r="K421" i="4"/>
  <c r="X423" i="4"/>
  <c r="F423" i="4"/>
  <c r="L423" i="4"/>
  <c r="M421" i="4"/>
  <c r="N421" i="4"/>
  <c r="U422" i="4"/>
  <c r="U423" i="4" s="1"/>
  <c r="D422" i="4"/>
  <c r="G422" i="4" s="1"/>
  <c r="T491" i="1"/>
  <c r="J422" i="4" s="1"/>
  <c r="U491" i="1"/>
  <c r="K422" i="4" s="1"/>
  <c r="Z422" i="4" s="1"/>
  <c r="E422" i="4"/>
  <c r="H422" i="4" s="1"/>
  <c r="H493" i="1"/>
  <c r="I494" i="1" a="1"/>
  <c r="K493" i="1"/>
  <c r="I493" i="1"/>
  <c r="J493" i="1"/>
  <c r="O493" i="1"/>
  <c r="P493" i="1" s="1"/>
  <c r="E494" i="1"/>
  <c r="D495" i="1"/>
  <c r="C496" i="1"/>
  <c r="G495" i="1"/>
  <c r="C424" i="4" l="1"/>
  <c r="S493" i="1"/>
  <c r="I424" i="4" s="1"/>
  <c r="U424" i="4" s="1"/>
  <c r="Q493" i="1"/>
  <c r="Y422" i="4"/>
  <c r="V422" i="4"/>
  <c r="N422" i="4"/>
  <c r="M422" i="4"/>
  <c r="L424" i="4"/>
  <c r="F424" i="4"/>
  <c r="X424" i="4"/>
  <c r="Z421" i="4"/>
  <c r="W421" i="4"/>
  <c r="W422" i="4"/>
  <c r="U492" i="1"/>
  <c r="K423" i="4" s="1"/>
  <c r="E423" i="4"/>
  <c r="H423" i="4" s="1"/>
  <c r="D423" i="4"/>
  <c r="G423" i="4" s="1"/>
  <c r="T492" i="1"/>
  <c r="J423" i="4" s="1"/>
  <c r="I495" i="1" a="1"/>
  <c r="K494" i="1"/>
  <c r="J494" i="1"/>
  <c r="I494" i="1"/>
  <c r="C497" i="1"/>
  <c r="G496" i="1"/>
  <c r="D496" i="1"/>
  <c r="E496" i="1" s="1"/>
  <c r="H494" i="1"/>
  <c r="O494" i="1" s="1"/>
  <c r="P494" i="1" s="1"/>
  <c r="E495" i="1"/>
  <c r="C425" i="4" l="1"/>
  <c r="S494" i="1"/>
  <c r="I425" i="4" s="1"/>
  <c r="U425" i="4" s="1"/>
  <c r="Q494" i="1"/>
  <c r="Y423" i="4"/>
  <c r="V423" i="4"/>
  <c r="Z423" i="4"/>
  <c r="W423" i="4"/>
  <c r="X425" i="4"/>
  <c r="F425" i="4"/>
  <c r="L425" i="4"/>
  <c r="M423" i="4"/>
  <c r="N423" i="4"/>
  <c r="U493" i="1"/>
  <c r="K424" i="4" s="1"/>
  <c r="E424" i="4"/>
  <c r="H424" i="4" s="1"/>
  <c r="D424" i="4"/>
  <c r="G424" i="4" s="1"/>
  <c r="T493" i="1"/>
  <c r="J424" i="4" s="1"/>
  <c r="K495" i="1"/>
  <c r="I495" i="1"/>
  <c r="J495" i="1"/>
  <c r="I496" i="1" a="1"/>
  <c r="C498" i="1"/>
  <c r="G497" i="1"/>
  <c r="D497" i="1"/>
  <c r="H495" i="1"/>
  <c r="O495" i="1" s="1"/>
  <c r="P495" i="1" s="1"/>
  <c r="C426" i="4" l="1"/>
  <c r="S495" i="1"/>
  <c r="I426" i="4" s="1"/>
  <c r="Q495" i="1"/>
  <c r="Y424" i="4"/>
  <c r="V424" i="4"/>
  <c r="Z424" i="4"/>
  <c r="W424" i="4"/>
  <c r="N424" i="4"/>
  <c r="M424" i="4"/>
  <c r="L426" i="4"/>
  <c r="F426" i="4"/>
  <c r="E425" i="4"/>
  <c r="H425" i="4" s="1"/>
  <c r="U494" i="1"/>
  <c r="K425" i="4" s="1"/>
  <c r="D425" i="4"/>
  <c r="G425" i="4" s="1"/>
  <c r="T494" i="1"/>
  <c r="J425" i="4" s="1"/>
  <c r="H496" i="1"/>
  <c r="I497" i="1" a="1"/>
  <c r="K496" i="1"/>
  <c r="I496" i="1"/>
  <c r="J496" i="1"/>
  <c r="O496" i="1"/>
  <c r="P496" i="1" s="1"/>
  <c r="E497" i="1"/>
  <c r="G498" i="1"/>
  <c r="C499" i="1"/>
  <c r="D498" i="1"/>
  <c r="C427" i="4" l="1"/>
  <c r="S496" i="1"/>
  <c r="I427" i="4" s="1"/>
  <c r="Q496" i="1"/>
  <c r="Y425" i="4"/>
  <c r="V425" i="4"/>
  <c r="Z425" i="4"/>
  <c r="W425" i="4"/>
  <c r="F427" i="4"/>
  <c r="L427" i="4"/>
  <c r="M425" i="4"/>
  <c r="N425" i="4"/>
  <c r="U495" i="1"/>
  <c r="K426" i="4" s="1"/>
  <c r="E426" i="4"/>
  <c r="H426" i="4" s="1"/>
  <c r="D426" i="4"/>
  <c r="G426" i="4" s="1"/>
  <c r="T495" i="1"/>
  <c r="J426" i="4" s="1"/>
  <c r="X426" i="4"/>
  <c r="X427" i="4" s="1"/>
  <c r="U426" i="4"/>
  <c r="I498" i="1" a="1"/>
  <c r="K497" i="1"/>
  <c r="I497" i="1"/>
  <c r="J497" i="1"/>
  <c r="H497" i="1"/>
  <c r="O497" i="1" s="1"/>
  <c r="P497" i="1" s="1"/>
  <c r="E498" i="1"/>
  <c r="D499" i="1"/>
  <c r="E499" i="1" s="1"/>
  <c r="G499" i="1"/>
  <c r="C500" i="1"/>
  <c r="C428" i="4" l="1"/>
  <c r="S497" i="1"/>
  <c r="I428" i="4" s="1"/>
  <c r="Q497" i="1"/>
  <c r="Y426" i="4"/>
  <c r="V426" i="4"/>
  <c r="Z426" i="4"/>
  <c r="W426" i="4"/>
  <c r="N426" i="4"/>
  <c r="M426" i="4"/>
  <c r="L428" i="4"/>
  <c r="F428" i="4"/>
  <c r="U496" i="1"/>
  <c r="E427" i="4"/>
  <c r="H427" i="4" s="1"/>
  <c r="D427" i="4"/>
  <c r="G427" i="4" s="1"/>
  <c r="T496" i="1"/>
  <c r="J427" i="4" s="1"/>
  <c r="U427" i="4"/>
  <c r="I499" i="1" a="1"/>
  <c r="K498" i="1"/>
  <c r="J498" i="1"/>
  <c r="I498" i="1"/>
  <c r="H498" i="1"/>
  <c r="O498" i="1" s="1"/>
  <c r="P498" i="1" s="1"/>
  <c r="C501" i="1"/>
  <c r="G500" i="1"/>
  <c r="D500" i="1"/>
  <c r="C429" i="4" l="1"/>
  <c r="S498" i="1"/>
  <c r="I429" i="4" s="1"/>
  <c r="X429" i="4" s="1"/>
  <c r="Q498" i="1"/>
  <c r="Y427" i="4"/>
  <c r="V427" i="4"/>
  <c r="K427" i="4"/>
  <c r="F429" i="4"/>
  <c r="L429" i="4"/>
  <c r="M427" i="4"/>
  <c r="N427" i="4"/>
  <c r="D428" i="4"/>
  <c r="G428" i="4" s="1"/>
  <c r="T497" i="1"/>
  <c r="J428" i="4" s="1"/>
  <c r="U497" i="1"/>
  <c r="K428" i="4" s="1"/>
  <c r="Z428" i="4" s="1"/>
  <c r="E428" i="4"/>
  <c r="H428" i="4" s="1"/>
  <c r="X428" i="4"/>
  <c r="U428" i="4"/>
  <c r="U429" i="4" s="1"/>
  <c r="H499" i="1"/>
  <c r="O499" i="1" s="1"/>
  <c r="P499" i="1" s="1"/>
  <c r="K499" i="1"/>
  <c r="J499" i="1"/>
  <c r="I499" i="1"/>
  <c r="I500" i="1" a="1"/>
  <c r="E500" i="1"/>
  <c r="C502" i="1"/>
  <c r="G501" i="1"/>
  <c r="D501" i="1"/>
  <c r="Q499" i="1" l="1"/>
  <c r="C430" i="4"/>
  <c r="S499" i="1"/>
  <c r="I430" i="4" s="1"/>
  <c r="Y428" i="4"/>
  <c r="V428" i="4"/>
  <c r="N428" i="4"/>
  <c r="M428" i="4"/>
  <c r="L430" i="4"/>
  <c r="F430" i="4"/>
  <c r="Z427" i="4"/>
  <c r="W427" i="4"/>
  <c r="W428" i="4"/>
  <c r="E429" i="4"/>
  <c r="H429" i="4" s="1"/>
  <c r="U498" i="1"/>
  <c r="K429" i="4" s="1"/>
  <c r="D429" i="4"/>
  <c r="G429" i="4" s="1"/>
  <c r="T498" i="1"/>
  <c r="J429" i="4" s="1"/>
  <c r="H500" i="1"/>
  <c r="O500" i="1" s="1"/>
  <c r="P500" i="1" s="1"/>
  <c r="K500" i="1"/>
  <c r="I500" i="1"/>
  <c r="J500" i="1"/>
  <c r="I501" i="1" a="1"/>
  <c r="E501" i="1"/>
  <c r="D502" i="1"/>
  <c r="G502" i="1"/>
  <c r="C503" i="1"/>
  <c r="Q500" i="1" l="1"/>
  <c r="C431" i="4"/>
  <c r="S500" i="1"/>
  <c r="I431" i="4" s="1"/>
  <c r="Y429" i="4"/>
  <c r="V429" i="4"/>
  <c r="Z429" i="4"/>
  <c r="W429" i="4"/>
  <c r="F431" i="4"/>
  <c r="L431" i="4"/>
  <c r="M429" i="4"/>
  <c r="N429" i="4"/>
  <c r="X430" i="4"/>
  <c r="U430" i="4"/>
  <c r="U499" i="1"/>
  <c r="K430" i="4" s="1"/>
  <c r="E430" i="4"/>
  <c r="H430" i="4" s="1"/>
  <c r="D430" i="4"/>
  <c r="G430" i="4" s="1"/>
  <c r="T499" i="1"/>
  <c r="J430" i="4" s="1"/>
  <c r="K501" i="1"/>
  <c r="I501" i="1"/>
  <c r="J501" i="1"/>
  <c r="I502" i="1" a="1"/>
  <c r="E502" i="1"/>
  <c r="H501" i="1"/>
  <c r="O501" i="1" s="1"/>
  <c r="P501" i="1" s="1"/>
  <c r="D503" i="1"/>
  <c r="E503" i="1" s="1"/>
  <c r="G503" i="1"/>
  <c r="C504" i="1"/>
  <c r="C432" i="4" l="1"/>
  <c r="S501" i="1"/>
  <c r="I432" i="4" s="1"/>
  <c r="Q501" i="1"/>
  <c r="Y430" i="4"/>
  <c r="V430" i="4"/>
  <c r="Z430" i="4"/>
  <c r="W430" i="4"/>
  <c r="N430" i="4"/>
  <c r="M430" i="4"/>
  <c r="L432" i="4"/>
  <c r="F432" i="4"/>
  <c r="X431" i="4"/>
  <c r="U431" i="4"/>
  <c r="U500" i="1"/>
  <c r="K431" i="4" s="1"/>
  <c r="E431" i="4"/>
  <c r="H431" i="4" s="1"/>
  <c r="D431" i="4"/>
  <c r="G431" i="4" s="1"/>
  <c r="T500" i="1"/>
  <c r="J431" i="4" s="1"/>
  <c r="I503" i="1" a="1"/>
  <c r="K502" i="1"/>
  <c r="J502" i="1"/>
  <c r="I502" i="1"/>
  <c r="D504" i="1"/>
  <c r="G504" i="1"/>
  <c r="C505" i="1"/>
  <c r="H502" i="1"/>
  <c r="O502" i="1" s="1"/>
  <c r="P502" i="1" s="1"/>
  <c r="C433" i="4" l="1"/>
  <c r="S502" i="1"/>
  <c r="I433" i="4" s="1"/>
  <c r="Q502" i="1"/>
  <c r="Y431" i="4"/>
  <c r="V431" i="4"/>
  <c r="Z431" i="4"/>
  <c r="W431" i="4"/>
  <c r="F433" i="4"/>
  <c r="L433" i="4"/>
  <c r="M431" i="4"/>
  <c r="N431" i="4"/>
  <c r="U501" i="1"/>
  <c r="K432" i="4" s="1"/>
  <c r="E432" i="4"/>
  <c r="H432" i="4" s="1"/>
  <c r="D432" i="4"/>
  <c r="G432" i="4" s="1"/>
  <c r="T501" i="1"/>
  <c r="J432" i="4" s="1"/>
  <c r="X432" i="4"/>
  <c r="U432" i="4"/>
  <c r="H503" i="1"/>
  <c r="K503" i="1"/>
  <c r="I503" i="1"/>
  <c r="J503" i="1"/>
  <c r="I504" i="1" a="1"/>
  <c r="D505" i="1"/>
  <c r="C506" i="1"/>
  <c r="G505" i="1"/>
  <c r="O503" i="1"/>
  <c r="P503" i="1" s="1"/>
  <c r="E504" i="1"/>
  <c r="E505" i="1"/>
  <c r="C434" i="4" l="1"/>
  <c r="S503" i="1"/>
  <c r="I434" i="4" s="1"/>
  <c r="Q503" i="1"/>
  <c r="Y432" i="4"/>
  <c r="V432" i="4"/>
  <c r="Z432" i="4"/>
  <c r="W432" i="4"/>
  <c r="N432" i="4"/>
  <c r="M432" i="4"/>
  <c r="L434" i="4"/>
  <c r="F434" i="4"/>
  <c r="D433" i="4"/>
  <c r="G433" i="4" s="1"/>
  <c r="T502" i="1"/>
  <c r="J433" i="4" s="1"/>
  <c r="E433" i="4"/>
  <c r="H433" i="4" s="1"/>
  <c r="U502" i="1"/>
  <c r="K433" i="4" s="1"/>
  <c r="X433" i="4"/>
  <c r="U433" i="4"/>
  <c r="I505" i="1" a="1"/>
  <c r="K504" i="1"/>
  <c r="I504" i="1"/>
  <c r="J504" i="1"/>
  <c r="D506" i="1"/>
  <c r="G506" i="1"/>
  <c r="C507" i="1"/>
  <c r="H504" i="1"/>
  <c r="O504" i="1" s="1"/>
  <c r="P504" i="1" s="1"/>
  <c r="C435" i="4" l="1"/>
  <c r="S504" i="1"/>
  <c r="I435" i="4" s="1"/>
  <c r="Q504" i="1"/>
  <c r="Z433" i="4"/>
  <c r="W433" i="4"/>
  <c r="Y433" i="4"/>
  <c r="V433" i="4"/>
  <c r="F435" i="4"/>
  <c r="L435" i="4"/>
  <c r="M433" i="4"/>
  <c r="N433" i="4"/>
  <c r="U503" i="1"/>
  <c r="K434" i="4" s="1"/>
  <c r="E434" i="4"/>
  <c r="H434" i="4" s="1"/>
  <c r="D434" i="4"/>
  <c r="G434" i="4" s="1"/>
  <c r="T503" i="1"/>
  <c r="J434" i="4" s="1"/>
  <c r="V434" i="4" s="1"/>
  <c r="X434" i="4"/>
  <c r="U434" i="4"/>
  <c r="K505" i="1"/>
  <c r="I505" i="1"/>
  <c r="J505" i="1"/>
  <c r="I506" i="1" a="1"/>
  <c r="E506" i="1"/>
  <c r="H505" i="1"/>
  <c r="O505" i="1" s="1"/>
  <c r="P505" i="1" s="1"/>
  <c r="D507" i="1"/>
  <c r="E507" i="1" s="1"/>
  <c r="C508" i="1"/>
  <c r="G507" i="1"/>
  <c r="C436" i="4" l="1"/>
  <c r="S505" i="1"/>
  <c r="I436" i="4" s="1"/>
  <c r="X436" i="4" s="1"/>
  <c r="Q505" i="1"/>
  <c r="Z434" i="4"/>
  <c r="W434" i="4"/>
  <c r="N434" i="4"/>
  <c r="M434" i="4"/>
  <c r="L436" i="4"/>
  <c r="F436" i="4"/>
  <c r="Y434" i="4"/>
  <c r="U504" i="1"/>
  <c r="K435" i="4" s="1"/>
  <c r="E435" i="4"/>
  <c r="H435" i="4" s="1"/>
  <c r="D435" i="4"/>
  <c r="G435" i="4" s="1"/>
  <c r="T504" i="1"/>
  <c r="J435" i="4" s="1"/>
  <c r="V435" i="4" s="1"/>
  <c r="X435" i="4"/>
  <c r="U435" i="4"/>
  <c r="U436" i="4" s="1"/>
  <c r="K506" i="1"/>
  <c r="J506" i="1"/>
  <c r="I506" i="1"/>
  <c r="I507" i="1" a="1"/>
  <c r="C509" i="1"/>
  <c r="G508" i="1"/>
  <c r="D508" i="1"/>
  <c r="H506" i="1"/>
  <c r="O506" i="1" s="1"/>
  <c r="P506" i="1" s="1"/>
  <c r="C437" i="4" l="1"/>
  <c r="S506" i="1"/>
  <c r="I437" i="4" s="1"/>
  <c r="Q506" i="1"/>
  <c r="Z435" i="4"/>
  <c r="W435" i="4"/>
  <c r="Y435" i="4"/>
  <c r="F437" i="4"/>
  <c r="L437" i="4"/>
  <c r="M435" i="4"/>
  <c r="N435" i="4"/>
  <c r="U505" i="1"/>
  <c r="K436" i="4" s="1"/>
  <c r="E436" i="4"/>
  <c r="H436" i="4" s="1"/>
  <c r="D436" i="4"/>
  <c r="G436" i="4" s="1"/>
  <c r="T505" i="1"/>
  <c r="J436" i="4" s="1"/>
  <c r="H507" i="1"/>
  <c r="I508" i="1" a="1"/>
  <c r="K507" i="1"/>
  <c r="J507" i="1"/>
  <c r="I507" i="1"/>
  <c r="C510" i="1"/>
  <c r="D509" i="1"/>
  <c r="G509" i="1"/>
  <c r="O507" i="1"/>
  <c r="P507" i="1" s="1"/>
  <c r="E508" i="1"/>
  <c r="C438" i="4" l="1"/>
  <c r="S507" i="1"/>
  <c r="I438" i="4" s="1"/>
  <c r="U438" i="4" s="1"/>
  <c r="Q507" i="1"/>
  <c r="Y436" i="4"/>
  <c r="V436" i="4"/>
  <c r="Z436" i="4"/>
  <c r="W436" i="4"/>
  <c r="N436" i="4"/>
  <c r="M436" i="4"/>
  <c r="L438" i="4"/>
  <c r="F438" i="4"/>
  <c r="E437" i="4"/>
  <c r="H437" i="4" s="1"/>
  <c r="U506" i="1"/>
  <c r="D437" i="4"/>
  <c r="G437" i="4" s="1"/>
  <c r="T506" i="1"/>
  <c r="J437" i="4" s="1"/>
  <c r="X437" i="4"/>
  <c r="X438" i="4" s="1"/>
  <c r="U437" i="4"/>
  <c r="H508" i="1"/>
  <c r="O508" i="1" s="1"/>
  <c r="P508" i="1" s="1"/>
  <c r="K508" i="1"/>
  <c r="I508" i="1"/>
  <c r="J508" i="1"/>
  <c r="I509" i="1" a="1"/>
  <c r="E509" i="1"/>
  <c r="D510" i="1"/>
  <c r="C511" i="1"/>
  <c r="G510" i="1"/>
  <c r="Q508" i="1" l="1"/>
  <c r="C439" i="4"/>
  <c r="S508" i="1"/>
  <c r="I439" i="4" s="1"/>
  <c r="U439" i="4" s="1"/>
  <c r="X439" i="4"/>
  <c r="Y437" i="4"/>
  <c r="V437" i="4"/>
  <c r="K437" i="4"/>
  <c r="Z437" i="4" s="1"/>
  <c r="F439" i="4"/>
  <c r="L439" i="4"/>
  <c r="M437" i="4"/>
  <c r="N437" i="4"/>
  <c r="D438" i="4"/>
  <c r="G438" i="4" s="1"/>
  <c r="T507" i="1"/>
  <c r="J438" i="4" s="1"/>
  <c r="U507" i="1"/>
  <c r="K438" i="4" s="1"/>
  <c r="E438" i="4"/>
  <c r="H438" i="4" s="1"/>
  <c r="K509" i="1"/>
  <c r="I509" i="1"/>
  <c r="J509" i="1"/>
  <c r="I510" i="1" a="1"/>
  <c r="H509" i="1"/>
  <c r="O509" i="1" s="1"/>
  <c r="P509" i="1" s="1"/>
  <c r="C512" i="1"/>
  <c r="G511" i="1"/>
  <c r="D511" i="1"/>
  <c r="E511" i="1" s="1"/>
  <c r="E510" i="1"/>
  <c r="C440" i="4" l="1"/>
  <c r="S509" i="1"/>
  <c r="I440" i="4" s="1"/>
  <c r="Q509" i="1"/>
  <c r="Z438" i="4"/>
  <c r="W438" i="4"/>
  <c r="Y438" i="4"/>
  <c r="V438" i="4"/>
  <c r="N438" i="4"/>
  <c r="M438" i="4"/>
  <c r="L440" i="4"/>
  <c r="F440" i="4"/>
  <c r="W437" i="4"/>
  <c r="U508" i="1"/>
  <c r="K439" i="4" s="1"/>
  <c r="E439" i="4"/>
  <c r="H439" i="4" s="1"/>
  <c r="D439" i="4"/>
  <c r="G439" i="4" s="1"/>
  <c r="T508" i="1"/>
  <c r="J439" i="4" s="1"/>
  <c r="V439" i="4" s="1"/>
  <c r="H510" i="1"/>
  <c r="K510" i="1"/>
  <c r="J510" i="1"/>
  <c r="I510" i="1"/>
  <c r="I511" i="1" a="1"/>
  <c r="O510" i="1"/>
  <c r="P510" i="1" s="1"/>
  <c r="C513" i="1"/>
  <c r="G512" i="1"/>
  <c r="D512" i="1"/>
  <c r="E512" i="1" s="1"/>
  <c r="C441" i="4" l="1"/>
  <c r="S510" i="1"/>
  <c r="I441" i="4" s="1"/>
  <c r="Q510" i="1"/>
  <c r="Z439" i="4"/>
  <c r="W439" i="4"/>
  <c r="F441" i="4"/>
  <c r="L441" i="4"/>
  <c r="M439" i="4"/>
  <c r="N439" i="4"/>
  <c r="Y439" i="4"/>
  <c r="U509" i="1"/>
  <c r="K440" i="4" s="1"/>
  <c r="E440" i="4"/>
  <c r="H440" i="4" s="1"/>
  <c r="D440" i="4"/>
  <c r="G440" i="4" s="1"/>
  <c r="T509" i="1"/>
  <c r="J440" i="4" s="1"/>
  <c r="X440" i="4"/>
  <c r="X441" i="4" s="1"/>
  <c r="U440" i="4"/>
  <c r="U441" i="4" s="1"/>
  <c r="H511" i="1"/>
  <c r="O511" i="1" s="1"/>
  <c r="P511" i="1" s="1"/>
  <c r="K511" i="1"/>
  <c r="I511" i="1"/>
  <c r="J511" i="1"/>
  <c r="I512" i="1" a="1"/>
  <c r="C514" i="1"/>
  <c r="D513" i="1"/>
  <c r="G513" i="1"/>
  <c r="Q511" i="1" l="1"/>
  <c r="C442" i="4"/>
  <c r="S511" i="1"/>
  <c r="I442" i="4" s="1"/>
  <c r="U442" i="4" s="1"/>
  <c r="X442" i="4"/>
  <c r="Y440" i="4"/>
  <c r="V440" i="4"/>
  <c r="Z440" i="4"/>
  <c r="W440" i="4"/>
  <c r="N440" i="4"/>
  <c r="M440" i="4"/>
  <c r="L442" i="4"/>
  <c r="F442" i="4"/>
  <c r="U510" i="1"/>
  <c r="K441" i="4" s="1"/>
  <c r="E441" i="4"/>
  <c r="H441" i="4" s="1"/>
  <c r="D441" i="4"/>
  <c r="G441" i="4" s="1"/>
  <c r="T510" i="1"/>
  <c r="J441" i="4" s="1"/>
  <c r="I513" i="1" a="1"/>
  <c r="K512" i="1"/>
  <c r="I512" i="1"/>
  <c r="J512" i="1"/>
  <c r="E513" i="1"/>
  <c r="C515" i="1"/>
  <c r="G514" i="1"/>
  <c r="D514" i="1"/>
  <c r="H512" i="1"/>
  <c r="O512" i="1" s="1"/>
  <c r="P512" i="1" s="1"/>
  <c r="C443" i="4" l="1"/>
  <c r="S512" i="1"/>
  <c r="I443" i="4" s="1"/>
  <c r="U443" i="4" s="1"/>
  <c r="Q512" i="1"/>
  <c r="Y441" i="4"/>
  <c r="V441" i="4"/>
  <c r="Z441" i="4"/>
  <c r="W441" i="4"/>
  <c r="F443" i="4"/>
  <c r="L443" i="4"/>
  <c r="M441" i="4"/>
  <c r="N441" i="4"/>
  <c r="X443" i="4"/>
  <c r="U511" i="1"/>
  <c r="K442" i="4" s="1"/>
  <c r="E442" i="4"/>
  <c r="H442" i="4" s="1"/>
  <c r="D442" i="4"/>
  <c r="G442" i="4" s="1"/>
  <c r="T511" i="1"/>
  <c r="J442" i="4" s="1"/>
  <c r="V442" i="4" s="1"/>
  <c r="K513" i="1"/>
  <c r="I513" i="1"/>
  <c r="J513" i="1"/>
  <c r="I514" i="1" a="1"/>
  <c r="H513" i="1"/>
  <c r="O513" i="1" s="1"/>
  <c r="P513" i="1" s="1"/>
  <c r="E514" i="1"/>
  <c r="D515" i="1"/>
  <c r="C516" i="1"/>
  <c r="G515" i="1"/>
  <c r="C444" i="4" l="1"/>
  <c r="S513" i="1"/>
  <c r="I444" i="4" s="1"/>
  <c r="U444" i="4" s="1"/>
  <c r="Q513" i="1"/>
  <c r="Z442" i="4"/>
  <c r="W442" i="4"/>
  <c r="X444" i="4"/>
  <c r="N442" i="4"/>
  <c r="M442" i="4"/>
  <c r="L444" i="4"/>
  <c r="F444" i="4"/>
  <c r="Y442" i="4"/>
  <c r="U512" i="1"/>
  <c r="E443" i="4"/>
  <c r="H443" i="4" s="1"/>
  <c r="D443" i="4"/>
  <c r="G443" i="4" s="1"/>
  <c r="T512" i="1"/>
  <c r="J443" i="4" s="1"/>
  <c r="V443" i="4" s="1"/>
  <c r="I515" i="1" a="1"/>
  <c r="K514" i="1"/>
  <c r="J514" i="1"/>
  <c r="I514" i="1"/>
  <c r="E515" i="1"/>
  <c r="G516" i="1"/>
  <c r="C517" i="1"/>
  <c r="D516" i="1"/>
  <c r="H514" i="1"/>
  <c r="O514" i="1" s="1"/>
  <c r="P514" i="1" s="1"/>
  <c r="C445" i="4" l="1"/>
  <c r="S514" i="1"/>
  <c r="I445" i="4" s="1"/>
  <c r="Q514" i="1"/>
  <c r="K443" i="4"/>
  <c r="Y443" i="4"/>
  <c r="F445" i="4"/>
  <c r="L445" i="4"/>
  <c r="M443" i="4"/>
  <c r="N443" i="4"/>
  <c r="D444" i="4"/>
  <c r="G444" i="4" s="1"/>
  <c r="T513" i="1"/>
  <c r="J444" i="4" s="1"/>
  <c r="V444" i="4" s="1"/>
  <c r="U513" i="1"/>
  <c r="K444" i="4" s="1"/>
  <c r="E444" i="4"/>
  <c r="H444" i="4" s="1"/>
  <c r="H515" i="1"/>
  <c r="I516" i="1" a="1"/>
  <c r="J515" i="1"/>
  <c r="K515" i="1"/>
  <c r="I515" i="1"/>
  <c r="O515" i="1"/>
  <c r="P515" i="1" s="1"/>
  <c r="E516" i="1"/>
  <c r="G517" i="1"/>
  <c r="C518" i="1"/>
  <c r="D517" i="1"/>
  <c r="C446" i="4" l="1"/>
  <c r="S515" i="1"/>
  <c r="I446" i="4" s="1"/>
  <c r="Q515" i="1"/>
  <c r="N444" i="4"/>
  <c r="M444" i="4"/>
  <c r="L446" i="4"/>
  <c r="F446" i="4"/>
  <c r="Y444" i="4"/>
  <c r="Z443" i="4"/>
  <c r="Z444" i="4" s="1"/>
  <c r="W443" i="4"/>
  <c r="W444" i="4"/>
  <c r="E445" i="4"/>
  <c r="H445" i="4" s="1"/>
  <c r="U514" i="1"/>
  <c r="K445" i="4" s="1"/>
  <c r="D445" i="4"/>
  <c r="G445" i="4" s="1"/>
  <c r="T514" i="1"/>
  <c r="J445" i="4" s="1"/>
  <c r="X445" i="4"/>
  <c r="X446" i="4" s="1"/>
  <c r="U445" i="4"/>
  <c r="I517" i="1" a="1"/>
  <c r="K516" i="1"/>
  <c r="I516" i="1"/>
  <c r="J516" i="1"/>
  <c r="E517" i="1"/>
  <c r="H516" i="1"/>
  <c r="O516" i="1" s="1"/>
  <c r="P516" i="1" s="1"/>
  <c r="D518" i="1"/>
  <c r="C519" i="1"/>
  <c r="G518" i="1"/>
  <c r="C447" i="4" l="1"/>
  <c r="S516" i="1"/>
  <c r="I447" i="4" s="1"/>
  <c r="Q516" i="1"/>
  <c r="Y445" i="4"/>
  <c r="V445" i="4"/>
  <c r="Z445" i="4"/>
  <c r="W445" i="4"/>
  <c r="F447" i="4"/>
  <c r="L447" i="4"/>
  <c r="M445" i="4"/>
  <c r="N445" i="4"/>
  <c r="U515" i="1"/>
  <c r="K446" i="4" s="1"/>
  <c r="E446" i="4"/>
  <c r="H446" i="4" s="1"/>
  <c r="D446" i="4"/>
  <c r="G446" i="4" s="1"/>
  <c r="T515" i="1"/>
  <c r="J446" i="4" s="1"/>
  <c r="V446" i="4" s="1"/>
  <c r="U446" i="4"/>
  <c r="I518" i="1" a="1"/>
  <c r="K517" i="1"/>
  <c r="I517" i="1"/>
  <c r="J517" i="1"/>
  <c r="H517" i="1"/>
  <c r="O517" i="1" s="1"/>
  <c r="P517" i="1" s="1"/>
  <c r="G519" i="1"/>
  <c r="D519" i="1"/>
  <c r="C520" i="1"/>
  <c r="E518" i="1"/>
  <c r="C448" i="4" l="1"/>
  <c r="S517" i="1"/>
  <c r="I448" i="4" s="1"/>
  <c r="Q517" i="1"/>
  <c r="Z446" i="4"/>
  <c r="W446" i="4"/>
  <c r="N446" i="4"/>
  <c r="M446" i="4"/>
  <c r="L448" i="4"/>
  <c r="F448" i="4"/>
  <c r="Y446" i="4"/>
  <c r="U516" i="1"/>
  <c r="K447" i="4" s="1"/>
  <c r="E447" i="4"/>
  <c r="H447" i="4" s="1"/>
  <c r="D447" i="4"/>
  <c r="G447" i="4" s="1"/>
  <c r="T516" i="1"/>
  <c r="J447" i="4" s="1"/>
  <c r="X447" i="4"/>
  <c r="U447" i="4"/>
  <c r="H518" i="1"/>
  <c r="O518" i="1" s="1"/>
  <c r="P518" i="1" s="1"/>
  <c r="I519" i="1" a="1"/>
  <c r="K518" i="1"/>
  <c r="J518" i="1"/>
  <c r="I518" i="1"/>
  <c r="E519" i="1"/>
  <c r="D520" i="1"/>
  <c r="C521" i="1"/>
  <c r="G520" i="1"/>
  <c r="Q518" i="1" l="1"/>
  <c r="C449" i="4"/>
  <c r="S518" i="1"/>
  <c r="I449" i="4" s="1"/>
  <c r="Y447" i="4"/>
  <c r="V447" i="4"/>
  <c r="Z447" i="4"/>
  <c r="W447" i="4"/>
  <c r="F449" i="4"/>
  <c r="L449" i="4"/>
  <c r="M447" i="4"/>
  <c r="N447" i="4"/>
  <c r="U517" i="1"/>
  <c r="K448" i="4" s="1"/>
  <c r="E448" i="4"/>
  <c r="H448" i="4" s="1"/>
  <c r="D448" i="4"/>
  <c r="G448" i="4" s="1"/>
  <c r="T517" i="1"/>
  <c r="J448" i="4" s="1"/>
  <c r="X448" i="4"/>
  <c r="U448" i="4"/>
  <c r="H519" i="1"/>
  <c r="O519" i="1" s="1"/>
  <c r="P519" i="1" s="1"/>
  <c r="K519" i="1"/>
  <c r="I519" i="1"/>
  <c r="J519" i="1"/>
  <c r="I520" i="1" a="1"/>
  <c r="E520" i="1"/>
  <c r="D521" i="1"/>
  <c r="E521" i="1" s="1"/>
  <c r="G521" i="1"/>
  <c r="C522" i="1"/>
  <c r="Q519" i="1" l="1"/>
  <c r="C450" i="4"/>
  <c r="S519" i="1"/>
  <c r="I450" i="4" s="1"/>
  <c r="Y448" i="4"/>
  <c r="V448" i="4"/>
  <c r="Z448" i="4"/>
  <c r="W448" i="4"/>
  <c r="N448" i="4"/>
  <c r="M448" i="4"/>
  <c r="L450" i="4"/>
  <c r="F450" i="4"/>
  <c r="X449" i="4"/>
  <c r="U449" i="4"/>
  <c r="D449" i="4"/>
  <c r="G449" i="4" s="1"/>
  <c r="T518" i="1"/>
  <c r="J449" i="4" s="1"/>
  <c r="V449" i="4" s="1"/>
  <c r="E449" i="4"/>
  <c r="H449" i="4" s="1"/>
  <c r="U518" i="1"/>
  <c r="K449" i="4" s="1"/>
  <c r="K520" i="1"/>
  <c r="I520" i="1"/>
  <c r="J520" i="1"/>
  <c r="I521" i="1" a="1"/>
  <c r="H520" i="1"/>
  <c r="O520" i="1" s="1"/>
  <c r="P520" i="1" s="1"/>
  <c r="G522" i="1"/>
  <c r="C523" i="1"/>
  <c r="D522" i="1"/>
  <c r="E522" i="1" s="1"/>
  <c r="C451" i="4" l="1"/>
  <c r="S520" i="1"/>
  <c r="I451" i="4" s="1"/>
  <c r="Q520" i="1"/>
  <c r="Z449" i="4"/>
  <c r="W449" i="4"/>
  <c r="F451" i="4"/>
  <c r="L451" i="4"/>
  <c r="M449" i="4"/>
  <c r="N449" i="4"/>
  <c r="Y449" i="4"/>
  <c r="X450" i="4"/>
  <c r="U450" i="4"/>
  <c r="U519" i="1"/>
  <c r="K450" i="4" s="1"/>
  <c r="E450" i="4"/>
  <c r="H450" i="4" s="1"/>
  <c r="D450" i="4"/>
  <c r="G450" i="4" s="1"/>
  <c r="T519" i="1"/>
  <c r="J450" i="4" s="1"/>
  <c r="K521" i="1"/>
  <c r="I521" i="1"/>
  <c r="J521" i="1"/>
  <c r="I522" i="1" a="1"/>
  <c r="H521" i="1"/>
  <c r="O521" i="1" s="1"/>
  <c r="P521" i="1" s="1"/>
  <c r="G523" i="1"/>
  <c r="D523" i="1"/>
  <c r="E523" i="1" s="1"/>
  <c r="C524" i="1"/>
  <c r="C452" i="4" l="1"/>
  <c r="S521" i="1"/>
  <c r="I452" i="4" s="1"/>
  <c r="Q521" i="1"/>
  <c r="Y450" i="4"/>
  <c r="V450" i="4"/>
  <c r="Z450" i="4"/>
  <c r="W450" i="4"/>
  <c r="N450" i="4"/>
  <c r="M450" i="4"/>
  <c r="L452" i="4"/>
  <c r="F452" i="4"/>
  <c r="U520" i="1"/>
  <c r="K451" i="4" s="1"/>
  <c r="E451" i="4"/>
  <c r="H451" i="4" s="1"/>
  <c r="D451" i="4"/>
  <c r="G451" i="4" s="1"/>
  <c r="T520" i="1"/>
  <c r="J451" i="4" s="1"/>
  <c r="X451" i="4"/>
  <c r="U451" i="4"/>
  <c r="I523" i="1" a="1"/>
  <c r="K522" i="1"/>
  <c r="J522" i="1"/>
  <c r="I522" i="1"/>
  <c r="G524" i="1"/>
  <c r="D524" i="1"/>
  <c r="C525" i="1"/>
  <c r="H522" i="1"/>
  <c r="O522" i="1" s="1"/>
  <c r="P522" i="1" s="1"/>
  <c r="C453" i="4" l="1"/>
  <c r="S522" i="1"/>
  <c r="I453" i="4" s="1"/>
  <c r="X453" i="4" s="1"/>
  <c r="Q522" i="1"/>
  <c r="Y451" i="4"/>
  <c r="V451" i="4"/>
  <c r="Z451" i="4"/>
  <c r="W451" i="4"/>
  <c r="F453" i="4"/>
  <c r="L453" i="4"/>
  <c r="M451" i="4"/>
  <c r="N451" i="4"/>
  <c r="U521" i="1"/>
  <c r="K452" i="4" s="1"/>
  <c r="E452" i="4"/>
  <c r="H452" i="4" s="1"/>
  <c r="D452" i="4"/>
  <c r="G452" i="4" s="1"/>
  <c r="T521" i="1"/>
  <c r="J452" i="4" s="1"/>
  <c r="X452" i="4"/>
  <c r="U452" i="4"/>
  <c r="U453" i="4" s="1"/>
  <c r="H523" i="1"/>
  <c r="I523" i="1"/>
  <c r="K523" i="1"/>
  <c r="J523" i="1"/>
  <c r="I524" i="1" a="1"/>
  <c r="G525" i="1"/>
  <c r="C526" i="1"/>
  <c r="D525" i="1"/>
  <c r="O523" i="1"/>
  <c r="P523" i="1" s="1"/>
  <c r="E524" i="1"/>
  <c r="C454" i="4" l="1"/>
  <c r="S523" i="1"/>
  <c r="I454" i="4" s="1"/>
  <c r="Q523" i="1"/>
  <c r="Y452" i="4"/>
  <c r="V452" i="4"/>
  <c r="Z452" i="4"/>
  <c r="W452" i="4"/>
  <c r="N452" i="4"/>
  <c r="M452" i="4"/>
  <c r="L454" i="4"/>
  <c r="F454" i="4"/>
  <c r="E453" i="4"/>
  <c r="H453" i="4" s="1"/>
  <c r="U522" i="1"/>
  <c r="D453" i="4"/>
  <c r="G453" i="4" s="1"/>
  <c r="T522" i="1"/>
  <c r="J453" i="4" s="1"/>
  <c r="K524" i="1"/>
  <c r="I524" i="1"/>
  <c r="J524" i="1"/>
  <c r="I525" i="1" a="1"/>
  <c r="H524" i="1"/>
  <c r="O524" i="1" s="1"/>
  <c r="P524" i="1" s="1"/>
  <c r="E525" i="1"/>
  <c r="C527" i="1"/>
  <c r="D526" i="1"/>
  <c r="G526" i="1"/>
  <c r="C455" i="4" l="1"/>
  <c r="S524" i="1"/>
  <c r="I455" i="4" s="1"/>
  <c r="U455" i="4" s="1"/>
  <c r="Q524" i="1"/>
  <c r="Y453" i="4"/>
  <c r="V453" i="4"/>
  <c r="K453" i="4"/>
  <c r="F455" i="4"/>
  <c r="L455" i="4"/>
  <c r="M453" i="4"/>
  <c r="N453" i="4"/>
  <c r="D454" i="4"/>
  <c r="G454" i="4" s="1"/>
  <c r="T523" i="1"/>
  <c r="J454" i="4" s="1"/>
  <c r="U523" i="1"/>
  <c r="K454" i="4" s="1"/>
  <c r="Z454" i="4" s="1"/>
  <c r="E454" i="4"/>
  <c r="H454" i="4" s="1"/>
  <c r="X454" i="4"/>
  <c r="X455" i="4" s="1"/>
  <c r="U454" i="4"/>
  <c r="H525" i="1"/>
  <c r="O525" i="1"/>
  <c r="P525" i="1" s="1"/>
  <c r="I526" i="1" a="1"/>
  <c r="K525" i="1"/>
  <c r="I525" i="1"/>
  <c r="J525" i="1"/>
  <c r="D527" i="1"/>
  <c r="G527" i="1"/>
  <c r="C528" i="1"/>
  <c r="E526" i="1"/>
  <c r="Q525" i="1" l="1"/>
  <c r="C456" i="4"/>
  <c r="S525" i="1"/>
  <c r="I456" i="4" s="1"/>
  <c r="X456" i="4" s="1"/>
  <c r="Y454" i="4"/>
  <c r="V454" i="4"/>
  <c r="N454" i="4"/>
  <c r="M454" i="4"/>
  <c r="L456" i="4"/>
  <c r="F456" i="4"/>
  <c r="Z453" i="4"/>
  <c r="W453" i="4"/>
  <c r="W454" i="4"/>
  <c r="U524" i="1"/>
  <c r="K455" i="4" s="1"/>
  <c r="E455" i="4"/>
  <c r="H455" i="4" s="1"/>
  <c r="D455" i="4"/>
  <c r="G455" i="4" s="1"/>
  <c r="T524" i="1"/>
  <c r="J455" i="4" s="1"/>
  <c r="V455" i="4" s="1"/>
  <c r="U456" i="4"/>
  <c r="I527" i="1" a="1"/>
  <c r="K526" i="1"/>
  <c r="J526" i="1"/>
  <c r="I526" i="1"/>
  <c r="D528" i="1"/>
  <c r="E528" i="1" s="1"/>
  <c r="G528" i="1"/>
  <c r="C529" i="1"/>
  <c r="E527" i="1"/>
  <c r="H526" i="1"/>
  <c r="O526" i="1" s="1"/>
  <c r="P526" i="1" s="1"/>
  <c r="C457" i="4" l="1"/>
  <c r="S526" i="1"/>
  <c r="I457" i="4" s="1"/>
  <c r="U457" i="4" s="1"/>
  <c r="Q526" i="1"/>
  <c r="Z455" i="4"/>
  <c r="W455" i="4"/>
  <c r="F457" i="4"/>
  <c r="L457" i="4"/>
  <c r="M455" i="4"/>
  <c r="N455" i="4"/>
  <c r="Y455" i="4"/>
  <c r="X457" i="4"/>
  <c r="U525" i="1"/>
  <c r="K456" i="4" s="1"/>
  <c r="E456" i="4"/>
  <c r="H456" i="4" s="1"/>
  <c r="D456" i="4"/>
  <c r="G456" i="4" s="1"/>
  <c r="T525" i="1"/>
  <c r="J456" i="4" s="1"/>
  <c r="V456" i="4" s="1"/>
  <c r="H527" i="1"/>
  <c r="I528" i="1" a="1"/>
  <c r="I527" i="1"/>
  <c r="J527" i="1"/>
  <c r="K527" i="1"/>
  <c r="D529" i="1"/>
  <c r="G529" i="1"/>
  <c r="C530" i="1"/>
  <c r="O527" i="1"/>
  <c r="P527" i="1" s="1"/>
  <c r="C458" i="4" l="1"/>
  <c r="S527" i="1"/>
  <c r="I458" i="4" s="1"/>
  <c r="U458" i="4" s="1"/>
  <c r="Q527" i="1"/>
  <c r="Z456" i="4"/>
  <c r="W456" i="4"/>
  <c r="X458" i="4"/>
  <c r="Y456" i="4"/>
  <c r="N456" i="4"/>
  <c r="M456" i="4"/>
  <c r="L458" i="4"/>
  <c r="F458" i="4"/>
  <c r="E457" i="4"/>
  <c r="H457" i="4" s="1"/>
  <c r="U526" i="1"/>
  <c r="K457" i="4" s="1"/>
  <c r="D457" i="4"/>
  <c r="G457" i="4" s="1"/>
  <c r="T526" i="1"/>
  <c r="J457" i="4" s="1"/>
  <c r="V457" i="4" s="1"/>
  <c r="H528" i="1"/>
  <c r="O528" i="1" s="1"/>
  <c r="P528" i="1" s="1"/>
  <c r="I529" i="1" a="1"/>
  <c r="K528" i="1"/>
  <c r="I528" i="1"/>
  <c r="J528" i="1"/>
  <c r="G530" i="1"/>
  <c r="D530" i="1"/>
  <c r="C531" i="1"/>
  <c r="E530" i="1"/>
  <c r="E529" i="1"/>
  <c r="Q528" i="1" l="1"/>
  <c r="C459" i="4"/>
  <c r="S528" i="1"/>
  <c r="I459" i="4" s="1"/>
  <c r="U459" i="4" s="1"/>
  <c r="Z457" i="4"/>
  <c r="W457" i="4"/>
  <c r="F459" i="4"/>
  <c r="L459" i="4"/>
  <c r="M457" i="4"/>
  <c r="N457" i="4"/>
  <c r="Y457" i="4"/>
  <c r="X459" i="4"/>
  <c r="U527" i="1"/>
  <c r="K458" i="4" s="1"/>
  <c r="E458" i="4"/>
  <c r="H458" i="4" s="1"/>
  <c r="D458" i="4"/>
  <c r="G458" i="4" s="1"/>
  <c r="T527" i="1"/>
  <c r="J458" i="4" s="1"/>
  <c r="V458" i="4" s="1"/>
  <c r="K529" i="1"/>
  <c r="I529" i="1"/>
  <c r="J529" i="1"/>
  <c r="I530" i="1" a="1"/>
  <c r="D531" i="1"/>
  <c r="E531" i="1" s="1"/>
  <c r="C532" i="1"/>
  <c r="G531" i="1"/>
  <c r="H529" i="1"/>
  <c r="O529" i="1" s="1"/>
  <c r="P529" i="1" s="1"/>
  <c r="C460" i="4" l="1"/>
  <c r="S529" i="1"/>
  <c r="I460" i="4" s="1"/>
  <c r="U460" i="4" s="1"/>
  <c r="Q529" i="1"/>
  <c r="Z458" i="4"/>
  <c r="W458" i="4"/>
  <c r="X460" i="4"/>
  <c r="Y458" i="4"/>
  <c r="N458" i="4"/>
  <c r="M458" i="4"/>
  <c r="L460" i="4"/>
  <c r="F460" i="4"/>
  <c r="U528" i="1"/>
  <c r="K459" i="4" s="1"/>
  <c r="E459" i="4"/>
  <c r="H459" i="4" s="1"/>
  <c r="D459" i="4"/>
  <c r="G459" i="4" s="1"/>
  <c r="T528" i="1"/>
  <c r="J459" i="4" s="1"/>
  <c r="V459" i="4" s="1"/>
  <c r="I531" i="1" a="1"/>
  <c r="K530" i="1"/>
  <c r="J530" i="1"/>
  <c r="I530" i="1"/>
  <c r="H530" i="1"/>
  <c r="O530" i="1" s="1"/>
  <c r="P530" i="1" s="1"/>
  <c r="C533" i="1"/>
  <c r="D532" i="1"/>
  <c r="G532" i="1"/>
  <c r="C461" i="4" l="1"/>
  <c r="S530" i="1"/>
  <c r="I461" i="4" s="1"/>
  <c r="U461" i="4" s="1"/>
  <c r="Q530" i="1"/>
  <c r="Z459" i="4"/>
  <c r="W459" i="4"/>
  <c r="F461" i="4"/>
  <c r="L461" i="4"/>
  <c r="M459" i="4"/>
  <c r="N459" i="4"/>
  <c r="Y459" i="4"/>
  <c r="X461" i="4"/>
  <c r="D460" i="4"/>
  <c r="G460" i="4" s="1"/>
  <c r="T529" i="1"/>
  <c r="J460" i="4" s="1"/>
  <c r="V460" i="4" s="1"/>
  <c r="U529" i="1"/>
  <c r="K460" i="4" s="1"/>
  <c r="E460" i="4"/>
  <c r="H460" i="4" s="1"/>
  <c r="H531" i="1"/>
  <c r="O531" i="1" s="1"/>
  <c r="P531" i="1" s="1"/>
  <c r="J531" i="1"/>
  <c r="K531" i="1"/>
  <c r="I531" i="1"/>
  <c r="I532" i="1" a="1"/>
  <c r="G533" i="1"/>
  <c r="D533" i="1"/>
  <c r="E533" i="1" s="1"/>
  <c r="C534" i="1"/>
  <c r="E532" i="1"/>
  <c r="Q531" i="1" l="1"/>
  <c r="C462" i="4"/>
  <c r="S531" i="1"/>
  <c r="I462" i="4" s="1"/>
  <c r="X462" i="4" s="1"/>
  <c r="Z460" i="4"/>
  <c r="W460" i="4"/>
  <c r="Y460" i="4"/>
  <c r="N460" i="4"/>
  <c r="M460" i="4"/>
  <c r="L462" i="4"/>
  <c r="F462" i="4"/>
  <c r="E461" i="4"/>
  <c r="H461" i="4" s="1"/>
  <c r="U530" i="1"/>
  <c r="K461" i="4" s="1"/>
  <c r="D461" i="4"/>
  <c r="G461" i="4" s="1"/>
  <c r="T530" i="1"/>
  <c r="J461" i="4" s="1"/>
  <c r="V461" i="4" s="1"/>
  <c r="U462" i="4"/>
  <c r="H532" i="1"/>
  <c r="O532" i="1" s="1"/>
  <c r="P532" i="1" s="1"/>
  <c r="I533" i="1" a="1"/>
  <c r="K532" i="1"/>
  <c r="I532" i="1"/>
  <c r="J532" i="1"/>
  <c r="D534" i="1"/>
  <c r="G534" i="1"/>
  <c r="C535" i="1"/>
  <c r="Q532" i="1" l="1"/>
  <c r="C463" i="4"/>
  <c r="S532" i="1"/>
  <c r="I463" i="4" s="1"/>
  <c r="F463" i="4"/>
  <c r="L463" i="4"/>
  <c r="M461" i="4"/>
  <c r="N461" i="4"/>
  <c r="Y461" i="4"/>
  <c r="W461" i="4"/>
  <c r="Z461" i="4"/>
  <c r="U531" i="1"/>
  <c r="K462" i="4" s="1"/>
  <c r="E462" i="4"/>
  <c r="H462" i="4" s="1"/>
  <c r="D462" i="4"/>
  <c r="G462" i="4" s="1"/>
  <c r="T531" i="1"/>
  <c r="J462" i="4" s="1"/>
  <c r="K533" i="1"/>
  <c r="I533" i="1"/>
  <c r="J533" i="1"/>
  <c r="I534" i="1" a="1"/>
  <c r="H533" i="1"/>
  <c r="O533" i="1" s="1"/>
  <c r="P533" i="1" s="1"/>
  <c r="E534" i="1"/>
  <c r="G535" i="1"/>
  <c r="D535" i="1"/>
  <c r="C536" i="1"/>
  <c r="C464" i="4" l="1"/>
  <c r="S533" i="1"/>
  <c r="I464" i="4" s="1"/>
  <c r="Q533" i="1"/>
  <c r="Y462" i="4"/>
  <c r="V462" i="4"/>
  <c r="Z462" i="4"/>
  <c r="W462" i="4"/>
  <c r="N462" i="4"/>
  <c r="M462" i="4"/>
  <c r="L464" i="4"/>
  <c r="F464" i="4"/>
  <c r="X463" i="4"/>
  <c r="U463" i="4"/>
  <c r="U532" i="1"/>
  <c r="K463" i="4" s="1"/>
  <c r="E463" i="4"/>
  <c r="H463" i="4" s="1"/>
  <c r="D463" i="4"/>
  <c r="G463" i="4" s="1"/>
  <c r="T532" i="1"/>
  <c r="J463" i="4" s="1"/>
  <c r="K534" i="1"/>
  <c r="J534" i="1"/>
  <c r="I534" i="1"/>
  <c r="I535" i="1" a="1"/>
  <c r="E535" i="1"/>
  <c r="G536" i="1"/>
  <c r="D536" i="1"/>
  <c r="C537" i="1"/>
  <c r="H534" i="1"/>
  <c r="O534" i="1" s="1"/>
  <c r="P534" i="1" s="1"/>
  <c r="C465" i="4" l="1"/>
  <c r="S534" i="1"/>
  <c r="I465" i="4" s="1"/>
  <c r="Q534" i="1"/>
  <c r="Y463" i="4"/>
  <c r="V463" i="4"/>
  <c r="Z463" i="4"/>
  <c r="W463" i="4"/>
  <c r="F465" i="4"/>
  <c r="L465" i="4"/>
  <c r="M463" i="4"/>
  <c r="N463" i="4"/>
  <c r="U533" i="1"/>
  <c r="K464" i="4" s="1"/>
  <c r="E464" i="4"/>
  <c r="H464" i="4" s="1"/>
  <c r="D464" i="4"/>
  <c r="G464" i="4" s="1"/>
  <c r="T533" i="1"/>
  <c r="J464" i="4" s="1"/>
  <c r="X464" i="4"/>
  <c r="U464" i="4"/>
  <c r="K535" i="1"/>
  <c r="J535" i="1"/>
  <c r="I535" i="1"/>
  <c r="I536" i="1" a="1"/>
  <c r="H535" i="1"/>
  <c r="O535" i="1" s="1"/>
  <c r="P535" i="1" s="1"/>
  <c r="E536" i="1"/>
  <c r="C538" i="1"/>
  <c r="G537" i="1"/>
  <c r="D537" i="1"/>
  <c r="C466" i="4" l="1"/>
  <c r="S535" i="1"/>
  <c r="I466" i="4" s="1"/>
  <c r="Q535" i="1"/>
  <c r="Y464" i="4"/>
  <c r="V464" i="4"/>
  <c r="Z464" i="4"/>
  <c r="W464" i="4"/>
  <c r="N464" i="4"/>
  <c r="M464" i="4"/>
  <c r="L466" i="4"/>
  <c r="F466" i="4"/>
  <c r="D465" i="4"/>
  <c r="G465" i="4" s="1"/>
  <c r="T534" i="1"/>
  <c r="J465" i="4" s="1"/>
  <c r="E465" i="4"/>
  <c r="H465" i="4" s="1"/>
  <c r="U534" i="1"/>
  <c r="K465" i="4" s="1"/>
  <c r="X465" i="4"/>
  <c r="U465" i="4"/>
  <c r="H536" i="1"/>
  <c r="K536" i="1"/>
  <c r="I536" i="1"/>
  <c r="J536" i="1"/>
  <c r="I537" i="1" a="1"/>
  <c r="E537" i="1"/>
  <c r="G538" i="1"/>
  <c r="D538" i="1"/>
  <c r="E538" i="1" s="1"/>
  <c r="C539" i="1"/>
  <c r="O536" i="1"/>
  <c r="P536" i="1" s="1"/>
  <c r="C467" i="4" l="1"/>
  <c r="S536" i="1"/>
  <c r="I467" i="4" s="1"/>
  <c r="Q536" i="1"/>
  <c r="Z465" i="4"/>
  <c r="W465" i="4"/>
  <c r="Y465" i="4"/>
  <c r="V465" i="4"/>
  <c r="F467" i="4"/>
  <c r="L467" i="4"/>
  <c r="M465" i="4"/>
  <c r="N465" i="4"/>
  <c r="U535" i="1"/>
  <c r="K466" i="4" s="1"/>
  <c r="E466" i="4"/>
  <c r="H466" i="4" s="1"/>
  <c r="D466" i="4"/>
  <c r="G466" i="4" s="1"/>
  <c r="T535" i="1"/>
  <c r="J466" i="4" s="1"/>
  <c r="X466" i="4"/>
  <c r="U466" i="4"/>
  <c r="I538" i="1" a="1"/>
  <c r="K537" i="1"/>
  <c r="I537" i="1"/>
  <c r="J537" i="1"/>
  <c r="C540" i="1"/>
  <c r="D539" i="1"/>
  <c r="E539" i="1" s="1"/>
  <c r="G539" i="1"/>
  <c r="H537" i="1"/>
  <c r="O537" i="1" s="1"/>
  <c r="P537" i="1" s="1"/>
  <c r="C468" i="4" l="1"/>
  <c r="S537" i="1"/>
  <c r="I468" i="4" s="1"/>
  <c r="Q537" i="1"/>
  <c r="Y466" i="4"/>
  <c r="V466" i="4"/>
  <c r="Z466" i="4"/>
  <c r="W466" i="4"/>
  <c r="N466" i="4"/>
  <c r="M466" i="4"/>
  <c r="L468" i="4"/>
  <c r="F468" i="4"/>
  <c r="U536" i="1"/>
  <c r="K467" i="4" s="1"/>
  <c r="E467" i="4"/>
  <c r="H467" i="4" s="1"/>
  <c r="D467" i="4"/>
  <c r="G467" i="4" s="1"/>
  <c r="T536" i="1"/>
  <c r="J467" i="4" s="1"/>
  <c r="X467" i="4"/>
  <c r="U467" i="4"/>
  <c r="I539" i="1" a="1"/>
  <c r="K538" i="1"/>
  <c r="J538" i="1"/>
  <c r="I538" i="1"/>
  <c r="D540" i="1"/>
  <c r="C541" i="1"/>
  <c r="G540" i="1"/>
  <c r="H538" i="1"/>
  <c r="O538" i="1" s="1"/>
  <c r="P538" i="1" s="1"/>
  <c r="C469" i="4" l="1"/>
  <c r="S538" i="1"/>
  <c r="I469" i="4" s="1"/>
  <c r="Q538" i="1"/>
  <c r="Y467" i="4"/>
  <c r="V467" i="4"/>
  <c r="Z467" i="4"/>
  <c r="W467" i="4"/>
  <c r="F469" i="4"/>
  <c r="L469" i="4"/>
  <c r="M467" i="4"/>
  <c r="N467" i="4"/>
  <c r="U537" i="1"/>
  <c r="K468" i="4" s="1"/>
  <c r="E468" i="4"/>
  <c r="H468" i="4" s="1"/>
  <c r="D468" i="4"/>
  <c r="G468" i="4" s="1"/>
  <c r="T537" i="1"/>
  <c r="J468" i="4" s="1"/>
  <c r="V468" i="4" s="1"/>
  <c r="X468" i="4"/>
  <c r="U468" i="4"/>
  <c r="H539" i="1"/>
  <c r="I539" i="1"/>
  <c r="J539" i="1"/>
  <c r="K539" i="1"/>
  <c r="I540" i="1" a="1"/>
  <c r="E540" i="1"/>
  <c r="O539" i="1"/>
  <c r="P539" i="1" s="1"/>
  <c r="C542" i="1"/>
  <c r="D541" i="1"/>
  <c r="E541" i="1" s="1"/>
  <c r="G541" i="1"/>
  <c r="C470" i="4" l="1"/>
  <c r="S539" i="1"/>
  <c r="I470" i="4" s="1"/>
  <c r="Q539" i="1"/>
  <c r="Z468" i="4"/>
  <c r="W468" i="4"/>
  <c r="N468" i="4"/>
  <c r="M468" i="4"/>
  <c r="L470" i="4"/>
  <c r="F470" i="4"/>
  <c r="Y468" i="4"/>
  <c r="E469" i="4"/>
  <c r="H469" i="4" s="1"/>
  <c r="U538" i="1"/>
  <c r="K469" i="4" s="1"/>
  <c r="D469" i="4"/>
  <c r="G469" i="4" s="1"/>
  <c r="T538" i="1"/>
  <c r="J469" i="4" s="1"/>
  <c r="X469" i="4"/>
  <c r="U469" i="4"/>
  <c r="I541" i="1" a="1"/>
  <c r="K540" i="1"/>
  <c r="I540" i="1"/>
  <c r="J540" i="1"/>
  <c r="G542" i="1"/>
  <c r="C543" i="1"/>
  <c r="D542" i="1"/>
  <c r="H540" i="1"/>
  <c r="O540" i="1" s="1"/>
  <c r="P540" i="1" s="1"/>
  <c r="C471" i="4" l="1"/>
  <c r="S540" i="1"/>
  <c r="I471" i="4" s="1"/>
  <c r="Q540" i="1"/>
  <c r="Y469" i="4"/>
  <c r="V469" i="4"/>
  <c r="Z469" i="4"/>
  <c r="W469" i="4"/>
  <c r="F471" i="4"/>
  <c r="L471" i="4"/>
  <c r="M469" i="4"/>
  <c r="N469" i="4"/>
  <c r="D470" i="4"/>
  <c r="G470" i="4" s="1"/>
  <c r="T539" i="1"/>
  <c r="J470" i="4" s="1"/>
  <c r="U539" i="1"/>
  <c r="K470" i="4" s="1"/>
  <c r="E470" i="4"/>
  <c r="H470" i="4" s="1"/>
  <c r="X470" i="4"/>
  <c r="U470" i="4"/>
  <c r="H541" i="1"/>
  <c r="O541" i="1" s="1"/>
  <c r="P541" i="1" s="1"/>
  <c r="I542" i="1" a="1"/>
  <c r="K541" i="1"/>
  <c r="I541" i="1"/>
  <c r="J541" i="1"/>
  <c r="E542" i="1"/>
  <c r="D543" i="1"/>
  <c r="E543" i="1" s="1"/>
  <c r="G543" i="1"/>
  <c r="C544" i="1"/>
  <c r="Q541" i="1" l="1"/>
  <c r="C472" i="4"/>
  <c r="S541" i="1"/>
  <c r="I472" i="4" s="1"/>
  <c r="Z470" i="4"/>
  <c r="W470" i="4"/>
  <c r="Y470" i="4"/>
  <c r="V470" i="4"/>
  <c r="N470" i="4"/>
  <c r="M470" i="4"/>
  <c r="L472" i="4"/>
  <c r="F472" i="4"/>
  <c r="U540" i="1"/>
  <c r="K471" i="4" s="1"/>
  <c r="E471" i="4"/>
  <c r="H471" i="4" s="1"/>
  <c r="D471" i="4"/>
  <c r="G471" i="4" s="1"/>
  <c r="T540" i="1"/>
  <c r="J471" i="4" s="1"/>
  <c r="X471" i="4"/>
  <c r="X472" i="4" s="1"/>
  <c r="U471" i="4"/>
  <c r="H542" i="1"/>
  <c r="O542" i="1" s="1"/>
  <c r="P542" i="1" s="1"/>
  <c r="I543" i="1" a="1"/>
  <c r="K542" i="1"/>
  <c r="J542" i="1"/>
  <c r="I542" i="1"/>
  <c r="D544" i="1"/>
  <c r="E544" i="1" s="1"/>
  <c r="G544" i="1"/>
  <c r="C545" i="1"/>
  <c r="Q542" i="1" l="1"/>
  <c r="C473" i="4"/>
  <c r="S542" i="1"/>
  <c r="I473" i="4" s="1"/>
  <c r="X473" i="4"/>
  <c r="Y471" i="4"/>
  <c r="V471" i="4"/>
  <c r="Z471" i="4"/>
  <c r="W471" i="4"/>
  <c r="F473" i="4"/>
  <c r="L473" i="4"/>
  <c r="M471" i="4"/>
  <c r="N471" i="4"/>
  <c r="U472" i="4"/>
  <c r="U473" i="4" s="1"/>
  <c r="U541" i="1"/>
  <c r="K472" i="4" s="1"/>
  <c r="E472" i="4"/>
  <c r="H472" i="4" s="1"/>
  <c r="D472" i="4"/>
  <c r="G472" i="4" s="1"/>
  <c r="T541" i="1"/>
  <c r="J472" i="4" s="1"/>
  <c r="V472" i="4" s="1"/>
  <c r="I544" i="1" a="1"/>
  <c r="I543" i="1"/>
  <c r="J543" i="1"/>
  <c r="K543" i="1"/>
  <c r="H543" i="1"/>
  <c r="O543" i="1" s="1"/>
  <c r="P543" i="1" s="1"/>
  <c r="D545" i="1"/>
  <c r="G545" i="1"/>
  <c r="C546" i="1"/>
  <c r="C474" i="4" l="1"/>
  <c r="S543" i="1"/>
  <c r="I474" i="4" s="1"/>
  <c r="U474" i="4" s="1"/>
  <c r="Q543" i="1"/>
  <c r="Z472" i="4"/>
  <c r="W472" i="4"/>
  <c r="N472" i="4"/>
  <c r="M472" i="4"/>
  <c r="L474" i="4"/>
  <c r="F474" i="4"/>
  <c r="Y472" i="4"/>
  <c r="X474" i="4"/>
  <c r="E473" i="4"/>
  <c r="H473" i="4" s="1"/>
  <c r="U542" i="1"/>
  <c r="K473" i="4" s="1"/>
  <c r="D473" i="4"/>
  <c r="G473" i="4" s="1"/>
  <c r="T542" i="1"/>
  <c r="J473" i="4" s="1"/>
  <c r="Y473" i="4" s="1"/>
  <c r="H544" i="1"/>
  <c r="O544" i="1" s="1"/>
  <c r="P544" i="1" s="1"/>
  <c r="I545" i="1" a="1"/>
  <c r="K544" i="1"/>
  <c r="I544" i="1"/>
  <c r="J544" i="1"/>
  <c r="E545" i="1"/>
  <c r="D546" i="1"/>
  <c r="G546" i="1"/>
  <c r="C547" i="1"/>
  <c r="Q544" i="1" l="1"/>
  <c r="C475" i="4"/>
  <c r="S544" i="1"/>
  <c r="I475" i="4" s="1"/>
  <c r="U475" i="4" s="1"/>
  <c r="Z473" i="4"/>
  <c r="W473" i="4"/>
  <c r="X475" i="4"/>
  <c r="F475" i="4"/>
  <c r="L475" i="4"/>
  <c r="M473" i="4"/>
  <c r="N473" i="4"/>
  <c r="V473" i="4"/>
  <c r="U543" i="1"/>
  <c r="K474" i="4" s="1"/>
  <c r="E474" i="4"/>
  <c r="H474" i="4" s="1"/>
  <c r="D474" i="4"/>
  <c r="G474" i="4" s="1"/>
  <c r="T543" i="1"/>
  <c r="J474" i="4" s="1"/>
  <c r="V474" i="4" s="1"/>
  <c r="I546" i="1" a="1"/>
  <c r="K545" i="1"/>
  <c r="I545" i="1"/>
  <c r="J545" i="1"/>
  <c r="H545" i="1"/>
  <c r="O545" i="1" s="1"/>
  <c r="P545" i="1" s="1"/>
  <c r="E546" i="1"/>
  <c r="C548" i="1"/>
  <c r="G547" i="1"/>
  <c r="D547" i="1"/>
  <c r="E547" i="1" s="1"/>
  <c r="C476" i="4" l="1"/>
  <c r="S545" i="1"/>
  <c r="I476" i="4" s="1"/>
  <c r="U476" i="4" s="1"/>
  <c r="Q545" i="1"/>
  <c r="Z474" i="4"/>
  <c r="W474" i="4"/>
  <c r="N474" i="4"/>
  <c r="M474" i="4"/>
  <c r="L476" i="4"/>
  <c r="F476" i="4"/>
  <c r="X476" i="4"/>
  <c r="Y474" i="4"/>
  <c r="U544" i="1"/>
  <c r="E475" i="4"/>
  <c r="H475" i="4" s="1"/>
  <c r="D475" i="4"/>
  <c r="G475" i="4" s="1"/>
  <c r="T544" i="1"/>
  <c r="J475" i="4" s="1"/>
  <c r="V475" i="4" s="1"/>
  <c r="H546" i="1"/>
  <c r="K546" i="1"/>
  <c r="J546" i="1"/>
  <c r="I546" i="1"/>
  <c r="I547" i="1" a="1"/>
  <c r="O546" i="1"/>
  <c r="P546" i="1" s="1"/>
  <c r="G548" i="1"/>
  <c r="C549" i="1"/>
  <c r="D548" i="1"/>
  <c r="C477" i="4" l="1"/>
  <c r="S546" i="1"/>
  <c r="I477" i="4" s="1"/>
  <c r="X477" i="4" s="1"/>
  <c r="Q546" i="1"/>
  <c r="K475" i="4"/>
  <c r="Y475" i="4"/>
  <c r="F477" i="4"/>
  <c r="L477" i="4"/>
  <c r="M475" i="4"/>
  <c r="N475" i="4"/>
  <c r="D476" i="4"/>
  <c r="G476" i="4" s="1"/>
  <c r="T545" i="1"/>
  <c r="J476" i="4" s="1"/>
  <c r="V476" i="4" s="1"/>
  <c r="U545" i="1"/>
  <c r="K476" i="4" s="1"/>
  <c r="E476" i="4"/>
  <c r="H476" i="4" s="1"/>
  <c r="U477" i="4"/>
  <c r="I548" i="1" a="1"/>
  <c r="J547" i="1"/>
  <c r="K547" i="1"/>
  <c r="I547" i="1"/>
  <c r="H547" i="1"/>
  <c r="O547" i="1" s="1"/>
  <c r="P547" i="1" s="1"/>
  <c r="E548" i="1"/>
  <c r="G549" i="1"/>
  <c r="D549" i="1"/>
  <c r="E549" i="1" s="1"/>
  <c r="C550" i="1"/>
  <c r="C478" i="4" l="1"/>
  <c r="S547" i="1"/>
  <c r="I478" i="4" s="1"/>
  <c r="Q547" i="1"/>
  <c r="N476" i="4"/>
  <c r="M476" i="4"/>
  <c r="L478" i="4"/>
  <c r="F478" i="4"/>
  <c r="Y476" i="4"/>
  <c r="Z475" i="4"/>
  <c r="Z476" i="4" s="1"/>
  <c r="W475" i="4"/>
  <c r="W476" i="4"/>
  <c r="E477" i="4"/>
  <c r="H477" i="4" s="1"/>
  <c r="U546" i="1"/>
  <c r="K477" i="4" s="1"/>
  <c r="D477" i="4"/>
  <c r="G477" i="4" s="1"/>
  <c r="T546" i="1"/>
  <c r="J477" i="4" s="1"/>
  <c r="I549" i="1" a="1"/>
  <c r="K548" i="1"/>
  <c r="I548" i="1"/>
  <c r="J548" i="1"/>
  <c r="H548" i="1"/>
  <c r="O548" i="1" s="1"/>
  <c r="P548" i="1" s="1"/>
  <c r="D550" i="1"/>
  <c r="G550" i="1"/>
  <c r="C551" i="1"/>
  <c r="C479" i="4" l="1"/>
  <c r="S548" i="1"/>
  <c r="I479" i="4" s="1"/>
  <c r="Q548" i="1"/>
  <c r="Y477" i="4"/>
  <c r="V477" i="4"/>
  <c r="Z477" i="4"/>
  <c r="W477" i="4"/>
  <c r="F479" i="4"/>
  <c r="L479" i="4"/>
  <c r="M477" i="4"/>
  <c r="N477" i="4"/>
  <c r="U547" i="1"/>
  <c r="K478" i="4" s="1"/>
  <c r="E478" i="4"/>
  <c r="H478" i="4" s="1"/>
  <c r="D478" i="4"/>
  <c r="G478" i="4" s="1"/>
  <c r="T547" i="1"/>
  <c r="J478" i="4" s="1"/>
  <c r="X478" i="4"/>
  <c r="X479" i="4" s="1"/>
  <c r="U478" i="4"/>
  <c r="H549" i="1"/>
  <c r="O549" i="1"/>
  <c r="P549" i="1" s="1"/>
  <c r="K549" i="1"/>
  <c r="I549" i="1"/>
  <c r="J549" i="1"/>
  <c r="I550" i="1" a="1"/>
  <c r="C552" i="1"/>
  <c r="D551" i="1"/>
  <c r="E551" i="1" s="1"/>
  <c r="G551" i="1"/>
  <c r="E550" i="1"/>
  <c r="Q549" i="1" l="1"/>
  <c r="C480" i="4"/>
  <c r="S549" i="1"/>
  <c r="I480" i="4" s="1"/>
  <c r="Y478" i="4"/>
  <c r="V478" i="4"/>
  <c r="Z478" i="4"/>
  <c r="W478" i="4"/>
  <c r="N478" i="4"/>
  <c r="M478" i="4"/>
  <c r="L480" i="4"/>
  <c r="F480" i="4"/>
  <c r="U548" i="1"/>
  <c r="K479" i="4" s="1"/>
  <c r="E479" i="4"/>
  <c r="H479" i="4" s="1"/>
  <c r="D479" i="4"/>
  <c r="G479" i="4" s="1"/>
  <c r="T548" i="1"/>
  <c r="J479" i="4" s="1"/>
  <c r="V479" i="4" s="1"/>
  <c r="U479" i="4"/>
  <c r="H550" i="1"/>
  <c r="O550" i="1" s="1"/>
  <c r="P550" i="1" s="1"/>
  <c r="I551" i="1" a="1"/>
  <c r="K550" i="1"/>
  <c r="J550" i="1"/>
  <c r="I550" i="1"/>
  <c r="D552" i="1"/>
  <c r="C553" i="1"/>
  <c r="G552" i="1"/>
  <c r="Q550" i="1" l="1"/>
  <c r="C481" i="4"/>
  <c r="S550" i="1"/>
  <c r="I481" i="4" s="1"/>
  <c r="Z479" i="4"/>
  <c r="W479" i="4"/>
  <c r="F481" i="4"/>
  <c r="L481" i="4"/>
  <c r="M479" i="4"/>
  <c r="N479" i="4"/>
  <c r="Y479" i="4"/>
  <c r="X480" i="4"/>
  <c r="U480" i="4"/>
  <c r="U549" i="1"/>
  <c r="K480" i="4" s="1"/>
  <c r="E480" i="4"/>
  <c r="H480" i="4" s="1"/>
  <c r="D480" i="4"/>
  <c r="G480" i="4" s="1"/>
  <c r="T549" i="1"/>
  <c r="J480" i="4" s="1"/>
  <c r="J551" i="1"/>
  <c r="K551" i="1"/>
  <c r="I551" i="1"/>
  <c r="I552" i="1" a="1"/>
  <c r="H551" i="1"/>
  <c r="O551" i="1" s="1"/>
  <c r="P551" i="1" s="1"/>
  <c r="D553" i="1"/>
  <c r="G553" i="1"/>
  <c r="C554" i="1"/>
  <c r="E552" i="1"/>
  <c r="C482" i="4" l="1"/>
  <c r="S551" i="1"/>
  <c r="I482" i="4" s="1"/>
  <c r="Q551" i="1"/>
  <c r="Y480" i="4"/>
  <c r="V480" i="4"/>
  <c r="Z480" i="4"/>
  <c r="W480" i="4"/>
  <c r="N480" i="4"/>
  <c r="M480" i="4"/>
  <c r="L482" i="4"/>
  <c r="F482" i="4"/>
  <c r="X481" i="4"/>
  <c r="U481" i="4"/>
  <c r="D481" i="4"/>
  <c r="G481" i="4" s="1"/>
  <c r="T550" i="1"/>
  <c r="J481" i="4" s="1"/>
  <c r="E481" i="4"/>
  <c r="H481" i="4" s="1"/>
  <c r="U550" i="1"/>
  <c r="K481" i="4" s="1"/>
  <c r="I553" i="1" a="1"/>
  <c r="J552" i="1"/>
  <c r="I552" i="1"/>
  <c r="K552" i="1"/>
  <c r="E553" i="1"/>
  <c r="H552" i="1"/>
  <c r="O552" i="1" s="1"/>
  <c r="P552" i="1" s="1"/>
  <c r="D554" i="1"/>
  <c r="G554" i="1"/>
  <c r="C555" i="1"/>
  <c r="C483" i="4" l="1"/>
  <c r="S552" i="1"/>
  <c r="I483" i="4" s="1"/>
  <c r="Q552" i="1"/>
  <c r="Z481" i="4"/>
  <c r="W481" i="4"/>
  <c r="Y481" i="4"/>
  <c r="V481" i="4"/>
  <c r="F483" i="4"/>
  <c r="L483" i="4"/>
  <c r="M481" i="4"/>
  <c r="N481" i="4"/>
  <c r="U551" i="1"/>
  <c r="K482" i="4" s="1"/>
  <c r="E482" i="4"/>
  <c r="H482" i="4" s="1"/>
  <c r="D482" i="4"/>
  <c r="G482" i="4" s="1"/>
  <c r="T551" i="1"/>
  <c r="J482" i="4" s="1"/>
  <c r="V482" i="4" s="1"/>
  <c r="X482" i="4"/>
  <c r="X483" i="4" s="1"/>
  <c r="U482" i="4"/>
  <c r="J553" i="1"/>
  <c r="K553" i="1"/>
  <c r="I553" i="1"/>
  <c r="I554" i="1" a="1"/>
  <c r="H553" i="1"/>
  <c r="O553" i="1" s="1"/>
  <c r="P553" i="1" s="1"/>
  <c r="D555" i="1"/>
  <c r="E555" i="1" s="1"/>
  <c r="G555" i="1"/>
  <c r="C556" i="1"/>
  <c r="E554" i="1"/>
  <c r="C484" i="4" l="1"/>
  <c r="S553" i="1"/>
  <c r="I484" i="4" s="1"/>
  <c r="Q553" i="1"/>
  <c r="Z482" i="4"/>
  <c r="W482" i="4"/>
  <c r="N482" i="4"/>
  <c r="M482" i="4"/>
  <c r="L484" i="4"/>
  <c r="F484" i="4"/>
  <c r="Y482" i="4"/>
  <c r="U552" i="1"/>
  <c r="K483" i="4" s="1"/>
  <c r="E483" i="4"/>
  <c r="H483" i="4" s="1"/>
  <c r="D483" i="4"/>
  <c r="G483" i="4" s="1"/>
  <c r="T552" i="1"/>
  <c r="J483" i="4" s="1"/>
  <c r="V483" i="4" s="1"/>
  <c r="U483" i="4"/>
  <c r="I555" i="1" a="1"/>
  <c r="J554" i="1"/>
  <c r="I554" i="1"/>
  <c r="K554" i="1"/>
  <c r="H554" i="1"/>
  <c r="O554" i="1" s="1"/>
  <c r="P554" i="1" s="1"/>
  <c r="C557" i="1"/>
  <c r="D556" i="1"/>
  <c r="G556" i="1"/>
  <c r="C485" i="4" l="1"/>
  <c r="S554" i="1"/>
  <c r="I485" i="4" s="1"/>
  <c r="Q554" i="1"/>
  <c r="Y483" i="4"/>
  <c r="F485" i="4"/>
  <c r="L485" i="4"/>
  <c r="M483" i="4"/>
  <c r="N483" i="4"/>
  <c r="W483" i="4"/>
  <c r="Z483" i="4"/>
  <c r="U553" i="1"/>
  <c r="K484" i="4" s="1"/>
  <c r="E484" i="4"/>
  <c r="H484" i="4" s="1"/>
  <c r="D484" i="4"/>
  <c r="G484" i="4" s="1"/>
  <c r="T553" i="1"/>
  <c r="J484" i="4" s="1"/>
  <c r="X484" i="4"/>
  <c r="U484" i="4"/>
  <c r="H555" i="1"/>
  <c r="O555" i="1" s="1"/>
  <c r="P555" i="1" s="1"/>
  <c r="J555" i="1"/>
  <c r="I555" i="1"/>
  <c r="K555" i="1"/>
  <c r="I556" i="1" a="1"/>
  <c r="E556" i="1"/>
  <c r="C558" i="1"/>
  <c r="D557" i="1"/>
  <c r="G557" i="1"/>
  <c r="Q555" i="1" l="1"/>
  <c r="C486" i="4"/>
  <c r="S555" i="1"/>
  <c r="I486" i="4" s="1"/>
  <c r="U486" i="4" s="1"/>
  <c r="Y484" i="4"/>
  <c r="V484" i="4"/>
  <c r="Z484" i="4"/>
  <c r="W484" i="4"/>
  <c r="N484" i="4"/>
  <c r="M484" i="4"/>
  <c r="L486" i="4"/>
  <c r="F486" i="4"/>
  <c r="E485" i="4"/>
  <c r="H485" i="4" s="1"/>
  <c r="U554" i="1"/>
  <c r="K485" i="4" s="1"/>
  <c r="D485" i="4"/>
  <c r="G485" i="4" s="1"/>
  <c r="T554" i="1"/>
  <c r="J485" i="4" s="1"/>
  <c r="X485" i="4"/>
  <c r="X486" i="4" s="1"/>
  <c r="U485" i="4"/>
  <c r="I557" i="1" a="1"/>
  <c r="J556" i="1"/>
  <c r="I556" i="1"/>
  <c r="K556" i="1"/>
  <c r="E557" i="1"/>
  <c r="D558" i="1"/>
  <c r="E558" i="1" s="1"/>
  <c r="C559" i="1"/>
  <c r="G558" i="1"/>
  <c r="H556" i="1"/>
  <c r="O556" i="1" s="1"/>
  <c r="P556" i="1" s="1"/>
  <c r="C487" i="4" l="1"/>
  <c r="S556" i="1"/>
  <c r="I487" i="4" s="1"/>
  <c r="Q556" i="1"/>
  <c r="X487" i="4"/>
  <c r="Y485" i="4"/>
  <c r="V485" i="4"/>
  <c r="Z485" i="4"/>
  <c r="W485" i="4"/>
  <c r="F487" i="4"/>
  <c r="L487" i="4"/>
  <c r="M485" i="4"/>
  <c r="N485" i="4"/>
  <c r="U487" i="4"/>
  <c r="D486" i="4"/>
  <c r="G486" i="4" s="1"/>
  <c r="T555" i="1"/>
  <c r="J486" i="4" s="1"/>
  <c r="V486" i="4" s="1"/>
  <c r="U555" i="1"/>
  <c r="K486" i="4" s="1"/>
  <c r="E486" i="4"/>
  <c r="H486" i="4" s="1"/>
  <c r="I558" i="1" a="1"/>
  <c r="J557" i="1"/>
  <c r="K557" i="1"/>
  <c r="I557" i="1"/>
  <c r="H557" i="1"/>
  <c r="O557" i="1" s="1"/>
  <c r="P557" i="1" s="1"/>
  <c r="D559" i="1"/>
  <c r="C560" i="1"/>
  <c r="G559" i="1"/>
  <c r="C488" i="4" l="1"/>
  <c r="S557" i="1"/>
  <c r="I488" i="4" s="1"/>
  <c r="U488" i="4" s="1"/>
  <c r="Q557" i="1"/>
  <c r="Z486" i="4"/>
  <c r="W486" i="4"/>
  <c r="N486" i="4"/>
  <c r="M486" i="4"/>
  <c r="L488" i="4"/>
  <c r="F488" i="4"/>
  <c r="Y486" i="4"/>
  <c r="X488" i="4"/>
  <c r="U556" i="1"/>
  <c r="K487" i="4" s="1"/>
  <c r="E487" i="4"/>
  <c r="H487" i="4" s="1"/>
  <c r="D487" i="4"/>
  <c r="G487" i="4" s="1"/>
  <c r="T556" i="1"/>
  <c r="J487" i="4" s="1"/>
  <c r="V487" i="4" s="1"/>
  <c r="H558" i="1"/>
  <c r="O558" i="1" s="1"/>
  <c r="P558" i="1" s="1"/>
  <c r="J558" i="1"/>
  <c r="I558" i="1"/>
  <c r="K558" i="1"/>
  <c r="I559" i="1" a="1"/>
  <c r="D560" i="1"/>
  <c r="G560" i="1"/>
  <c r="C561" i="1"/>
  <c r="E559" i="1"/>
  <c r="Q558" i="1" l="1"/>
  <c r="C489" i="4"/>
  <c r="S558" i="1"/>
  <c r="I489" i="4" s="1"/>
  <c r="Z487" i="4"/>
  <c r="W487" i="4"/>
  <c r="Y487" i="4"/>
  <c r="F489" i="4"/>
  <c r="L489" i="4"/>
  <c r="M487" i="4"/>
  <c r="N487" i="4"/>
  <c r="U557" i="1"/>
  <c r="K488" i="4" s="1"/>
  <c r="E488" i="4"/>
  <c r="H488" i="4" s="1"/>
  <c r="D488" i="4"/>
  <c r="G488" i="4" s="1"/>
  <c r="T557" i="1"/>
  <c r="J488" i="4" s="1"/>
  <c r="V488" i="4" s="1"/>
  <c r="J559" i="1"/>
  <c r="K559" i="1"/>
  <c r="I559" i="1"/>
  <c r="I560" i="1" a="1"/>
  <c r="C562" i="1"/>
  <c r="D561" i="1"/>
  <c r="G561" i="1"/>
  <c r="H559" i="1"/>
  <c r="O559" i="1" s="1"/>
  <c r="P559" i="1" s="1"/>
  <c r="E560" i="1"/>
  <c r="C490" i="4" l="1"/>
  <c r="S559" i="1"/>
  <c r="I490" i="4" s="1"/>
  <c r="U490" i="4" s="1"/>
  <c r="Q559" i="1"/>
  <c r="Z488" i="4"/>
  <c r="W488" i="4"/>
  <c r="N488" i="4"/>
  <c r="M488" i="4"/>
  <c r="L490" i="4"/>
  <c r="F490" i="4"/>
  <c r="Y488" i="4"/>
  <c r="X489" i="4"/>
  <c r="X490" i="4" s="1"/>
  <c r="U489" i="4"/>
  <c r="E489" i="4"/>
  <c r="H489" i="4" s="1"/>
  <c r="U558" i="1"/>
  <c r="K489" i="4" s="1"/>
  <c r="D489" i="4"/>
  <c r="G489" i="4" s="1"/>
  <c r="T558" i="1"/>
  <c r="J489" i="4" s="1"/>
  <c r="H560" i="1"/>
  <c r="O560" i="1"/>
  <c r="P560" i="1" s="1"/>
  <c r="I561" i="1" a="1"/>
  <c r="J560" i="1"/>
  <c r="I560" i="1"/>
  <c r="K560" i="1"/>
  <c r="E561" i="1"/>
  <c r="D562" i="1"/>
  <c r="E562" i="1" s="1"/>
  <c r="C563" i="1"/>
  <c r="G562" i="1"/>
  <c r="Q560" i="1" l="1"/>
  <c r="C491" i="4"/>
  <c r="S560" i="1"/>
  <c r="I491" i="4" s="1"/>
  <c r="Y489" i="4"/>
  <c r="V489" i="4"/>
  <c r="Z489" i="4"/>
  <c r="W489" i="4"/>
  <c r="F491" i="4"/>
  <c r="L491" i="4"/>
  <c r="M489" i="4"/>
  <c r="N489" i="4"/>
  <c r="U559" i="1"/>
  <c r="K490" i="4" s="1"/>
  <c r="E490" i="4"/>
  <c r="H490" i="4" s="1"/>
  <c r="D490" i="4"/>
  <c r="G490" i="4" s="1"/>
  <c r="T559" i="1"/>
  <c r="J490" i="4" s="1"/>
  <c r="V490" i="4" s="1"/>
  <c r="J561" i="1"/>
  <c r="K561" i="1"/>
  <c r="I561" i="1"/>
  <c r="I562" i="1" a="1"/>
  <c r="H561" i="1"/>
  <c r="O561" i="1" s="1"/>
  <c r="P561" i="1" s="1"/>
  <c r="G563" i="1"/>
  <c r="D563" i="1"/>
  <c r="C564" i="1"/>
  <c r="C492" i="4" l="1"/>
  <c r="S561" i="1"/>
  <c r="I492" i="4" s="1"/>
  <c r="Q561" i="1"/>
  <c r="Z490" i="4"/>
  <c r="W490" i="4"/>
  <c r="N490" i="4"/>
  <c r="M490" i="4"/>
  <c r="L492" i="4"/>
  <c r="F492" i="4"/>
  <c r="Y490" i="4"/>
  <c r="X491" i="4"/>
  <c r="U491" i="4"/>
  <c r="U560" i="1"/>
  <c r="K491" i="4" s="1"/>
  <c r="E491" i="4"/>
  <c r="H491" i="4" s="1"/>
  <c r="D491" i="4"/>
  <c r="G491" i="4" s="1"/>
  <c r="T560" i="1"/>
  <c r="J491" i="4" s="1"/>
  <c r="I563" i="1" a="1"/>
  <c r="J562" i="1"/>
  <c r="I562" i="1"/>
  <c r="K562" i="1"/>
  <c r="C565" i="1"/>
  <c r="D564" i="1"/>
  <c r="E564" i="1" s="1"/>
  <c r="G564" i="1"/>
  <c r="E563" i="1"/>
  <c r="H562" i="1"/>
  <c r="O562" i="1" s="1"/>
  <c r="P562" i="1" s="1"/>
  <c r="C493" i="4" l="1"/>
  <c r="S562" i="1"/>
  <c r="I493" i="4" s="1"/>
  <c r="Q562" i="1"/>
  <c r="Y491" i="4"/>
  <c r="V491" i="4"/>
  <c r="Z491" i="4"/>
  <c r="W491" i="4"/>
  <c r="F493" i="4"/>
  <c r="L493" i="4"/>
  <c r="M491" i="4"/>
  <c r="N491" i="4"/>
  <c r="D492" i="4"/>
  <c r="G492" i="4" s="1"/>
  <c r="T561" i="1"/>
  <c r="J492" i="4" s="1"/>
  <c r="U561" i="1"/>
  <c r="K492" i="4" s="1"/>
  <c r="E492" i="4"/>
  <c r="H492" i="4" s="1"/>
  <c r="X492" i="4"/>
  <c r="U492" i="4"/>
  <c r="J563" i="1"/>
  <c r="I563" i="1"/>
  <c r="K563" i="1"/>
  <c r="I564" i="1" a="1"/>
  <c r="H563" i="1"/>
  <c r="O563" i="1" s="1"/>
  <c r="P563" i="1" s="1"/>
  <c r="G565" i="1"/>
  <c r="C566" i="1"/>
  <c r="D565" i="1"/>
  <c r="C494" i="4" l="1"/>
  <c r="S563" i="1"/>
  <c r="I494" i="4" s="1"/>
  <c r="Q563" i="1"/>
  <c r="Z492" i="4"/>
  <c r="W492" i="4"/>
  <c r="Y492" i="4"/>
  <c r="V492" i="4"/>
  <c r="N492" i="4"/>
  <c r="M492" i="4"/>
  <c r="L494" i="4"/>
  <c r="F494" i="4"/>
  <c r="E493" i="4"/>
  <c r="H493" i="4" s="1"/>
  <c r="U562" i="1"/>
  <c r="K493" i="4" s="1"/>
  <c r="D493" i="4"/>
  <c r="G493" i="4" s="1"/>
  <c r="T562" i="1"/>
  <c r="J493" i="4" s="1"/>
  <c r="X493" i="4"/>
  <c r="X494" i="4" s="1"/>
  <c r="U493" i="4"/>
  <c r="U494" i="4" s="1"/>
  <c r="H564" i="1"/>
  <c r="J564" i="1"/>
  <c r="I564" i="1"/>
  <c r="K564" i="1"/>
  <c r="I565" i="1" a="1"/>
  <c r="O564" i="1"/>
  <c r="P564" i="1" s="1"/>
  <c r="E565" i="1"/>
  <c r="C567" i="1"/>
  <c r="G566" i="1"/>
  <c r="D566" i="1"/>
  <c r="C495" i="4" l="1"/>
  <c r="S564" i="1"/>
  <c r="I495" i="4" s="1"/>
  <c r="U495" i="4" s="1"/>
  <c r="Q564" i="1"/>
  <c r="X495" i="4"/>
  <c r="Y493" i="4"/>
  <c r="V493" i="4"/>
  <c r="Z493" i="4"/>
  <c r="W493" i="4"/>
  <c r="F495" i="4"/>
  <c r="L495" i="4"/>
  <c r="M493" i="4"/>
  <c r="N493" i="4"/>
  <c r="U563" i="1"/>
  <c r="K494" i="4" s="1"/>
  <c r="E494" i="4"/>
  <c r="H494" i="4" s="1"/>
  <c r="D494" i="4"/>
  <c r="G494" i="4" s="1"/>
  <c r="T563" i="1"/>
  <c r="J494" i="4" s="1"/>
  <c r="V494" i="4" s="1"/>
  <c r="H565" i="1"/>
  <c r="O565" i="1" s="1"/>
  <c r="P565" i="1" s="1"/>
  <c r="J565" i="1"/>
  <c r="K565" i="1"/>
  <c r="I565" i="1"/>
  <c r="I566" i="1" a="1"/>
  <c r="E566" i="1"/>
  <c r="D567" i="1"/>
  <c r="G567" i="1"/>
  <c r="C568" i="1"/>
  <c r="Q565" i="1" l="1"/>
  <c r="C496" i="4"/>
  <c r="S565" i="1"/>
  <c r="I496" i="4" s="1"/>
  <c r="U496" i="4" s="1"/>
  <c r="Z494" i="4"/>
  <c r="W494" i="4"/>
  <c r="N494" i="4"/>
  <c r="M494" i="4"/>
  <c r="L496" i="4"/>
  <c r="F496" i="4"/>
  <c r="Y494" i="4"/>
  <c r="X496" i="4"/>
  <c r="U564" i="1"/>
  <c r="K495" i="4" s="1"/>
  <c r="E495" i="4"/>
  <c r="H495" i="4" s="1"/>
  <c r="D495" i="4"/>
  <c r="G495" i="4" s="1"/>
  <c r="T564" i="1"/>
  <c r="J495" i="4" s="1"/>
  <c r="V495" i="4" s="1"/>
  <c r="J566" i="1"/>
  <c r="I566" i="1"/>
  <c r="K566" i="1"/>
  <c r="I567" i="1" a="1"/>
  <c r="E567" i="1"/>
  <c r="D568" i="1"/>
  <c r="C569" i="1"/>
  <c r="G568" i="1"/>
  <c r="H566" i="1"/>
  <c r="O566" i="1" s="1"/>
  <c r="P566" i="1" s="1"/>
  <c r="C497" i="4" l="1"/>
  <c r="S566" i="1"/>
  <c r="I497" i="4" s="1"/>
  <c r="Q566" i="1"/>
  <c r="Y495" i="4"/>
  <c r="F497" i="4"/>
  <c r="L497" i="4"/>
  <c r="M495" i="4"/>
  <c r="N495" i="4"/>
  <c r="W495" i="4"/>
  <c r="Z495" i="4"/>
  <c r="U565" i="1"/>
  <c r="K496" i="4" s="1"/>
  <c r="E496" i="4"/>
  <c r="H496" i="4" s="1"/>
  <c r="D496" i="4"/>
  <c r="G496" i="4" s="1"/>
  <c r="T565" i="1"/>
  <c r="J496" i="4" s="1"/>
  <c r="V496" i="4" s="1"/>
  <c r="H567" i="1"/>
  <c r="O567" i="1" s="1"/>
  <c r="P567" i="1" s="1"/>
  <c r="J567" i="1"/>
  <c r="K567" i="1"/>
  <c r="I567" i="1"/>
  <c r="I568" i="1" a="1"/>
  <c r="C570" i="1"/>
  <c r="D569" i="1"/>
  <c r="E569" i="1" s="1"/>
  <c r="G569" i="1"/>
  <c r="E568" i="1"/>
  <c r="Q567" i="1" l="1"/>
  <c r="C498" i="4"/>
  <c r="S567" i="1"/>
  <c r="I498" i="4" s="1"/>
  <c r="Z496" i="4"/>
  <c r="W496" i="4"/>
  <c r="N496" i="4"/>
  <c r="M496" i="4"/>
  <c r="L498" i="4"/>
  <c r="F498" i="4"/>
  <c r="Y496" i="4"/>
  <c r="D497" i="4"/>
  <c r="G497" i="4" s="1"/>
  <c r="T566" i="1"/>
  <c r="J497" i="4" s="1"/>
  <c r="E497" i="4"/>
  <c r="H497" i="4" s="1"/>
  <c r="U566" i="1"/>
  <c r="K497" i="4" s="1"/>
  <c r="X497" i="4"/>
  <c r="U497" i="4"/>
  <c r="J568" i="1"/>
  <c r="I568" i="1"/>
  <c r="K568" i="1"/>
  <c r="I569" i="1" a="1"/>
  <c r="H568" i="1"/>
  <c r="O568" i="1" s="1"/>
  <c r="P568" i="1" s="1"/>
  <c r="G570" i="1"/>
  <c r="C571" i="1"/>
  <c r="D570" i="1"/>
  <c r="C499" i="4" l="1"/>
  <c r="S568" i="1"/>
  <c r="I499" i="4" s="1"/>
  <c r="Q568" i="1"/>
  <c r="Z497" i="4"/>
  <c r="W497" i="4"/>
  <c r="Y497" i="4"/>
  <c r="V497" i="4"/>
  <c r="F499" i="4"/>
  <c r="L499" i="4"/>
  <c r="M497" i="4"/>
  <c r="N497" i="4"/>
  <c r="X498" i="4"/>
  <c r="X499" i="4" s="1"/>
  <c r="U498" i="4"/>
  <c r="U567" i="1"/>
  <c r="K498" i="4" s="1"/>
  <c r="E498" i="4"/>
  <c r="H498" i="4" s="1"/>
  <c r="D498" i="4"/>
  <c r="G498" i="4" s="1"/>
  <c r="T567" i="1"/>
  <c r="J498" i="4" s="1"/>
  <c r="H569" i="1"/>
  <c r="I570" i="1" a="1"/>
  <c r="J569" i="1"/>
  <c r="K569" i="1"/>
  <c r="I569" i="1"/>
  <c r="O569" i="1"/>
  <c r="P569" i="1" s="1"/>
  <c r="E570" i="1"/>
  <c r="C572" i="1"/>
  <c r="G571" i="1"/>
  <c r="D571" i="1"/>
  <c r="C500" i="4" l="1"/>
  <c r="S569" i="1"/>
  <c r="I500" i="4" s="1"/>
  <c r="Q569" i="1"/>
  <c r="Y498" i="4"/>
  <c r="V498" i="4"/>
  <c r="Z498" i="4"/>
  <c r="W498" i="4"/>
  <c r="X500" i="4"/>
  <c r="N498" i="4"/>
  <c r="M498" i="4"/>
  <c r="L500" i="4"/>
  <c r="F500" i="4"/>
  <c r="U568" i="1"/>
  <c r="K499" i="4" s="1"/>
  <c r="E499" i="4"/>
  <c r="H499" i="4" s="1"/>
  <c r="D499" i="4"/>
  <c r="G499" i="4" s="1"/>
  <c r="T568" i="1"/>
  <c r="J499" i="4" s="1"/>
  <c r="V499" i="4" s="1"/>
  <c r="U499" i="4"/>
  <c r="U500" i="4" s="1"/>
  <c r="J570" i="1"/>
  <c r="I570" i="1"/>
  <c r="K570" i="1"/>
  <c r="I571" i="1" a="1"/>
  <c r="H570" i="1"/>
  <c r="O570" i="1" s="1"/>
  <c r="P570" i="1" s="1"/>
  <c r="G572" i="1"/>
  <c r="D572" i="1"/>
  <c r="E572" i="1" s="1"/>
  <c r="C573" i="1"/>
  <c r="E571" i="1"/>
  <c r="C501" i="4" l="1"/>
  <c r="S570" i="1"/>
  <c r="I501" i="4" s="1"/>
  <c r="U501" i="4" s="1"/>
  <c r="Q570" i="1"/>
  <c r="F501" i="4"/>
  <c r="L501" i="4"/>
  <c r="M499" i="4"/>
  <c r="N499" i="4"/>
  <c r="X501" i="4"/>
  <c r="W499" i="4"/>
  <c r="Z499" i="4"/>
  <c r="Y499" i="4"/>
  <c r="U569" i="1"/>
  <c r="K500" i="4" s="1"/>
  <c r="E500" i="4"/>
  <c r="H500" i="4" s="1"/>
  <c r="D500" i="4"/>
  <c r="G500" i="4" s="1"/>
  <c r="T569" i="1"/>
  <c r="J500" i="4" s="1"/>
  <c r="V500" i="4" s="1"/>
  <c r="H571" i="1"/>
  <c r="O571" i="1"/>
  <c r="P571" i="1" s="1"/>
  <c r="I572" i="1" a="1"/>
  <c r="J571" i="1"/>
  <c r="I571" i="1"/>
  <c r="K571" i="1"/>
  <c r="C574" i="1"/>
  <c r="D573" i="1"/>
  <c r="G573" i="1"/>
  <c r="Q571" i="1" l="1"/>
  <c r="C502" i="4"/>
  <c r="S571" i="1"/>
  <c r="I502" i="4" s="1"/>
  <c r="U502" i="4" s="1"/>
  <c r="Y500" i="4"/>
  <c r="Z500" i="4"/>
  <c r="W500" i="4"/>
  <c r="X502" i="4"/>
  <c r="N500" i="4"/>
  <c r="M500" i="4"/>
  <c r="L502" i="4"/>
  <c r="F502" i="4"/>
  <c r="E501" i="4"/>
  <c r="H501" i="4" s="1"/>
  <c r="U570" i="1"/>
  <c r="K501" i="4" s="1"/>
  <c r="D501" i="4"/>
  <c r="G501" i="4" s="1"/>
  <c r="T570" i="1"/>
  <c r="J501" i="4" s="1"/>
  <c r="V501" i="4" s="1"/>
  <c r="H572" i="1"/>
  <c r="O572" i="1" s="1"/>
  <c r="P572" i="1" s="1"/>
  <c r="J572" i="1"/>
  <c r="I572" i="1"/>
  <c r="K572" i="1"/>
  <c r="I573" i="1" a="1"/>
  <c r="G574" i="1"/>
  <c r="D574" i="1"/>
  <c r="E574" i="1" s="1"/>
  <c r="C575" i="1"/>
  <c r="E573" i="1"/>
  <c r="Q572" i="1" l="1"/>
  <c r="C503" i="4"/>
  <c r="S572" i="1"/>
  <c r="I503" i="4" s="1"/>
  <c r="F503" i="4"/>
  <c r="L503" i="4"/>
  <c r="M501" i="4"/>
  <c r="N501" i="4"/>
  <c r="X503" i="4"/>
  <c r="W501" i="4"/>
  <c r="Z501" i="4"/>
  <c r="Y501" i="4"/>
  <c r="U503" i="4"/>
  <c r="D502" i="4"/>
  <c r="G502" i="4" s="1"/>
  <c r="T571" i="1"/>
  <c r="J502" i="4" s="1"/>
  <c r="V502" i="4" s="1"/>
  <c r="U571" i="1"/>
  <c r="K502" i="4" s="1"/>
  <c r="E502" i="4"/>
  <c r="H502" i="4" s="1"/>
  <c r="J573" i="1"/>
  <c r="K573" i="1"/>
  <c r="I573" i="1"/>
  <c r="I574" i="1" a="1"/>
  <c r="H573" i="1"/>
  <c r="O573" i="1" s="1"/>
  <c r="P573" i="1" s="1"/>
  <c r="C576" i="1"/>
  <c r="D575" i="1"/>
  <c r="G575" i="1"/>
  <c r="C504" i="4" l="1"/>
  <c r="S573" i="1"/>
  <c r="I504" i="4" s="1"/>
  <c r="Q573" i="1"/>
  <c r="Y502" i="4"/>
  <c r="Z502" i="4"/>
  <c r="W502" i="4"/>
  <c r="N502" i="4"/>
  <c r="M502" i="4"/>
  <c r="L504" i="4"/>
  <c r="F504" i="4"/>
  <c r="U572" i="1"/>
  <c r="K503" i="4" s="1"/>
  <c r="E503" i="4"/>
  <c r="H503" i="4" s="1"/>
  <c r="D503" i="4"/>
  <c r="G503" i="4" s="1"/>
  <c r="T572" i="1"/>
  <c r="J503" i="4" s="1"/>
  <c r="V503" i="4" s="1"/>
  <c r="I575" i="1" a="1"/>
  <c r="J574" i="1"/>
  <c r="I574" i="1"/>
  <c r="K574" i="1"/>
  <c r="H575" i="1" s="1"/>
  <c r="E575" i="1"/>
  <c r="C577" i="1"/>
  <c r="D576" i="1"/>
  <c r="E576" i="1" s="1"/>
  <c r="G576" i="1"/>
  <c r="H574" i="1"/>
  <c r="O574" i="1" s="1"/>
  <c r="P574" i="1" s="1"/>
  <c r="C505" i="4" l="1"/>
  <c r="S574" i="1"/>
  <c r="I505" i="4" s="1"/>
  <c r="X505" i="4" s="1"/>
  <c r="Q574" i="1"/>
  <c r="F505" i="4"/>
  <c r="L505" i="4"/>
  <c r="M503" i="4"/>
  <c r="N503" i="4"/>
  <c r="W503" i="4"/>
  <c r="Z503" i="4"/>
  <c r="Y503" i="4"/>
  <c r="U573" i="1"/>
  <c r="K504" i="4" s="1"/>
  <c r="E504" i="4"/>
  <c r="H504" i="4" s="1"/>
  <c r="D504" i="4"/>
  <c r="G504" i="4" s="1"/>
  <c r="T573" i="1"/>
  <c r="J504" i="4" s="1"/>
  <c r="X504" i="4"/>
  <c r="U504" i="4"/>
  <c r="U505" i="4" s="1"/>
  <c r="I576" i="1" a="1"/>
  <c r="J575" i="1"/>
  <c r="K575" i="1"/>
  <c r="I575" i="1"/>
  <c r="D577" i="1"/>
  <c r="G577" i="1"/>
  <c r="C578" i="1"/>
  <c r="O575" i="1"/>
  <c r="P575" i="1" s="1"/>
  <c r="C506" i="4" l="1"/>
  <c r="S575" i="1"/>
  <c r="I506" i="4" s="1"/>
  <c r="Q575" i="1"/>
  <c r="Y504" i="4"/>
  <c r="V504" i="4"/>
  <c r="Z504" i="4"/>
  <c r="W504" i="4"/>
  <c r="N504" i="4"/>
  <c r="M504" i="4"/>
  <c r="L506" i="4"/>
  <c r="F506" i="4"/>
  <c r="U574" i="1"/>
  <c r="K505" i="4" s="1"/>
  <c r="E505" i="4"/>
  <c r="H505" i="4" s="1"/>
  <c r="D505" i="4"/>
  <c r="G505" i="4" s="1"/>
  <c r="T574" i="1"/>
  <c r="J505" i="4" s="1"/>
  <c r="H576" i="1"/>
  <c r="O576" i="1" s="1"/>
  <c r="P576" i="1" s="1"/>
  <c r="I577" i="1" a="1"/>
  <c r="J576" i="1"/>
  <c r="I576" i="1"/>
  <c r="K576" i="1"/>
  <c r="E577" i="1"/>
  <c r="D578" i="1"/>
  <c r="E578" i="1" s="1"/>
  <c r="C579" i="1"/>
  <c r="G578" i="1"/>
  <c r="Q576" i="1" l="1"/>
  <c r="C507" i="4"/>
  <c r="S576" i="1"/>
  <c r="I507" i="4" s="1"/>
  <c r="Y505" i="4"/>
  <c r="V505" i="4"/>
  <c r="Z505" i="4"/>
  <c r="W505" i="4"/>
  <c r="F507" i="4"/>
  <c r="L507" i="4"/>
  <c r="M505" i="4"/>
  <c r="N505" i="4"/>
  <c r="U575" i="1"/>
  <c r="K506" i="4" s="1"/>
  <c r="E506" i="4"/>
  <c r="H506" i="4" s="1"/>
  <c r="D506" i="4"/>
  <c r="G506" i="4" s="1"/>
  <c r="T575" i="1"/>
  <c r="J506" i="4" s="1"/>
  <c r="X506" i="4"/>
  <c r="X507" i="4" s="1"/>
  <c r="U506" i="4"/>
  <c r="H577" i="1"/>
  <c r="O577" i="1" s="1"/>
  <c r="P577" i="1" s="1"/>
  <c r="I578" i="1" a="1"/>
  <c r="J577" i="1"/>
  <c r="K577" i="1"/>
  <c r="I577" i="1"/>
  <c r="D579" i="1"/>
  <c r="G579" i="1"/>
  <c r="C580" i="1"/>
  <c r="Q577" i="1" l="1"/>
  <c r="C508" i="4"/>
  <c r="S577" i="1"/>
  <c r="I508" i="4" s="1"/>
  <c r="X508" i="4" s="1"/>
  <c r="Y506" i="4"/>
  <c r="V506" i="4"/>
  <c r="Z506" i="4"/>
  <c r="W506" i="4"/>
  <c r="N506" i="4"/>
  <c r="M506" i="4"/>
  <c r="L508" i="4"/>
  <c r="F508" i="4"/>
  <c r="U507" i="4"/>
  <c r="U508" i="4" s="1"/>
  <c r="U576" i="1"/>
  <c r="E507" i="4"/>
  <c r="H507" i="4" s="1"/>
  <c r="D507" i="4"/>
  <c r="G507" i="4" s="1"/>
  <c r="T576" i="1"/>
  <c r="J507" i="4" s="1"/>
  <c r="V507" i="4" s="1"/>
  <c r="J578" i="1"/>
  <c r="I578" i="1"/>
  <c r="K578" i="1"/>
  <c r="I579" i="1" a="1"/>
  <c r="E579" i="1"/>
  <c r="H578" i="1"/>
  <c r="O578" i="1" s="1"/>
  <c r="P578" i="1" s="1"/>
  <c r="D580" i="1"/>
  <c r="C581" i="1"/>
  <c r="G580" i="1"/>
  <c r="C509" i="4" l="1"/>
  <c r="S578" i="1"/>
  <c r="I509" i="4" s="1"/>
  <c r="Q578" i="1"/>
  <c r="K507" i="4"/>
  <c r="F509" i="4"/>
  <c r="L509" i="4"/>
  <c r="M507" i="4"/>
  <c r="N507" i="4"/>
  <c r="W507" i="4"/>
  <c r="Z507" i="4"/>
  <c r="Y507" i="4"/>
  <c r="D508" i="4"/>
  <c r="G508" i="4" s="1"/>
  <c r="T577" i="1"/>
  <c r="J508" i="4" s="1"/>
  <c r="V508" i="4" s="1"/>
  <c r="U577" i="1"/>
  <c r="K508" i="4" s="1"/>
  <c r="Z508" i="4" s="1"/>
  <c r="E508" i="4"/>
  <c r="H508" i="4" s="1"/>
  <c r="H579" i="1"/>
  <c r="O579" i="1" s="1"/>
  <c r="P579" i="1" s="1"/>
  <c r="I580" i="1" a="1"/>
  <c r="J579" i="1"/>
  <c r="I579" i="1"/>
  <c r="K579" i="1"/>
  <c r="D581" i="1"/>
  <c r="G581" i="1"/>
  <c r="C582" i="1"/>
  <c r="E580" i="1"/>
  <c r="Q579" i="1" l="1"/>
  <c r="C510" i="4"/>
  <c r="S579" i="1"/>
  <c r="I510" i="4" s="1"/>
  <c r="U510" i="4" s="1"/>
  <c r="Y508" i="4"/>
  <c r="N508" i="4"/>
  <c r="M508" i="4"/>
  <c r="L510" i="4"/>
  <c r="F510" i="4"/>
  <c r="W508" i="4"/>
  <c r="E509" i="4"/>
  <c r="H509" i="4" s="1"/>
  <c r="U578" i="1"/>
  <c r="K509" i="4" s="1"/>
  <c r="D509" i="4"/>
  <c r="G509" i="4" s="1"/>
  <c r="T578" i="1"/>
  <c r="J509" i="4" s="1"/>
  <c r="V509" i="4" s="1"/>
  <c r="X509" i="4"/>
  <c r="X510" i="4" s="1"/>
  <c r="U509" i="4"/>
  <c r="H580" i="1"/>
  <c r="O580" i="1" s="1"/>
  <c r="P580" i="1" s="1"/>
  <c r="I581" i="1" a="1"/>
  <c r="J580" i="1"/>
  <c r="I580" i="1"/>
  <c r="K580" i="1"/>
  <c r="E581" i="1"/>
  <c r="D582" i="1"/>
  <c r="E582" i="1" s="1"/>
  <c r="C583" i="1"/>
  <c r="G582" i="1"/>
  <c r="Q580" i="1" l="1"/>
  <c r="C511" i="4"/>
  <c r="S580" i="1"/>
  <c r="I511" i="4" s="1"/>
  <c r="Z509" i="4"/>
  <c r="W509" i="4"/>
  <c r="F511" i="4"/>
  <c r="L511" i="4"/>
  <c r="M509" i="4"/>
  <c r="N509" i="4"/>
  <c r="Y509" i="4"/>
  <c r="U579" i="1"/>
  <c r="K510" i="4" s="1"/>
  <c r="E510" i="4"/>
  <c r="H510" i="4" s="1"/>
  <c r="D510" i="4"/>
  <c r="G510" i="4" s="1"/>
  <c r="T579" i="1"/>
  <c r="J510" i="4" s="1"/>
  <c r="V510" i="4" s="1"/>
  <c r="J581" i="1"/>
  <c r="K581" i="1"/>
  <c r="I581" i="1"/>
  <c r="I582" i="1" a="1"/>
  <c r="G583" i="1"/>
  <c r="C584" i="1"/>
  <c r="D583" i="1"/>
  <c r="H581" i="1"/>
  <c r="O581" i="1" s="1"/>
  <c r="P581" i="1" s="1"/>
  <c r="C512" i="4" l="1"/>
  <c r="S581" i="1"/>
  <c r="I512" i="4" s="1"/>
  <c r="X512" i="4" s="1"/>
  <c r="Q581" i="1"/>
  <c r="Z510" i="4"/>
  <c r="W510" i="4"/>
  <c r="Y510" i="4"/>
  <c r="N510" i="4"/>
  <c r="M510" i="4"/>
  <c r="L512" i="4"/>
  <c r="F512" i="4"/>
  <c r="X511" i="4"/>
  <c r="U511" i="4"/>
  <c r="U512" i="4" s="1"/>
  <c r="U580" i="1"/>
  <c r="K511" i="4" s="1"/>
  <c r="E511" i="4"/>
  <c r="H511" i="4" s="1"/>
  <c r="D511" i="4"/>
  <c r="G511" i="4" s="1"/>
  <c r="T580" i="1"/>
  <c r="J511" i="4" s="1"/>
  <c r="H582" i="1"/>
  <c r="O582" i="1" s="1"/>
  <c r="P582" i="1" s="1"/>
  <c r="I583" i="1" a="1"/>
  <c r="J582" i="1"/>
  <c r="K582" i="1"/>
  <c r="I582" i="1"/>
  <c r="G584" i="1"/>
  <c r="C585" i="1"/>
  <c r="D584" i="1"/>
  <c r="E584" i="1" s="1"/>
  <c r="E583" i="1"/>
  <c r="Q582" i="1" l="1"/>
  <c r="C513" i="4"/>
  <c r="S582" i="1"/>
  <c r="I513" i="4" s="1"/>
  <c r="Y511" i="4"/>
  <c r="V511" i="4"/>
  <c r="Z511" i="4"/>
  <c r="W511" i="4"/>
  <c r="F513" i="4"/>
  <c r="L513" i="4"/>
  <c r="M511" i="4"/>
  <c r="N511" i="4"/>
  <c r="D512" i="4"/>
  <c r="G512" i="4" s="1"/>
  <c r="T581" i="1"/>
  <c r="J512" i="4" s="1"/>
  <c r="U581" i="1"/>
  <c r="K512" i="4" s="1"/>
  <c r="E512" i="4"/>
  <c r="H512" i="4" s="1"/>
  <c r="J583" i="1"/>
  <c r="K583" i="1"/>
  <c r="I583" i="1"/>
  <c r="I584" i="1" a="1"/>
  <c r="C586" i="1"/>
  <c r="G585" i="1"/>
  <c r="D585" i="1"/>
  <c r="E585" i="1" s="1"/>
  <c r="H583" i="1"/>
  <c r="O583" i="1" s="1"/>
  <c r="P583" i="1" s="1"/>
  <c r="C514" i="4" l="1"/>
  <c r="S583" i="1"/>
  <c r="I514" i="4" s="1"/>
  <c r="U514" i="4" s="1"/>
  <c r="Q583" i="1"/>
  <c r="Z512" i="4"/>
  <c r="W512" i="4"/>
  <c r="Y512" i="4"/>
  <c r="V512" i="4"/>
  <c r="N512" i="4"/>
  <c r="M512" i="4"/>
  <c r="L514" i="4"/>
  <c r="F514" i="4"/>
  <c r="X513" i="4"/>
  <c r="X514" i="4" s="1"/>
  <c r="U513" i="4"/>
  <c r="U582" i="1"/>
  <c r="K513" i="4" s="1"/>
  <c r="E513" i="4"/>
  <c r="H513" i="4" s="1"/>
  <c r="D513" i="4"/>
  <c r="G513" i="4" s="1"/>
  <c r="T582" i="1"/>
  <c r="J513" i="4" s="1"/>
  <c r="J584" i="1"/>
  <c r="I584" i="1"/>
  <c r="K584" i="1"/>
  <c r="I585" i="1" a="1"/>
  <c r="D586" i="1"/>
  <c r="C587" i="1"/>
  <c r="G586" i="1"/>
  <c r="H584" i="1"/>
  <c r="O584" i="1" s="1"/>
  <c r="P584" i="1" s="1"/>
  <c r="E586" i="1"/>
  <c r="C515" i="4" l="1"/>
  <c r="S584" i="1"/>
  <c r="I515" i="4" s="1"/>
  <c r="U515" i="4" s="1"/>
  <c r="Q584" i="1"/>
  <c r="Y513" i="4"/>
  <c r="V513" i="4"/>
  <c r="Z513" i="4"/>
  <c r="W513" i="4"/>
  <c r="X515" i="4"/>
  <c r="F515" i="4"/>
  <c r="L515" i="4"/>
  <c r="M513" i="4"/>
  <c r="N513" i="4"/>
  <c r="U583" i="1"/>
  <c r="K514" i="4" s="1"/>
  <c r="E514" i="4"/>
  <c r="H514" i="4" s="1"/>
  <c r="D514" i="4"/>
  <c r="G514" i="4" s="1"/>
  <c r="T583" i="1"/>
  <c r="J514" i="4" s="1"/>
  <c r="V514" i="4" s="1"/>
  <c r="J585" i="1"/>
  <c r="K585" i="1"/>
  <c r="I585" i="1"/>
  <c r="H585" i="1"/>
  <c r="O585" i="1" s="1"/>
  <c r="P585" i="1" s="1"/>
  <c r="I586" i="1" a="1"/>
  <c r="G587" i="1"/>
  <c r="D587" i="1"/>
  <c r="C588" i="1"/>
  <c r="C516" i="4" l="1"/>
  <c r="S585" i="1"/>
  <c r="I516" i="4" s="1"/>
  <c r="Q585" i="1"/>
  <c r="Z514" i="4"/>
  <c r="W514" i="4"/>
  <c r="N514" i="4"/>
  <c r="M514" i="4"/>
  <c r="L516" i="4"/>
  <c r="F516" i="4"/>
  <c r="X516" i="4"/>
  <c r="Y514" i="4"/>
  <c r="U584" i="1"/>
  <c r="K515" i="4" s="1"/>
  <c r="E515" i="4"/>
  <c r="H515" i="4" s="1"/>
  <c r="D515" i="4"/>
  <c r="G515" i="4" s="1"/>
  <c r="T584" i="1"/>
  <c r="J515" i="4" s="1"/>
  <c r="V515" i="4" s="1"/>
  <c r="U516" i="4"/>
  <c r="H586" i="1"/>
  <c r="O586" i="1" s="1"/>
  <c r="P586" i="1" s="1"/>
  <c r="I587" i="1" a="1"/>
  <c r="J586" i="1"/>
  <c r="I586" i="1"/>
  <c r="K586" i="1"/>
  <c r="D588" i="1"/>
  <c r="G588" i="1"/>
  <c r="C589" i="1"/>
  <c r="E587" i="1"/>
  <c r="Q586" i="1" l="1"/>
  <c r="C517" i="4"/>
  <c r="S586" i="1"/>
  <c r="I517" i="4" s="1"/>
  <c r="U517" i="4" s="1"/>
  <c r="Z515" i="4"/>
  <c r="W515" i="4"/>
  <c r="Y515" i="4"/>
  <c r="X517" i="4"/>
  <c r="F517" i="4"/>
  <c r="L517" i="4"/>
  <c r="M515" i="4"/>
  <c r="N515" i="4"/>
  <c r="D516" i="4"/>
  <c r="G516" i="4" s="1"/>
  <c r="T585" i="1"/>
  <c r="J516" i="4" s="1"/>
  <c r="V516" i="4" s="1"/>
  <c r="U585" i="1"/>
  <c r="K516" i="4" s="1"/>
  <c r="E516" i="4"/>
  <c r="H516" i="4" s="1"/>
  <c r="H587" i="1"/>
  <c r="O587" i="1" s="1"/>
  <c r="P587" i="1" s="1"/>
  <c r="I588" i="1" a="1"/>
  <c r="J587" i="1"/>
  <c r="I587" i="1"/>
  <c r="K587" i="1"/>
  <c r="E588" i="1"/>
  <c r="G589" i="1"/>
  <c r="C590" i="1"/>
  <c r="D589" i="1"/>
  <c r="Q587" i="1" l="1"/>
  <c r="C518" i="4"/>
  <c r="S587" i="1"/>
  <c r="I518" i="4" s="1"/>
  <c r="N516" i="4"/>
  <c r="M516" i="4"/>
  <c r="L518" i="4"/>
  <c r="F518" i="4"/>
  <c r="Y516" i="4"/>
  <c r="W516" i="4"/>
  <c r="Z516" i="4"/>
  <c r="E517" i="4"/>
  <c r="H517" i="4" s="1"/>
  <c r="U586" i="1"/>
  <c r="K517" i="4" s="1"/>
  <c r="D517" i="4"/>
  <c r="G517" i="4" s="1"/>
  <c r="T586" i="1"/>
  <c r="J517" i="4" s="1"/>
  <c r="V517" i="4" s="1"/>
  <c r="I589" i="1" a="1"/>
  <c r="J588" i="1"/>
  <c r="I588" i="1"/>
  <c r="K588" i="1"/>
  <c r="E589" i="1"/>
  <c r="H588" i="1"/>
  <c r="O588" i="1" s="1"/>
  <c r="P588" i="1" s="1"/>
  <c r="D590" i="1"/>
  <c r="G590" i="1"/>
  <c r="C591" i="1"/>
  <c r="C519" i="4" l="1"/>
  <c r="S588" i="1"/>
  <c r="I519" i="4" s="1"/>
  <c r="Q588" i="1"/>
  <c r="Z517" i="4"/>
  <c r="W517" i="4"/>
  <c r="Y517" i="4"/>
  <c r="F519" i="4"/>
  <c r="L519" i="4"/>
  <c r="M517" i="4"/>
  <c r="N517" i="4"/>
  <c r="X518" i="4"/>
  <c r="U518" i="4"/>
  <c r="U587" i="1"/>
  <c r="K518" i="4" s="1"/>
  <c r="E518" i="4"/>
  <c r="H518" i="4" s="1"/>
  <c r="D518" i="4"/>
  <c r="G518" i="4" s="1"/>
  <c r="T587" i="1"/>
  <c r="J518" i="4" s="1"/>
  <c r="H589" i="1"/>
  <c r="O589" i="1" s="1"/>
  <c r="P589" i="1" s="1"/>
  <c r="I590" i="1" a="1"/>
  <c r="J589" i="1"/>
  <c r="K589" i="1"/>
  <c r="I589" i="1"/>
  <c r="D591" i="1"/>
  <c r="G591" i="1"/>
  <c r="C592" i="1"/>
  <c r="E590" i="1"/>
  <c r="Q589" i="1" l="1"/>
  <c r="C520" i="4"/>
  <c r="S589" i="1"/>
  <c r="I520" i="4" s="1"/>
  <c r="Y518" i="4"/>
  <c r="V518" i="4"/>
  <c r="Z518" i="4"/>
  <c r="W518" i="4"/>
  <c r="N518" i="4"/>
  <c r="M518" i="4"/>
  <c r="L520" i="4"/>
  <c r="F520" i="4"/>
  <c r="U588" i="1"/>
  <c r="E519" i="4"/>
  <c r="H519" i="4" s="1"/>
  <c r="D519" i="4"/>
  <c r="G519" i="4" s="1"/>
  <c r="T588" i="1"/>
  <c r="J519" i="4" s="1"/>
  <c r="X519" i="4"/>
  <c r="U519" i="4"/>
  <c r="I591" i="1" a="1"/>
  <c r="J590" i="1"/>
  <c r="K590" i="1"/>
  <c r="I590" i="1"/>
  <c r="H590" i="1"/>
  <c r="O590" i="1" s="1"/>
  <c r="P590" i="1" s="1"/>
  <c r="G592" i="1"/>
  <c r="D592" i="1"/>
  <c r="E592" i="1" s="1"/>
  <c r="C593" i="1"/>
  <c r="E591" i="1"/>
  <c r="C521" i="4" l="1"/>
  <c r="S590" i="1"/>
  <c r="I521" i="4" s="1"/>
  <c r="X521" i="4" s="1"/>
  <c r="Q590" i="1"/>
  <c r="Y519" i="4"/>
  <c r="V519" i="4"/>
  <c r="K519" i="4"/>
  <c r="F521" i="4"/>
  <c r="L521" i="4"/>
  <c r="M519" i="4"/>
  <c r="N519" i="4"/>
  <c r="X520" i="4"/>
  <c r="U520" i="4"/>
  <c r="U521" i="4" s="1"/>
  <c r="D520" i="4"/>
  <c r="G520" i="4" s="1"/>
  <c r="T589" i="1"/>
  <c r="J520" i="4" s="1"/>
  <c r="U589" i="1"/>
  <c r="K520" i="4" s="1"/>
  <c r="Z520" i="4" s="1"/>
  <c r="E520" i="4"/>
  <c r="H520" i="4" s="1"/>
  <c r="H591" i="1"/>
  <c r="O591" i="1" s="1"/>
  <c r="P591" i="1" s="1"/>
  <c r="J591" i="1"/>
  <c r="I591" i="1"/>
  <c r="K591" i="1"/>
  <c r="I592" i="1" a="1"/>
  <c r="C594" i="1"/>
  <c r="D593" i="1"/>
  <c r="E593" i="1" s="1"/>
  <c r="G593" i="1"/>
  <c r="Q591" i="1" l="1"/>
  <c r="C522" i="4"/>
  <c r="S591" i="1"/>
  <c r="I522" i="4" s="1"/>
  <c r="Y520" i="4"/>
  <c r="V520" i="4"/>
  <c r="N520" i="4"/>
  <c r="M520" i="4"/>
  <c r="L522" i="4"/>
  <c r="F522" i="4"/>
  <c r="Z519" i="4"/>
  <c r="W519" i="4"/>
  <c r="W520" i="4"/>
  <c r="E521" i="4"/>
  <c r="H521" i="4" s="1"/>
  <c r="U590" i="1"/>
  <c r="K521" i="4" s="1"/>
  <c r="D521" i="4"/>
  <c r="G521" i="4" s="1"/>
  <c r="T590" i="1"/>
  <c r="J521" i="4" s="1"/>
  <c r="V521" i="4" s="1"/>
  <c r="I593" i="1" a="1"/>
  <c r="J592" i="1"/>
  <c r="K592" i="1"/>
  <c r="I592" i="1"/>
  <c r="H592" i="1"/>
  <c r="O592" i="1" s="1"/>
  <c r="P592" i="1" s="1"/>
  <c r="C595" i="1"/>
  <c r="G594" i="1"/>
  <c r="D594" i="1"/>
  <c r="C523" i="4" l="1"/>
  <c r="S592" i="1"/>
  <c r="I523" i="4" s="1"/>
  <c r="Q592" i="1"/>
  <c r="Z521" i="4"/>
  <c r="W521" i="4"/>
  <c r="F523" i="4"/>
  <c r="L523" i="4"/>
  <c r="M521" i="4"/>
  <c r="N521" i="4"/>
  <c r="Y521" i="4"/>
  <c r="X522" i="4"/>
  <c r="U522" i="4"/>
  <c r="U591" i="1"/>
  <c r="K522" i="4" s="1"/>
  <c r="E522" i="4"/>
  <c r="H522" i="4" s="1"/>
  <c r="D522" i="4"/>
  <c r="G522" i="4" s="1"/>
  <c r="T591" i="1"/>
  <c r="J522" i="4" s="1"/>
  <c r="H593" i="1"/>
  <c r="O593" i="1" s="1"/>
  <c r="P593" i="1" s="1"/>
  <c r="I594" i="1" a="1"/>
  <c r="J593" i="1"/>
  <c r="K593" i="1"/>
  <c r="I593" i="1"/>
  <c r="E594" i="1"/>
  <c r="C596" i="1"/>
  <c r="D595" i="1"/>
  <c r="E595" i="1" s="1"/>
  <c r="G595" i="1"/>
  <c r="Q593" i="1" l="1"/>
  <c r="C524" i="4"/>
  <c r="S593" i="1"/>
  <c r="I524" i="4" s="1"/>
  <c r="Y522" i="4"/>
  <c r="V522" i="4"/>
  <c r="Z522" i="4"/>
  <c r="W522" i="4"/>
  <c r="N522" i="4"/>
  <c r="M522" i="4"/>
  <c r="L524" i="4"/>
  <c r="F524" i="4"/>
  <c r="U592" i="1"/>
  <c r="K523" i="4" s="1"/>
  <c r="E523" i="4"/>
  <c r="H523" i="4" s="1"/>
  <c r="D523" i="4"/>
  <c r="G523" i="4" s="1"/>
  <c r="T592" i="1"/>
  <c r="J523" i="4" s="1"/>
  <c r="X523" i="4"/>
  <c r="U523" i="4"/>
  <c r="H594" i="1"/>
  <c r="O594" i="1" s="1"/>
  <c r="P594" i="1" s="1"/>
  <c r="J594" i="1"/>
  <c r="I594" i="1"/>
  <c r="K594" i="1"/>
  <c r="I595" i="1" a="1"/>
  <c r="C597" i="1"/>
  <c r="G596" i="1"/>
  <c r="D596" i="1"/>
  <c r="Q594" i="1" l="1"/>
  <c r="C525" i="4"/>
  <c r="S594" i="1"/>
  <c r="I525" i="4" s="1"/>
  <c r="Y523" i="4"/>
  <c r="V523" i="4"/>
  <c r="Z523" i="4"/>
  <c r="W523" i="4"/>
  <c r="F525" i="4"/>
  <c r="L525" i="4"/>
  <c r="M523" i="4"/>
  <c r="N523" i="4"/>
  <c r="X524" i="4"/>
  <c r="U524" i="4"/>
  <c r="D524" i="4"/>
  <c r="G524" i="4" s="1"/>
  <c r="T593" i="1"/>
  <c r="J524" i="4" s="1"/>
  <c r="U593" i="1"/>
  <c r="K524" i="4" s="1"/>
  <c r="E524" i="4"/>
  <c r="H524" i="4" s="1"/>
  <c r="H595" i="1"/>
  <c r="O595" i="1" s="1"/>
  <c r="P595" i="1" s="1"/>
  <c r="J595" i="1"/>
  <c r="I595" i="1"/>
  <c r="K595" i="1"/>
  <c r="I596" i="1" a="1"/>
  <c r="E596" i="1"/>
  <c r="C598" i="1"/>
  <c r="D597" i="1"/>
  <c r="G597" i="1"/>
  <c r="Q595" i="1" l="1"/>
  <c r="C526" i="4"/>
  <c r="S595" i="1"/>
  <c r="I526" i="4" s="1"/>
  <c r="Z524" i="4"/>
  <c r="W524" i="4"/>
  <c r="Y524" i="4"/>
  <c r="V524" i="4"/>
  <c r="N524" i="4"/>
  <c r="M524" i="4"/>
  <c r="L526" i="4"/>
  <c r="F526" i="4"/>
  <c r="X525" i="4"/>
  <c r="U525" i="4"/>
  <c r="E525" i="4"/>
  <c r="H525" i="4" s="1"/>
  <c r="U594" i="1"/>
  <c r="K525" i="4" s="1"/>
  <c r="D525" i="4"/>
  <c r="G525" i="4" s="1"/>
  <c r="T594" i="1"/>
  <c r="J525" i="4" s="1"/>
  <c r="H596" i="1"/>
  <c r="O596" i="1" s="1"/>
  <c r="P596" i="1" s="1"/>
  <c r="I597" i="1" a="1"/>
  <c r="J596" i="1"/>
  <c r="I596" i="1"/>
  <c r="K596" i="1"/>
  <c r="E597" i="1"/>
  <c r="G598" i="1"/>
  <c r="D598" i="1"/>
  <c r="E598" i="1" s="1"/>
  <c r="C599" i="1"/>
  <c r="Q596" i="1" l="1"/>
  <c r="C527" i="4"/>
  <c r="S596" i="1"/>
  <c r="I527" i="4" s="1"/>
  <c r="Y525" i="4"/>
  <c r="V525" i="4"/>
  <c r="Z525" i="4"/>
  <c r="W525" i="4"/>
  <c r="F527" i="4"/>
  <c r="L527" i="4"/>
  <c r="M525" i="4"/>
  <c r="N525" i="4"/>
  <c r="X526" i="4"/>
  <c r="U526" i="4"/>
  <c r="U595" i="1"/>
  <c r="K526" i="4" s="1"/>
  <c r="Z526" i="4" s="1"/>
  <c r="E526" i="4"/>
  <c r="H526" i="4" s="1"/>
  <c r="D526" i="4"/>
  <c r="G526" i="4" s="1"/>
  <c r="T595" i="1"/>
  <c r="J526" i="4" s="1"/>
  <c r="V526" i="4" s="1"/>
  <c r="J597" i="1"/>
  <c r="K597" i="1"/>
  <c r="I597" i="1"/>
  <c r="I598" i="1" a="1"/>
  <c r="H597" i="1"/>
  <c r="O597" i="1" s="1"/>
  <c r="P597" i="1" s="1"/>
  <c r="G599" i="1"/>
  <c r="C600" i="1"/>
  <c r="D599" i="1"/>
  <c r="C528" i="4" l="1"/>
  <c r="S597" i="1"/>
  <c r="I528" i="4" s="1"/>
  <c r="Q597" i="1"/>
  <c r="N526" i="4"/>
  <c r="M526" i="4"/>
  <c r="L528" i="4"/>
  <c r="F528" i="4"/>
  <c r="W526" i="4"/>
  <c r="Y526" i="4"/>
  <c r="X527" i="4"/>
  <c r="U527" i="4"/>
  <c r="U596" i="1"/>
  <c r="E527" i="4"/>
  <c r="H527" i="4" s="1"/>
  <c r="D527" i="4"/>
  <c r="G527" i="4" s="1"/>
  <c r="T596" i="1"/>
  <c r="J527" i="4" s="1"/>
  <c r="J598" i="1"/>
  <c r="K598" i="1"/>
  <c r="I598" i="1"/>
  <c r="I599" i="1" a="1"/>
  <c r="E599" i="1"/>
  <c r="H598" i="1"/>
  <c r="O598" i="1" s="1"/>
  <c r="P598" i="1" s="1"/>
  <c r="C601" i="1"/>
  <c r="D600" i="1"/>
  <c r="G600" i="1"/>
  <c r="C529" i="4" l="1"/>
  <c r="S598" i="1"/>
  <c r="I529" i="4" s="1"/>
  <c r="Q598" i="1"/>
  <c r="Y527" i="4"/>
  <c r="V527" i="4"/>
  <c r="K527" i="4"/>
  <c r="F529" i="4"/>
  <c r="L529" i="4"/>
  <c r="M527" i="4"/>
  <c r="N527" i="4"/>
  <c r="D528" i="4"/>
  <c r="G528" i="4" s="1"/>
  <c r="T597" i="1"/>
  <c r="J528" i="4" s="1"/>
  <c r="U597" i="1"/>
  <c r="K528" i="4" s="1"/>
  <c r="Z528" i="4" s="1"/>
  <c r="E528" i="4"/>
  <c r="H528" i="4" s="1"/>
  <c r="X528" i="4"/>
  <c r="X529" i="4" s="1"/>
  <c r="U528" i="4"/>
  <c r="H599" i="1"/>
  <c r="J599" i="1"/>
  <c r="I599" i="1"/>
  <c r="K599" i="1"/>
  <c r="I600" i="1" a="1"/>
  <c r="D601" i="1"/>
  <c r="G601" i="1"/>
  <c r="C602" i="1"/>
  <c r="O599" i="1"/>
  <c r="P599" i="1" s="1"/>
  <c r="E600" i="1"/>
  <c r="C530" i="4" l="1"/>
  <c r="S599" i="1"/>
  <c r="I530" i="4" s="1"/>
  <c r="Q599" i="1"/>
  <c r="X530" i="4"/>
  <c r="Y528" i="4"/>
  <c r="V528" i="4"/>
  <c r="N528" i="4"/>
  <c r="M528" i="4"/>
  <c r="L530" i="4"/>
  <c r="F530" i="4"/>
  <c r="Z527" i="4"/>
  <c r="W527" i="4"/>
  <c r="W528" i="4"/>
  <c r="U598" i="1"/>
  <c r="K529" i="4" s="1"/>
  <c r="E529" i="4"/>
  <c r="H529" i="4" s="1"/>
  <c r="D529" i="4"/>
  <c r="G529" i="4" s="1"/>
  <c r="T598" i="1"/>
  <c r="J529" i="4" s="1"/>
  <c r="U529" i="4"/>
  <c r="U530" i="4" s="1"/>
  <c r="H600" i="1"/>
  <c r="O600" i="1" s="1"/>
  <c r="P600" i="1" s="1"/>
  <c r="I601" i="1" a="1"/>
  <c r="J600" i="1"/>
  <c r="K600" i="1"/>
  <c r="I600" i="1"/>
  <c r="C603" i="1"/>
  <c r="G602" i="1"/>
  <c r="D602" i="1"/>
  <c r="E601" i="1"/>
  <c r="Q600" i="1" l="1"/>
  <c r="C531" i="4"/>
  <c r="S600" i="1"/>
  <c r="I531" i="4" s="1"/>
  <c r="U531" i="4"/>
  <c r="Y529" i="4"/>
  <c r="V529" i="4"/>
  <c r="Z529" i="4"/>
  <c r="W529" i="4"/>
  <c r="F531" i="4"/>
  <c r="L531" i="4"/>
  <c r="M529" i="4"/>
  <c r="N529" i="4"/>
  <c r="X531" i="4"/>
  <c r="U599" i="1"/>
  <c r="K530" i="4" s="1"/>
  <c r="E530" i="4"/>
  <c r="H530" i="4" s="1"/>
  <c r="D530" i="4"/>
  <c r="G530" i="4" s="1"/>
  <c r="T599" i="1"/>
  <c r="J530" i="4" s="1"/>
  <c r="J601" i="1"/>
  <c r="K601" i="1"/>
  <c r="I601" i="1"/>
  <c r="I602" i="1" a="1"/>
  <c r="E602" i="1"/>
  <c r="H601" i="1"/>
  <c r="O601" i="1" s="1"/>
  <c r="P601" i="1" s="1"/>
  <c r="D603" i="1"/>
  <c r="C604" i="1"/>
  <c r="G603" i="1"/>
  <c r="C532" i="4" l="1"/>
  <c r="S601" i="1"/>
  <c r="I532" i="4" s="1"/>
  <c r="Q601" i="1"/>
  <c r="Z530" i="4"/>
  <c r="W530" i="4"/>
  <c r="N530" i="4"/>
  <c r="M530" i="4"/>
  <c r="L532" i="4"/>
  <c r="F532" i="4"/>
  <c r="V530" i="4"/>
  <c r="Y530" i="4"/>
  <c r="U600" i="1"/>
  <c r="E531" i="4"/>
  <c r="H531" i="4" s="1"/>
  <c r="D531" i="4"/>
  <c r="G531" i="4" s="1"/>
  <c r="T600" i="1"/>
  <c r="J531" i="4" s="1"/>
  <c r="V531" i="4" s="1"/>
  <c r="H602" i="1"/>
  <c r="I603" i="1" a="1"/>
  <c r="J602" i="1"/>
  <c r="I602" i="1"/>
  <c r="K602" i="1"/>
  <c r="O602" i="1"/>
  <c r="P602" i="1" s="1"/>
  <c r="E603" i="1"/>
  <c r="D604" i="1"/>
  <c r="C605" i="1"/>
  <c r="G604" i="1"/>
  <c r="C533" i="4" l="1"/>
  <c r="S602" i="1"/>
  <c r="I533" i="4" s="1"/>
  <c r="Q602" i="1"/>
  <c r="K531" i="4"/>
  <c r="Y531" i="4"/>
  <c r="F533" i="4"/>
  <c r="L533" i="4"/>
  <c r="M531" i="4"/>
  <c r="N531" i="4"/>
  <c r="W531" i="4"/>
  <c r="Z531" i="4"/>
  <c r="D532" i="4"/>
  <c r="G532" i="4" s="1"/>
  <c r="T601" i="1"/>
  <c r="J532" i="4" s="1"/>
  <c r="U601" i="1"/>
  <c r="K532" i="4" s="1"/>
  <c r="Z532" i="4" s="1"/>
  <c r="E532" i="4"/>
  <c r="H532" i="4" s="1"/>
  <c r="X532" i="4"/>
  <c r="U532" i="4"/>
  <c r="H603" i="1"/>
  <c r="O603" i="1" s="1"/>
  <c r="P603" i="1" s="1"/>
  <c r="I604" i="1" a="1"/>
  <c r="J603" i="1"/>
  <c r="I603" i="1"/>
  <c r="K603" i="1"/>
  <c r="G605" i="1"/>
  <c r="C606" i="1"/>
  <c r="D605" i="1"/>
  <c r="E604" i="1"/>
  <c r="Q603" i="1" l="1"/>
  <c r="C534" i="4"/>
  <c r="S603" i="1"/>
  <c r="I534" i="4" s="1"/>
  <c r="X534" i="4" s="1"/>
  <c r="Y532" i="4"/>
  <c r="V532" i="4"/>
  <c r="N532" i="4"/>
  <c r="M532" i="4"/>
  <c r="L534" i="4"/>
  <c r="F534" i="4"/>
  <c r="W532" i="4"/>
  <c r="E533" i="4"/>
  <c r="H533" i="4" s="1"/>
  <c r="U602" i="1"/>
  <c r="K533" i="4" s="1"/>
  <c r="D533" i="4"/>
  <c r="G533" i="4" s="1"/>
  <c r="T602" i="1"/>
  <c r="J533" i="4" s="1"/>
  <c r="X533" i="4"/>
  <c r="U533" i="4"/>
  <c r="U534" i="4" s="1"/>
  <c r="H604" i="1"/>
  <c r="O604" i="1" s="1"/>
  <c r="P604" i="1" s="1"/>
  <c r="J604" i="1"/>
  <c r="I604" i="1"/>
  <c r="K604" i="1"/>
  <c r="I605" i="1" a="1"/>
  <c r="E605" i="1"/>
  <c r="D606" i="1"/>
  <c r="C607" i="1"/>
  <c r="G606" i="1"/>
  <c r="Q604" i="1" l="1"/>
  <c r="C535" i="4"/>
  <c r="S604" i="1"/>
  <c r="I535" i="4" s="1"/>
  <c r="Y533" i="4"/>
  <c r="V533" i="4"/>
  <c r="Z533" i="4"/>
  <c r="W533" i="4"/>
  <c r="F535" i="4"/>
  <c r="L535" i="4"/>
  <c r="M533" i="4"/>
  <c r="N533" i="4"/>
  <c r="U603" i="1"/>
  <c r="K534" i="4" s="1"/>
  <c r="E534" i="4"/>
  <c r="H534" i="4" s="1"/>
  <c r="D534" i="4"/>
  <c r="G534" i="4" s="1"/>
  <c r="T603" i="1"/>
  <c r="J534" i="4" s="1"/>
  <c r="H605" i="1"/>
  <c r="O605" i="1" s="1"/>
  <c r="P605" i="1" s="1"/>
  <c r="J605" i="1"/>
  <c r="K605" i="1"/>
  <c r="I605" i="1"/>
  <c r="I606" i="1" a="1"/>
  <c r="E606" i="1"/>
  <c r="C608" i="1"/>
  <c r="D607" i="1"/>
  <c r="G607" i="1"/>
  <c r="Q605" i="1" l="1"/>
  <c r="C536" i="4"/>
  <c r="S605" i="1"/>
  <c r="I536" i="4" s="1"/>
  <c r="Y534" i="4"/>
  <c r="V534" i="4"/>
  <c r="Z534" i="4"/>
  <c r="W534" i="4"/>
  <c r="N534" i="4"/>
  <c r="M534" i="4"/>
  <c r="L536" i="4"/>
  <c r="F536" i="4"/>
  <c r="X535" i="4"/>
  <c r="U535" i="4"/>
  <c r="U604" i="1"/>
  <c r="K535" i="4" s="1"/>
  <c r="E535" i="4"/>
  <c r="H535" i="4" s="1"/>
  <c r="D535" i="4"/>
  <c r="G535" i="4" s="1"/>
  <c r="T604" i="1"/>
  <c r="J535" i="4" s="1"/>
  <c r="V535" i="4" s="1"/>
  <c r="H606" i="1"/>
  <c r="O606" i="1" s="1"/>
  <c r="P606" i="1" s="1"/>
  <c r="J606" i="1"/>
  <c r="K606" i="1"/>
  <c r="I606" i="1"/>
  <c r="I607" i="1" a="1"/>
  <c r="E607" i="1"/>
  <c r="D608" i="1"/>
  <c r="G608" i="1"/>
  <c r="C609" i="1"/>
  <c r="Q606" i="1" l="1"/>
  <c r="C537" i="4"/>
  <c r="S606" i="1"/>
  <c r="I537" i="4" s="1"/>
  <c r="F537" i="4"/>
  <c r="L537" i="4"/>
  <c r="M535" i="4"/>
  <c r="N535" i="4"/>
  <c r="W535" i="4"/>
  <c r="Z535" i="4"/>
  <c r="Y535" i="4"/>
  <c r="X536" i="4"/>
  <c r="U536" i="4"/>
  <c r="D536" i="4"/>
  <c r="G536" i="4" s="1"/>
  <c r="T605" i="1"/>
  <c r="J536" i="4" s="1"/>
  <c r="U605" i="1"/>
  <c r="K536" i="4" s="1"/>
  <c r="E536" i="4"/>
  <c r="H536" i="4" s="1"/>
  <c r="I608" i="1" a="1"/>
  <c r="J607" i="1"/>
  <c r="I607" i="1"/>
  <c r="K607" i="1"/>
  <c r="H607" i="1"/>
  <c r="O607" i="1" s="1"/>
  <c r="P607" i="1" s="1"/>
  <c r="G609" i="1"/>
  <c r="C610" i="1"/>
  <c r="D609" i="1"/>
  <c r="E609" i="1" s="1"/>
  <c r="E608" i="1"/>
  <c r="C538" i="4" l="1"/>
  <c r="S607" i="1"/>
  <c r="I538" i="4" s="1"/>
  <c r="Q607" i="1"/>
  <c r="Z536" i="4"/>
  <c r="W536" i="4"/>
  <c r="Y536" i="4"/>
  <c r="V536" i="4"/>
  <c r="N536" i="4"/>
  <c r="M536" i="4"/>
  <c r="L538" i="4"/>
  <c r="F538" i="4"/>
  <c r="X537" i="4"/>
  <c r="X538" i="4" s="1"/>
  <c r="U537" i="4"/>
  <c r="E537" i="4"/>
  <c r="H537" i="4" s="1"/>
  <c r="U606" i="1"/>
  <c r="K537" i="4" s="1"/>
  <c r="D537" i="4"/>
  <c r="G537" i="4" s="1"/>
  <c r="T606" i="1"/>
  <c r="J537" i="4" s="1"/>
  <c r="I609" i="1" a="1"/>
  <c r="J608" i="1"/>
  <c r="I608" i="1"/>
  <c r="K608" i="1"/>
  <c r="H608" i="1"/>
  <c r="O608" i="1" s="1"/>
  <c r="P608" i="1" s="1"/>
  <c r="D610" i="1"/>
  <c r="C611" i="1"/>
  <c r="G610" i="1"/>
  <c r="C539" i="4" l="1"/>
  <c r="S608" i="1"/>
  <c r="I539" i="4" s="1"/>
  <c r="Q608" i="1"/>
  <c r="Y537" i="4"/>
  <c r="V537" i="4"/>
  <c r="Z537" i="4"/>
  <c r="W537" i="4"/>
  <c r="F539" i="4"/>
  <c r="L539" i="4"/>
  <c r="M537" i="4"/>
  <c r="N537" i="4"/>
  <c r="U607" i="1"/>
  <c r="K538" i="4" s="1"/>
  <c r="E538" i="4"/>
  <c r="H538" i="4" s="1"/>
  <c r="D538" i="4"/>
  <c r="G538" i="4" s="1"/>
  <c r="T607" i="1"/>
  <c r="J538" i="4" s="1"/>
  <c r="U538" i="4"/>
  <c r="H609" i="1"/>
  <c r="O609" i="1" s="1"/>
  <c r="P609" i="1" s="1"/>
  <c r="J609" i="1"/>
  <c r="K609" i="1"/>
  <c r="I609" i="1"/>
  <c r="I610" i="1" a="1"/>
  <c r="D611" i="1"/>
  <c r="G611" i="1"/>
  <c r="C612" i="1"/>
  <c r="E610" i="1"/>
  <c r="Q609" i="1" l="1"/>
  <c r="C540" i="4"/>
  <c r="S609" i="1"/>
  <c r="I540" i="4" s="1"/>
  <c r="Y538" i="4"/>
  <c r="V538" i="4"/>
  <c r="Z538" i="4"/>
  <c r="W538" i="4"/>
  <c r="N538" i="4"/>
  <c r="M538" i="4"/>
  <c r="L540" i="4"/>
  <c r="F540" i="4"/>
  <c r="U608" i="1"/>
  <c r="K539" i="4" s="1"/>
  <c r="E539" i="4"/>
  <c r="H539" i="4" s="1"/>
  <c r="D539" i="4"/>
  <c r="G539" i="4" s="1"/>
  <c r="T608" i="1"/>
  <c r="J539" i="4" s="1"/>
  <c r="X539" i="4"/>
  <c r="U539" i="4"/>
  <c r="H610" i="1"/>
  <c r="O610" i="1" s="1"/>
  <c r="P610" i="1" s="1"/>
  <c r="I611" i="1" a="1"/>
  <c r="J610" i="1"/>
  <c r="I610" i="1"/>
  <c r="K610" i="1"/>
  <c r="E611" i="1"/>
  <c r="D612" i="1"/>
  <c r="E612" i="1" s="1"/>
  <c r="G612" i="1"/>
  <c r="C613" i="1"/>
  <c r="Q610" i="1" l="1"/>
  <c r="C541" i="4"/>
  <c r="S610" i="1"/>
  <c r="I541" i="4" s="1"/>
  <c r="Y539" i="4"/>
  <c r="V539" i="4"/>
  <c r="Z539" i="4"/>
  <c r="W539" i="4"/>
  <c r="F541" i="4"/>
  <c r="L541" i="4"/>
  <c r="M539" i="4"/>
  <c r="N539" i="4"/>
  <c r="X540" i="4"/>
  <c r="U540" i="4"/>
  <c r="D540" i="4"/>
  <c r="G540" i="4" s="1"/>
  <c r="T609" i="1"/>
  <c r="J540" i="4" s="1"/>
  <c r="V540" i="4" s="1"/>
  <c r="U609" i="1"/>
  <c r="K540" i="4" s="1"/>
  <c r="E540" i="4"/>
  <c r="H540" i="4" s="1"/>
  <c r="H611" i="1"/>
  <c r="O611" i="1" s="1"/>
  <c r="P611" i="1" s="1"/>
  <c r="J611" i="1"/>
  <c r="I611" i="1"/>
  <c r="K611" i="1"/>
  <c r="I612" i="1" a="1"/>
  <c r="G613" i="1"/>
  <c r="D613" i="1"/>
  <c r="E613" i="1" s="1"/>
  <c r="C614" i="1"/>
  <c r="Q611" i="1" l="1"/>
  <c r="C542" i="4"/>
  <c r="S611" i="1"/>
  <c r="I542" i="4" s="1"/>
  <c r="Z540" i="4"/>
  <c r="W540" i="4"/>
  <c r="N540" i="4"/>
  <c r="M540" i="4"/>
  <c r="L542" i="4"/>
  <c r="F542" i="4"/>
  <c r="Y540" i="4"/>
  <c r="X541" i="4"/>
  <c r="X542" i="4" s="1"/>
  <c r="U541" i="4"/>
  <c r="E541" i="4"/>
  <c r="H541" i="4" s="1"/>
  <c r="U610" i="1"/>
  <c r="K541" i="4" s="1"/>
  <c r="D541" i="4"/>
  <c r="G541" i="4" s="1"/>
  <c r="T610" i="1"/>
  <c r="J541" i="4" s="1"/>
  <c r="J612" i="1"/>
  <c r="I612" i="1"/>
  <c r="K612" i="1"/>
  <c r="I613" i="1" a="1"/>
  <c r="H612" i="1"/>
  <c r="O612" i="1" s="1"/>
  <c r="P612" i="1" s="1"/>
  <c r="C615" i="1"/>
  <c r="D614" i="1"/>
  <c r="G614" i="1"/>
  <c r="C543" i="4" l="1"/>
  <c r="S612" i="1"/>
  <c r="I543" i="4" s="1"/>
  <c r="U543" i="4" s="1"/>
  <c r="Q612" i="1"/>
  <c r="Y541" i="4"/>
  <c r="V541" i="4"/>
  <c r="Z541" i="4"/>
  <c r="W541" i="4"/>
  <c r="X543" i="4"/>
  <c r="F543" i="4"/>
  <c r="L543" i="4"/>
  <c r="M541" i="4"/>
  <c r="N541" i="4"/>
  <c r="U542" i="4"/>
  <c r="U611" i="1"/>
  <c r="K542" i="4" s="1"/>
  <c r="E542" i="4"/>
  <c r="H542" i="4" s="1"/>
  <c r="D542" i="4"/>
  <c r="G542" i="4" s="1"/>
  <c r="T611" i="1"/>
  <c r="J542" i="4" s="1"/>
  <c r="H613" i="1"/>
  <c r="O613" i="1" s="1"/>
  <c r="P613" i="1" s="1"/>
  <c r="I614" i="1" a="1"/>
  <c r="J613" i="1"/>
  <c r="K613" i="1"/>
  <c r="I613" i="1"/>
  <c r="E614" i="1"/>
  <c r="G615" i="1"/>
  <c r="C616" i="1"/>
  <c r="D615" i="1"/>
  <c r="Q613" i="1" l="1"/>
  <c r="C544" i="4"/>
  <c r="S613" i="1"/>
  <c r="I544" i="4" s="1"/>
  <c r="Y542" i="4"/>
  <c r="V542" i="4"/>
  <c r="Z542" i="4"/>
  <c r="W542" i="4"/>
  <c r="N542" i="4"/>
  <c r="M542" i="4"/>
  <c r="L544" i="4"/>
  <c r="F544" i="4"/>
  <c r="U612" i="1"/>
  <c r="K543" i="4" s="1"/>
  <c r="E543" i="4"/>
  <c r="H543" i="4" s="1"/>
  <c r="D543" i="4"/>
  <c r="G543" i="4" s="1"/>
  <c r="T612" i="1"/>
  <c r="J543" i="4" s="1"/>
  <c r="J614" i="1"/>
  <c r="K614" i="1"/>
  <c r="I614" i="1"/>
  <c r="I615" i="1" a="1"/>
  <c r="H614" i="1"/>
  <c r="O614" i="1" s="1"/>
  <c r="P614" i="1" s="1"/>
  <c r="D616" i="1"/>
  <c r="E616" i="1" s="1"/>
  <c r="G616" i="1"/>
  <c r="C617" i="1"/>
  <c r="E615" i="1"/>
  <c r="C545" i="4" l="1"/>
  <c r="S614" i="1"/>
  <c r="I545" i="4" s="1"/>
  <c r="X545" i="4" s="1"/>
  <c r="Q614" i="1"/>
  <c r="Y543" i="4"/>
  <c r="V543" i="4"/>
  <c r="Z543" i="4"/>
  <c r="W543" i="4"/>
  <c r="F545" i="4"/>
  <c r="L545" i="4"/>
  <c r="M543" i="4"/>
  <c r="N543" i="4"/>
  <c r="X544" i="4"/>
  <c r="U544" i="4"/>
  <c r="U545" i="4" s="1"/>
  <c r="D544" i="4"/>
  <c r="G544" i="4" s="1"/>
  <c r="T613" i="1"/>
  <c r="J544" i="4" s="1"/>
  <c r="U613" i="1"/>
  <c r="K544" i="4" s="1"/>
  <c r="E544" i="4"/>
  <c r="H544" i="4" s="1"/>
  <c r="H615" i="1"/>
  <c r="I616" i="1" a="1"/>
  <c r="J615" i="1"/>
  <c r="I615" i="1"/>
  <c r="K615" i="1"/>
  <c r="G617" i="1"/>
  <c r="D617" i="1"/>
  <c r="E617" i="1" s="1"/>
  <c r="C618" i="1"/>
  <c r="O615" i="1"/>
  <c r="P615" i="1" s="1"/>
  <c r="C546" i="4" l="1"/>
  <c r="S615" i="1"/>
  <c r="I546" i="4" s="1"/>
  <c r="Q615" i="1"/>
  <c r="Z544" i="4"/>
  <c r="W544" i="4"/>
  <c r="Y544" i="4"/>
  <c r="V544" i="4"/>
  <c r="N544" i="4"/>
  <c r="M544" i="4"/>
  <c r="L546" i="4"/>
  <c r="F546" i="4"/>
  <c r="U614" i="1"/>
  <c r="K545" i="4" s="1"/>
  <c r="E545" i="4"/>
  <c r="H545" i="4" s="1"/>
  <c r="D545" i="4"/>
  <c r="G545" i="4" s="1"/>
  <c r="T614" i="1"/>
  <c r="J545" i="4" s="1"/>
  <c r="J616" i="1"/>
  <c r="I616" i="1"/>
  <c r="K616" i="1"/>
  <c r="I617" i="1" a="1"/>
  <c r="H616" i="1"/>
  <c r="O616" i="1" s="1"/>
  <c r="P616" i="1" s="1"/>
  <c r="G618" i="1"/>
  <c r="C619" i="1"/>
  <c r="D618" i="1"/>
  <c r="C547" i="4" l="1"/>
  <c r="S616" i="1"/>
  <c r="I547" i="4" s="1"/>
  <c r="Q616" i="1"/>
  <c r="Y545" i="4"/>
  <c r="V545" i="4"/>
  <c r="Z545" i="4"/>
  <c r="W545" i="4"/>
  <c r="F547" i="4"/>
  <c r="L547" i="4"/>
  <c r="M545" i="4"/>
  <c r="N545" i="4"/>
  <c r="U615" i="1"/>
  <c r="K546" i="4" s="1"/>
  <c r="E546" i="4"/>
  <c r="H546" i="4" s="1"/>
  <c r="D546" i="4"/>
  <c r="G546" i="4" s="1"/>
  <c r="T615" i="1"/>
  <c r="J546" i="4" s="1"/>
  <c r="X546" i="4"/>
  <c r="U546" i="4"/>
  <c r="I618" i="1" a="1"/>
  <c r="J617" i="1"/>
  <c r="K617" i="1"/>
  <c r="I617" i="1"/>
  <c r="E618" i="1"/>
  <c r="G619" i="1"/>
  <c r="D619" i="1"/>
  <c r="E619" i="1" s="1"/>
  <c r="C620" i="1"/>
  <c r="H617" i="1"/>
  <c r="O617" i="1" s="1"/>
  <c r="P617" i="1" s="1"/>
  <c r="C548" i="4" l="1"/>
  <c r="S617" i="1"/>
  <c r="I548" i="4" s="1"/>
  <c r="X548" i="4" s="1"/>
  <c r="Q617" i="1"/>
  <c r="Y546" i="4"/>
  <c r="V546" i="4"/>
  <c r="Z546" i="4"/>
  <c r="W546" i="4"/>
  <c r="N546" i="4"/>
  <c r="M546" i="4"/>
  <c r="L548" i="4"/>
  <c r="F548" i="4"/>
  <c r="U616" i="1"/>
  <c r="E547" i="4"/>
  <c r="H547" i="4" s="1"/>
  <c r="D547" i="4"/>
  <c r="G547" i="4" s="1"/>
  <c r="T616" i="1"/>
  <c r="J547" i="4" s="1"/>
  <c r="X547" i="4"/>
  <c r="U547" i="4"/>
  <c r="U548" i="4" s="1"/>
  <c r="H618" i="1"/>
  <c r="J618" i="1"/>
  <c r="I618" i="1"/>
  <c r="K618" i="1"/>
  <c r="I619" i="1" a="1"/>
  <c r="G620" i="1"/>
  <c r="D620" i="1"/>
  <c r="E620" i="1" s="1"/>
  <c r="C621" i="1"/>
  <c r="O618" i="1"/>
  <c r="P618" i="1" s="1"/>
  <c r="C549" i="4" l="1"/>
  <c r="S618" i="1"/>
  <c r="I549" i="4" s="1"/>
  <c r="Q618" i="1"/>
  <c r="Y547" i="4"/>
  <c r="V547" i="4"/>
  <c r="K547" i="4"/>
  <c r="F549" i="4"/>
  <c r="L549" i="4"/>
  <c r="M547" i="4"/>
  <c r="N547" i="4"/>
  <c r="D548" i="4"/>
  <c r="G548" i="4" s="1"/>
  <c r="T617" i="1"/>
  <c r="J548" i="4" s="1"/>
  <c r="U617" i="1"/>
  <c r="K548" i="4" s="1"/>
  <c r="Z548" i="4" s="1"/>
  <c r="E548" i="4"/>
  <c r="H548" i="4" s="1"/>
  <c r="J619" i="1"/>
  <c r="I619" i="1"/>
  <c r="K619" i="1"/>
  <c r="I620" i="1" a="1"/>
  <c r="H619" i="1"/>
  <c r="O619" i="1" s="1"/>
  <c r="P619" i="1" s="1"/>
  <c r="D621" i="1"/>
  <c r="G621" i="1"/>
  <c r="C622" i="1"/>
  <c r="C550" i="4" l="1"/>
  <c r="S619" i="1"/>
  <c r="I550" i="4" s="1"/>
  <c r="Q619" i="1"/>
  <c r="Y548" i="4"/>
  <c r="V548" i="4"/>
  <c r="N548" i="4"/>
  <c r="M548" i="4"/>
  <c r="L550" i="4"/>
  <c r="F550" i="4"/>
  <c r="Z547" i="4"/>
  <c r="W547" i="4"/>
  <c r="W548" i="4"/>
  <c r="E549" i="4"/>
  <c r="H549" i="4" s="1"/>
  <c r="U618" i="1"/>
  <c r="K549" i="4" s="1"/>
  <c r="D549" i="4"/>
  <c r="G549" i="4" s="1"/>
  <c r="T618" i="1"/>
  <c r="J549" i="4" s="1"/>
  <c r="V549" i="4" s="1"/>
  <c r="X549" i="4"/>
  <c r="U549" i="4"/>
  <c r="H620" i="1"/>
  <c r="O620" i="1" s="1"/>
  <c r="P620" i="1" s="1"/>
  <c r="I621" i="1" a="1"/>
  <c r="J620" i="1"/>
  <c r="I620" i="1"/>
  <c r="K620" i="1"/>
  <c r="C623" i="1"/>
  <c r="D622" i="1"/>
  <c r="G622" i="1"/>
  <c r="E621" i="1"/>
  <c r="Q620" i="1" l="1"/>
  <c r="C551" i="4"/>
  <c r="S620" i="1"/>
  <c r="I551" i="4" s="1"/>
  <c r="Z549" i="4"/>
  <c r="W549" i="4"/>
  <c r="F551" i="4"/>
  <c r="L551" i="4"/>
  <c r="M549" i="4"/>
  <c r="N549" i="4"/>
  <c r="Y549" i="4"/>
  <c r="U619" i="1"/>
  <c r="K550" i="4" s="1"/>
  <c r="E550" i="4"/>
  <c r="H550" i="4" s="1"/>
  <c r="D550" i="4"/>
  <c r="G550" i="4" s="1"/>
  <c r="T619" i="1"/>
  <c r="J550" i="4" s="1"/>
  <c r="X550" i="4"/>
  <c r="X551" i="4" s="1"/>
  <c r="U550" i="4"/>
  <c r="J621" i="1"/>
  <c r="K621" i="1"/>
  <c r="I621" i="1"/>
  <c r="I622" i="1" a="1"/>
  <c r="H621" i="1"/>
  <c r="O621" i="1" s="1"/>
  <c r="P621" i="1" s="1"/>
  <c r="C624" i="1"/>
  <c r="G623" i="1"/>
  <c r="D623" i="1"/>
  <c r="E622" i="1"/>
  <c r="C552" i="4" l="1"/>
  <c r="S621" i="1"/>
  <c r="I552" i="4" s="1"/>
  <c r="Q621" i="1"/>
  <c r="Y550" i="4"/>
  <c r="V550" i="4"/>
  <c r="Z550" i="4"/>
  <c r="W550" i="4"/>
  <c r="N550" i="4"/>
  <c r="M550" i="4"/>
  <c r="L552" i="4"/>
  <c r="F552" i="4"/>
  <c r="U551" i="4"/>
  <c r="U620" i="1"/>
  <c r="K551" i="4" s="1"/>
  <c r="E551" i="4"/>
  <c r="H551" i="4" s="1"/>
  <c r="D551" i="4"/>
  <c r="G551" i="4" s="1"/>
  <c r="T620" i="1"/>
  <c r="J551" i="4" s="1"/>
  <c r="V551" i="4" s="1"/>
  <c r="I623" i="1" a="1"/>
  <c r="J622" i="1"/>
  <c r="K622" i="1"/>
  <c r="I622" i="1"/>
  <c r="H622" i="1"/>
  <c r="O622" i="1" s="1"/>
  <c r="P622" i="1" s="1"/>
  <c r="E623" i="1"/>
  <c r="G624" i="1"/>
  <c r="C625" i="1"/>
  <c r="D624" i="1"/>
  <c r="C553" i="4" l="1"/>
  <c r="S622" i="1"/>
  <c r="I553" i="4" s="1"/>
  <c r="Q622" i="1"/>
  <c r="Z551" i="4"/>
  <c r="W551" i="4"/>
  <c r="F553" i="4"/>
  <c r="L553" i="4"/>
  <c r="M551" i="4"/>
  <c r="N551" i="4"/>
  <c r="Y551" i="4"/>
  <c r="D552" i="4"/>
  <c r="G552" i="4" s="1"/>
  <c r="T621" i="1"/>
  <c r="J552" i="4" s="1"/>
  <c r="U621" i="1"/>
  <c r="K552" i="4" s="1"/>
  <c r="E552" i="4"/>
  <c r="H552" i="4" s="1"/>
  <c r="X552" i="4"/>
  <c r="X553" i="4" s="1"/>
  <c r="U552" i="4"/>
  <c r="H623" i="1"/>
  <c r="J623" i="1"/>
  <c r="I623" i="1"/>
  <c r="K623" i="1"/>
  <c r="I624" i="1" a="1"/>
  <c r="O623" i="1"/>
  <c r="P623" i="1" s="1"/>
  <c r="C626" i="1"/>
  <c r="G625" i="1"/>
  <c r="D625" i="1"/>
  <c r="E625" i="1" s="1"/>
  <c r="E624" i="1"/>
  <c r="C554" i="4" l="1"/>
  <c r="S623" i="1"/>
  <c r="I554" i="4" s="1"/>
  <c r="Q623" i="1"/>
  <c r="X554" i="4"/>
  <c r="Z552" i="4"/>
  <c r="W552" i="4"/>
  <c r="Y552" i="4"/>
  <c r="V552" i="4"/>
  <c r="N552" i="4"/>
  <c r="M552" i="4"/>
  <c r="L554" i="4"/>
  <c r="F554" i="4"/>
  <c r="E553" i="4"/>
  <c r="H553" i="4" s="1"/>
  <c r="U622" i="1"/>
  <c r="K553" i="4" s="1"/>
  <c r="D553" i="4"/>
  <c r="G553" i="4" s="1"/>
  <c r="T622" i="1"/>
  <c r="J553" i="4" s="1"/>
  <c r="U553" i="4"/>
  <c r="U554" i="4" s="1"/>
  <c r="H624" i="1"/>
  <c r="O624" i="1" s="1"/>
  <c r="P624" i="1" s="1"/>
  <c r="J624" i="1"/>
  <c r="I624" i="1"/>
  <c r="K624" i="1"/>
  <c r="I625" i="1" a="1"/>
  <c r="D626" i="1"/>
  <c r="C627" i="1"/>
  <c r="G626" i="1"/>
  <c r="Q624" i="1" l="1"/>
  <c r="C555" i="4"/>
  <c r="S624" i="1"/>
  <c r="I555" i="4" s="1"/>
  <c r="Y553" i="4"/>
  <c r="V553" i="4"/>
  <c r="Z553" i="4"/>
  <c r="W553" i="4"/>
  <c r="F555" i="4"/>
  <c r="L555" i="4"/>
  <c r="M553" i="4"/>
  <c r="N553" i="4"/>
  <c r="U623" i="1"/>
  <c r="K554" i="4" s="1"/>
  <c r="E554" i="4"/>
  <c r="H554" i="4" s="1"/>
  <c r="D554" i="4"/>
  <c r="G554" i="4" s="1"/>
  <c r="T623" i="1"/>
  <c r="J554" i="4" s="1"/>
  <c r="V554" i="4" s="1"/>
  <c r="I626" i="1" a="1"/>
  <c r="J625" i="1"/>
  <c r="K625" i="1"/>
  <c r="I625" i="1"/>
  <c r="H625" i="1"/>
  <c r="O625" i="1" s="1"/>
  <c r="P625" i="1" s="1"/>
  <c r="G627" i="1"/>
  <c r="C628" i="1"/>
  <c r="D627" i="1"/>
  <c r="E627" i="1" s="1"/>
  <c r="E626" i="1"/>
  <c r="C556" i="4" l="1"/>
  <c r="S625" i="1"/>
  <c r="I556" i="4" s="1"/>
  <c r="Q625" i="1"/>
  <c r="Z554" i="4"/>
  <c r="W554" i="4"/>
  <c r="N554" i="4"/>
  <c r="M554" i="4"/>
  <c r="L556" i="4"/>
  <c r="F556" i="4"/>
  <c r="Y554" i="4"/>
  <c r="X555" i="4"/>
  <c r="U555" i="4"/>
  <c r="U624" i="1"/>
  <c r="K555" i="4" s="1"/>
  <c r="E555" i="4"/>
  <c r="H555" i="4" s="1"/>
  <c r="D555" i="4"/>
  <c r="G555" i="4" s="1"/>
  <c r="T624" i="1"/>
  <c r="J555" i="4" s="1"/>
  <c r="I627" i="1" a="1"/>
  <c r="J626" i="1"/>
  <c r="I626" i="1"/>
  <c r="K626" i="1"/>
  <c r="H626" i="1"/>
  <c r="O626" i="1" s="1"/>
  <c r="P626" i="1" s="1"/>
  <c r="D628" i="1"/>
  <c r="G628" i="1"/>
  <c r="C629" i="1"/>
  <c r="C557" i="4" l="1"/>
  <c r="S626" i="1"/>
  <c r="I557" i="4" s="1"/>
  <c r="Q626" i="1"/>
  <c r="Y555" i="4"/>
  <c r="V555" i="4"/>
  <c r="Z555" i="4"/>
  <c r="W555" i="4"/>
  <c r="F557" i="4"/>
  <c r="L557" i="4"/>
  <c r="M555" i="4"/>
  <c r="N555" i="4"/>
  <c r="D556" i="4"/>
  <c r="G556" i="4" s="1"/>
  <c r="T625" i="1"/>
  <c r="J556" i="4" s="1"/>
  <c r="U625" i="1"/>
  <c r="K556" i="4" s="1"/>
  <c r="E556" i="4"/>
  <c r="H556" i="4" s="1"/>
  <c r="X556" i="4"/>
  <c r="X557" i="4" s="1"/>
  <c r="U556" i="4"/>
  <c r="I628" i="1" a="1"/>
  <c r="J627" i="1"/>
  <c r="I627" i="1"/>
  <c r="K627" i="1"/>
  <c r="H627" i="1"/>
  <c r="O627" i="1" s="1"/>
  <c r="P627" i="1" s="1"/>
  <c r="E628" i="1"/>
  <c r="G629" i="1"/>
  <c r="D629" i="1"/>
  <c r="C630" i="1"/>
  <c r="C558" i="4" l="1"/>
  <c r="S627" i="1"/>
  <c r="I558" i="4" s="1"/>
  <c r="Q627" i="1"/>
  <c r="X558" i="4"/>
  <c r="Z556" i="4"/>
  <c r="W556" i="4"/>
  <c r="Y556" i="4"/>
  <c r="V556" i="4"/>
  <c r="N556" i="4"/>
  <c r="M556" i="4"/>
  <c r="L558" i="4"/>
  <c r="F558" i="4"/>
  <c r="E557" i="4"/>
  <c r="H557" i="4" s="1"/>
  <c r="U626" i="1"/>
  <c r="K557" i="4" s="1"/>
  <c r="D557" i="4"/>
  <c r="G557" i="4" s="1"/>
  <c r="T626" i="1"/>
  <c r="J557" i="4" s="1"/>
  <c r="V557" i="4" s="1"/>
  <c r="U557" i="4"/>
  <c r="I629" i="1" a="1"/>
  <c r="J628" i="1"/>
  <c r="I628" i="1"/>
  <c r="K628" i="1"/>
  <c r="E629" i="1"/>
  <c r="H628" i="1"/>
  <c r="O628" i="1" s="1"/>
  <c r="P628" i="1" s="1"/>
  <c r="D630" i="1"/>
  <c r="E630" i="1" s="1"/>
  <c r="G630" i="1"/>
  <c r="C631" i="1"/>
  <c r="C559" i="4" l="1"/>
  <c r="S628" i="1"/>
  <c r="I559" i="4" s="1"/>
  <c r="Q628" i="1"/>
  <c r="Z557" i="4"/>
  <c r="W557" i="4"/>
  <c r="F559" i="4"/>
  <c r="L559" i="4"/>
  <c r="M557" i="4"/>
  <c r="N557" i="4"/>
  <c r="Y557" i="4"/>
  <c r="X559" i="4"/>
  <c r="U627" i="1"/>
  <c r="K558" i="4" s="1"/>
  <c r="E558" i="4"/>
  <c r="H558" i="4" s="1"/>
  <c r="D558" i="4"/>
  <c r="G558" i="4" s="1"/>
  <c r="T627" i="1"/>
  <c r="J558" i="4" s="1"/>
  <c r="V558" i="4" s="1"/>
  <c r="U558" i="4"/>
  <c r="I630" i="1" a="1"/>
  <c r="J629" i="1"/>
  <c r="K629" i="1"/>
  <c r="I629" i="1"/>
  <c r="G631" i="1"/>
  <c r="D631" i="1"/>
  <c r="C632" i="1"/>
  <c r="H629" i="1"/>
  <c r="O629" i="1" s="1"/>
  <c r="P629" i="1" s="1"/>
  <c r="C560" i="4" l="1"/>
  <c r="S629" i="1"/>
  <c r="I560" i="4" s="1"/>
  <c r="Q629" i="1"/>
  <c r="Z558" i="4"/>
  <c r="W558" i="4"/>
  <c r="Y558" i="4"/>
  <c r="N558" i="4"/>
  <c r="M558" i="4"/>
  <c r="L560" i="4"/>
  <c r="F560" i="4"/>
  <c r="U628" i="1"/>
  <c r="K559" i="4" s="1"/>
  <c r="E559" i="4"/>
  <c r="H559" i="4" s="1"/>
  <c r="D559" i="4"/>
  <c r="G559" i="4" s="1"/>
  <c r="T628" i="1"/>
  <c r="J559" i="4" s="1"/>
  <c r="V559" i="4" s="1"/>
  <c r="U559" i="4"/>
  <c r="H630" i="1"/>
  <c r="J630" i="1"/>
  <c r="K630" i="1"/>
  <c r="I630" i="1"/>
  <c r="I631" i="1" a="1"/>
  <c r="D632" i="1"/>
  <c r="C633" i="1"/>
  <c r="G632" i="1"/>
  <c r="E631" i="1"/>
  <c r="O630" i="1"/>
  <c r="P630" i="1" s="1"/>
  <c r="C561" i="4" l="1"/>
  <c r="S630" i="1"/>
  <c r="I561" i="4" s="1"/>
  <c r="Q630" i="1"/>
  <c r="Z559" i="4"/>
  <c r="W559" i="4"/>
  <c r="F561" i="4"/>
  <c r="L561" i="4"/>
  <c r="M559" i="4"/>
  <c r="N559" i="4"/>
  <c r="Y559" i="4"/>
  <c r="D560" i="4"/>
  <c r="G560" i="4" s="1"/>
  <c r="T629" i="1"/>
  <c r="J560" i="4" s="1"/>
  <c r="U629" i="1"/>
  <c r="K560" i="4" s="1"/>
  <c r="E560" i="4"/>
  <c r="H560" i="4" s="1"/>
  <c r="X560" i="4"/>
  <c r="U560" i="4"/>
  <c r="I632" i="1" a="1"/>
  <c r="J631" i="1"/>
  <c r="I631" i="1"/>
  <c r="K631" i="1"/>
  <c r="H631" i="1"/>
  <c r="O631" i="1" s="1"/>
  <c r="P631" i="1" s="1"/>
  <c r="G633" i="1"/>
  <c r="C634" i="1"/>
  <c r="D633" i="1"/>
  <c r="E632" i="1"/>
  <c r="C562" i="4" l="1"/>
  <c r="S631" i="1"/>
  <c r="I562" i="4" s="1"/>
  <c r="Q631" i="1"/>
  <c r="Z560" i="4"/>
  <c r="W560" i="4"/>
  <c r="Y560" i="4"/>
  <c r="V560" i="4"/>
  <c r="N560" i="4"/>
  <c r="M560" i="4"/>
  <c r="L562" i="4"/>
  <c r="F562" i="4"/>
  <c r="U630" i="1"/>
  <c r="K561" i="4" s="1"/>
  <c r="E561" i="4"/>
  <c r="H561" i="4" s="1"/>
  <c r="D561" i="4"/>
  <c r="G561" i="4" s="1"/>
  <c r="T630" i="1"/>
  <c r="J561" i="4" s="1"/>
  <c r="X561" i="4"/>
  <c r="U561" i="4"/>
  <c r="I633" i="1" a="1"/>
  <c r="J632" i="1"/>
  <c r="I632" i="1"/>
  <c r="K632" i="1"/>
  <c r="E633" i="1"/>
  <c r="H632" i="1"/>
  <c r="O632" i="1" s="1"/>
  <c r="P632" i="1" s="1"/>
  <c r="D634" i="1"/>
  <c r="G634" i="1"/>
  <c r="C635" i="1"/>
  <c r="C563" i="4" l="1"/>
  <c r="S632" i="1"/>
  <c r="I563" i="4" s="1"/>
  <c r="Q632" i="1"/>
  <c r="Y561" i="4"/>
  <c r="V561" i="4"/>
  <c r="Z561" i="4"/>
  <c r="W561" i="4"/>
  <c r="F563" i="4"/>
  <c r="L563" i="4"/>
  <c r="M561" i="4"/>
  <c r="N561" i="4"/>
  <c r="U631" i="1"/>
  <c r="K562" i="4" s="1"/>
  <c r="E562" i="4"/>
  <c r="H562" i="4" s="1"/>
  <c r="D562" i="4"/>
  <c r="G562" i="4" s="1"/>
  <c r="T631" i="1"/>
  <c r="J562" i="4" s="1"/>
  <c r="X562" i="4"/>
  <c r="U562" i="4"/>
  <c r="I634" i="1" a="1"/>
  <c r="J633" i="1"/>
  <c r="K633" i="1"/>
  <c r="I633" i="1"/>
  <c r="E634" i="1"/>
  <c r="H633" i="1"/>
  <c r="O633" i="1" s="1"/>
  <c r="P633" i="1" s="1"/>
  <c r="C636" i="1"/>
  <c r="D635" i="1"/>
  <c r="G635" i="1"/>
  <c r="C564" i="4" l="1"/>
  <c r="S633" i="1"/>
  <c r="I564" i="4" s="1"/>
  <c r="Q633" i="1"/>
  <c r="Y562" i="4"/>
  <c r="V562" i="4"/>
  <c r="Z562" i="4"/>
  <c r="W562" i="4"/>
  <c r="N562" i="4"/>
  <c r="M562" i="4"/>
  <c r="L564" i="4"/>
  <c r="F564" i="4"/>
  <c r="U632" i="1"/>
  <c r="K563" i="4" s="1"/>
  <c r="E563" i="4"/>
  <c r="H563" i="4" s="1"/>
  <c r="D563" i="4"/>
  <c r="G563" i="4" s="1"/>
  <c r="T632" i="1"/>
  <c r="J563" i="4" s="1"/>
  <c r="X563" i="4"/>
  <c r="U563" i="4"/>
  <c r="J634" i="1"/>
  <c r="I634" i="1"/>
  <c r="K634" i="1"/>
  <c r="I635" i="1" a="1"/>
  <c r="H634" i="1"/>
  <c r="O634" i="1" s="1"/>
  <c r="P634" i="1" s="1"/>
  <c r="G636" i="1"/>
  <c r="C637" i="1"/>
  <c r="D636" i="1"/>
  <c r="E635" i="1"/>
  <c r="C565" i="4" l="1"/>
  <c r="S634" i="1"/>
  <c r="I565" i="4" s="1"/>
  <c r="Q634" i="1"/>
  <c r="Y563" i="4"/>
  <c r="V563" i="4"/>
  <c r="Z563" i="4"/>
  <c r="W563" i="4"/>
  <c r="F565" i="4"/>
  <c r="L565" i="4"/>
  <c r="M563" i="4"/>
  <c r="N563" i="4"/>
  <c r="D564" i="4"/>
  <c r="G564" i="4" s="1"/>
  <c r="T633" i="1"/>
  <c r="J564" i="4" s="1"/>
  <c r="U633" i="1"/>
  <c r="K564" i="4" s="1"/>
  <c r="E564" i="4"/>
  <c r="H564" i="4" s="1"/>
  <c r="X564" i="4"/>
  <c r="U564" i="4"/>
  <c r="I636" i="1" a="1"/>
  <c r="J635" i="1"/>
  <c r="I635" i="1"/>
  <c r="K635" i="1"/>
  <c r="E636" i="1"/>
  <c r="G637" i="1"/>
  <c r="C638" i="1"/>
  <c r="D637" i="1"/>
  <c r="H635" i="1"/>
  <c r="O635" i="1" s="1"/>
  <c r="P635" i="1" s="1"/>
  <c r="C566" i="4" l="1"/>
  <c r="S635" i="1"/>
  <c r="I566" i="4" s="1"/>
  <c r="Q635" i="1"/>
  <c r="Z564" i="4"/>
  <c r="W564" i="4"/>
  <c r="Y564" i="4"/>
  <c r="V564" i="4"/>
  <c r="N564" i="4"/>
  <c r="M564" i="4"/>
  <c r="L566" i="4"/>
  <c r="F566" i="4"/>
  <c r="E565" i="4"/>
  <c r="H565" i="4" s="1"/>
  <c r="U634" i="1"/>
  <c r="K565" i="4" s="1"/>
  <c r="D565" i="4"/>
  <c r="G565" i="4" s="1"/>
  <c r="T634" i="1"/>
  <c r="J565" i="4" s="1"/>
  <c r="V565" i="4" s="1"/>
  <c r="X565" i="4"/>
  <c r="X566" i="4" s="1"/>
  <c r="U565" i="4"/>
  <c r="H636" i="1"/>
  <c r="O636" i="1" s="1"/>
  <c r="P636" i="1" s="1"/>
  <c r="I637" i="1" a="1"/>
  <c r="J636" i="1"/>
  <c r="I636" i="1"/>
  <c r="K636" i="1"/>
  <c r="E637" i="1"/>
  <c r="G638" i="1"/>
  <c r="D638" i="1"/>
  <c r="C639" i="1"/>
  <c r="Q636" i="1" l="1"/>
  <c r="C567" i="4"/>
  <c r="S636" i="1"/>
  <c r="I567" i="4" s="1"/>
  <c r="U567" i="4" s="1"/>
  <c r="X567" i="4"/>
  <c r="Z565" i="4"/>
  <c r="W565" i="4"/>
  <c r="F567" i="4"/>
  <c r="L567" i="4"/>
  <c r="M565" i="4"/>
  <c r="N565" i="4"/>
  <c r="Y565" i="4"/>
  <c r="U635" i="1"/>
  <c r="K566" i="4" s="1"/>
  <c r="E566" i="4"/>
  <c r="H566" i="4" s="1"/>
  <c r="D566" i="4"/>
  <c r="G566" i="4" s="1"/>
  <c r="T635" i="1"/>
  <c r="J566" i="4" s="1"/>
  <c r="V566" i="4" s="1"/>
  <c r="U566" i="4"/>
  <c r="I638" i="1" a="1"/>
  <c r="J637" i="1"/>
  <c r="K637" i="1"/>
  <c r="I637" i="1"/>
  <c r="H637" i="1"/>
  <c r="O637" i="1" s="1"/>
  <c r="P637" i="1" s="1"/>
  <c r="E638" i="1"/>
  <c r="G639" i="1"/>
  <c r="C640" i="1"/>
  <c r="D639" i="1"/>
  <c r="E639" i="1" s="1"/>
  <c r="C568" i="4" l="1"/>
  <c r="S637" i="1"/>
  <c r="I568" i="4" s="1"/>
  <c r="Q637" i="1"/>
  <c r="Z566" i="4"/>
  <c r="W566" i="4"/>
  <c r="Y566" i="4"/>
  <c r="N566" i="4"/>
  <c r="M566" i="4"/>
  <c r="L568" i="4"/>
  <c r="F568" i="4"/>
  <c r="X568" i="4"/>
  <c r="U568" i="4"/>
  <c r="U636" i="1"/>
  <c r="E567" i="4"/>
  <c r="H567" i="4" s="1"/>
  <c r="D567" i="4"/>
  <c r="G567" i="4" s="1"/>
  <c r="T636" i="1"/>
  <c r="J567" i="4" s="1"/>
  <c r="V567" i="4" s="1"/>
  <c r="H638" i="1"/>
  <c r="O638" i="1" s="1"/>
  <c r="P638" i="1" s="1"/>
  <c r="I639" i="1" a="1"/>
  <c r="J638" i="1"/>
  <c r="K638" i="1"/>
  <c r="I638" i="1"/>
  <c r="D640" i="1"/>
  <c r="E640" i="1" s="1"/>
  <c r="C641" i="1"/>
  <c r="G640" i="1"/>
  <c r="Q638" i="1" l="1"/>
  <c r="C569" i="4"/>
  <c r="S638" i="1"/>
  <c r="I569" i="4" s="1"/>
  <c r="K567" i="4"/>
  <c r="F569" i="4"/>
  <c r="L569" i="4"/>
  <c r="M567" i="4"/>
  <c r="N567" i="4"/>
  <c r="Y567" i="4"/>
  <c r="D568" i="4"/>
  <c r="G568" i="4" s="1"/>
  <c r="T637" i="1"/>
  <c r="J568" i="4" s="1"/>
  <c r="V568" i="4" s="1"/>
  <c r="U637" i="1"/>
  <c r="K568" i="4" s="1"/>
  <c r="E568" i="4"/>
  <c r="H568" i="4" s="1"/>
  <c r="J639" i="1"/>
  <c r="I639" i="1"/>
  <c r="K639" i="1"/>
  <c r="I640" i="1" a="1"/>
  <c r="H639" i="1"/>
  <c r="O639" i="1" s="1"/>
  <c r="P639" i="1" s="1"/>
  <c r="D641" i="1"/>
  <c r="C642" i="1"/>
  <c r="G641" i="1"/>
  <c r="C570" i="4" l="1"/>
  <c r="S639" i="1"/>
  <c r="I570" i="4" s="1"/>
  <c r="Q639" i="1"/>
  <c r="Y568" i="4"/>
  <c r="N568" i="4"/>
  <c r="M568" i="4"/>
  <c r="L570" i="4"/>
  <c r="F570" i="4"/>
  <c r="Z567" i="4"/>
  <c r="Z568" i="4" s="1"/>
  <c r="W567" i="4"/>
  <c r="W568" i="4"/>
  <c r="X569" i="4"/>
  <c r="U569" i="4"/>
  <c r="E569" i="4"/>
  <c r="H569" i="4" s="1"/>
  <c r="U638" i="1"/>
  <c r="K569" i="4" s="1"/>
  <c r="D569" i="4"/>
  <c r="G569" i="4" s="1"/>
  <c r="T638" i="1"/>
  <c r="J569" i="4" s="1"/>
  <c r="J640" i="1"/>
  <c r="I640" i="1"/>
  <c r="K640" i="1"/>
  <c r="I641" i="1" a="1"/>
  <c r="H640" i="1"/>
  <c r="O640" i="1" s="1"/>
  <c r="P640" i="1" s="1"/>
  <c r="E641" i="1"/>
  <c r="C643" i="1"/>
  <c r="D642" i="1"/>
  <c r="G642" i="1"/>
  <c r="C571" i="4" l="1"/>
  <c r="S640" i="1"/>
  <c r="I571" i="4" s="1"/>
  <c r="U571" i="4" s="1"/>
  <c r="Q640" i="1"/>
  <c r="Y569" i="4"/>
  <c r="V569" i="4"/>
  <c r="Z569" i="4"/>
  <c r="W569" i="4"/>
  <c r="F571" i="4"/>
  <c r="L571" i="4"/>
  <c r="M569" i="4"/>
  <c r="N569" i="4"/>
  <c r="U639" i="1"/>
  <c r="K570" i="4" s="1"/>
  <c r="E570" i="4"/>
  <c r="H570" i="4" s="1"/>
  <c r="D570" i="4"/>
  <c r="G570" i="4" s="1"/>
  <c r="T639" i="1"/>
  <c r="J570" i="4" s="1"/>
  <c r="X570" i="4"/>
  <c r="X571" i="4" s="1"/>
  <c r="U570" i="4"/>
  <c r="I642" i="1" a="1"/>
  <c r="J641" i="1"/>
  <c r="K641" i="1"/>
  <c r="I641" i="1"/>
  <c r="H641" i="1"/>
  <c r="O641" i="1" s="1"/>
  <c r="P641" i="1" s="1"/>
  <c r="D643" i="1"/>
  <c r="E643" i="1" s="1"/>
  <c r="G643" i="1"/>
  <c r="C644" i="1"/>
  <c r="E642" i="1"/>
  <c r="C572" i="4" l="1"/>
  <c r="S641" i="1"/>
  <c r="I572" i="4" s="1"/>
  <c r="Q641" i="1"/>
  <c r="Y570" i="4"/>
  <c r="V570" i="4"/>
  <c r="Z570" i="4"/>
  <c r="W570" i="4"/>
  <c r="N570" i="4"/>
  <c r="M570" i="4"/>
  <c r="L572" i="4"/>
  <c r="F572" i="4"/>
  <c r="U640" i="1"/>
  <c r="K571" i="4" s="1"/>
  <c r="E571" i="4"/>
  <c r="H571" i="4" s="1"/>
  <c r="D571" i="4"/>
  <c r="G571" i="4" s="1"/>
  <c r="T640" i="1"/>
  <c r="J571" i="4" s="1"/>
  <c r="V571" i="4" s="1"/>
  <c r="I643" i="1" a="1"/>
  <c r="J642" i="1"/>
  <c r="I642" i="1"/>
  <c r="K642" i="1"/>
  <c r="D644" i="1"/>
  <c r="C645" i="1"/>
  <c r="G644" i="1"/>
  <c r="H642" i="1"/>
  <c r="O642" i="1" s="1"/>
  <c r="P642" i="1" s="1"/>
  <c r="C573" i="4" l="1"/>
  <c r="S642" i="1"/>
  <c r="I573" i="4" s="1"/>
  <c r="U573" i="4" s="1"/>
  <c r="Q642" i="1"/>
  <c r="Z571" i="4"/>
  <c r="W571" i="4"/>
  <c r="F573" i="4"/>
  <c r="L573" i="4"/>
  <c r="M571" i="4"/>
  <c r="N571" i="4"/>
  <c r="Y571" i="4"/>
  <c r="D572" i="4"/>
  <c r="G572" i="4" s="1"/>
  <c r="T641" i="1"/>
  <c r="J572" i="4" s="1"/>
  <c r="V572" i="4" s="1"/>
  <c r="U641" i="1"/>
  <c r="K572" i="4" s="1"/>
  <c r="E572" i="4"/>
  <c r="H572" i="4" s="1"/>
  <c r="X572" i="4"/>
  <c r="X573" i="4" s="1"/>
  <c r="U572" i="4"/>
  <c r="J643" i="1"/>
  <c r="I643" i="1"/>
  <c r="K643" i="1"/>
  <c r="I644" i="1" a="1"/>
  <c r="E644" i="1"/>
  <c r="H643" i="1"/>
  <c r="O643" i="1" s="1"/>
  <c r="P643" i="1" s="1"/>
  <c r="D645" i="1"/>
  <c r="C646" i="1"/>
  <c r="G645" i="1"/>
  <c r="C574" i="4" l="1"/>
  <c r="S643" i="1"/>
  <c r="I574" i="4" s="1"/>
  <c r="Q643" i="1"/>
  <c r="Z572" i="4"/>
  <c r="W572" i="4"/>
  <c r="Y572" i="4"/>
  <c r="N572" i="4"/>
  <c r="M572" i="4"/>
  <c r="L574" i="4"/>
  <c r="F574" i="4"/>
  <c r="E573" i="4"/>
  <c r="H573" i="4" s="1"/>
  <c r="U642" i="1"/>
  <c r="K573" i="4" s="1"/>
  <c r="D573" i="4"/>
  <c r="G573" i="4" s="1"/>
  <c r="T642" i="1"/>
  <c r="J573" i="4" s="1"/>
  <c r="V573" i="4" s="1"/>
  <c r="H644" i="1"/>
  <c r="O644" i="1" s="1"/>
  <c r="P644" i="1" s="1"/>
  <c r="I645" i="1" a="1"/>
  <c r="J644" i="1"/>
  <c r="I644" i="1"/>
  <c r="K644" i="1"/>
  <c r="E645" i="1"/>
  <c r="D646" i="1"/>
  <c r="G646" i="1"/>
  <c r="C647" i="1"/>
  <c r="Q644" i="1" l="1"/>
  <c r="C575" i="4"/>
  <c r="S644" i="1"/>
  <c r="I575" i="4" s="1"/>
  <c r="U575" i="4" s="1"/>
  <c r="Z573" i="4"/>
  <c r="W573" i="4"/>
  <c r="F575" i="4"/>
  <c r="L575" i="4"/>
  <c r="M573" i="4"/>
  <c r="N573" i="4"/>
  <c r="Y573" i="4"/>
  <c r="U643" i="1"/>
  <c r="K574" i="4" s="1"/>
  <c r="E574" i="4"/>
  <c r="H574" i="4" s="1"/>
  <c r="D574" i="4"/>
  <c r="G574" i="4" s="1"/>
  <c r="T643" i="1"/>
  <c r="J574" i="4" s="1"/>
  <c r="X574" i="4"/>
  <c r="X575" i="4" s="1"/>
  <c r="U574" i="4"/>
  <c r="H645" i="1"/>
  <c r="O645" i="1" s="1"/>
  <c r="P645" i="1" s="1"/>
  <c r="J645" i="1"/>
  <c r="K645" i="1"/>
  <c r="I645" i="1"/>
  <c r="I646" i="1" a="1"/>
  <c r="D647" i="1"/>
  <c r="G647" i="1"/>
  <c r="C648" i="1"/>
  <c r="E646" i="1"/>
  <c r="Q645" i="1" l="1"/>
  <c r="C576" i="4"/>
  <c r="S645" i="1"/>
  <c r="I576" i="4" s="1"/>
  <c r="U576" i="4" s="1"/>
  <c r="X576" i="4"/>
  <c r="Y574" i="4"/>
  <c r="V574" i="4"/>
  <c r="Z574" i="4"/>
  <c r="W574" i="4"/>
  <c r="N574" i="4"/>
  <c r="M574" i="4"/>
  <c r="L576" i="4"/>
  <c r="F576" i="4"/>
  <c r="U644" i="1"/>
  <c r="K575" i="4" s="1"/>
  <c r="E575" i="4"/>
  <c r="H575" i="4" s="1"/>
  <c r="D575" i="4"/>
  <c r="G575" i="4" s="1"/>
  <c r="T644" i="1"/>
  <c r="J575" i="4" s="1"/>
  <c r="I647" i="1" a="1"/>
  <c r="J646" i="1"/>
  <c r="K646" i="1"/>
  <c r="I646" i="1"/>
  <c r="H646" i="1"/>
  <c r="O646" i="1" s="1"/>
  <c r="P646" i="1" s="1"/>
  <c r="D648" i="1"/>
  <c r="E648" i="1" s="1"/>
  <c r="C649" i="1"/>
  <c r="G648" i="1"/>
  <c r="E647" i="1"/>
  <c r="C577" i="4" l="1"/>
  <c r="S646" i="1"/>
  <c r="I577" i="4" s="1"/>
  <c r="U577" i="4" s="1"/>
  <c r="Q646" i="1"/>
  <c r="Y575" i="4"/>
  <c r="V575" i="4"/>
  <c r="Z575" i="4"/>
  <c r="W575" i="4"/>
  <c r="F577" i="4"/>
  <c r="L577" i="4"/>
  <c r="M575" i="4"/>
  <c r="N575" i="4"/>
  <c r="X577" i="4"/>
  <c r="D576" i="4"/>
  <c r="G576" i="4" s="1"/>
  <c r="T645" i="1"/>
  <c r="J576" i="4" s="1"/>
  <c r="V576" i="4" s="1"/>
  <c r="U645" i="1"/>
  <c r="K576" i="4" s="1"/>
  <c r="W576" i="4" s="1"/>
  <c r="E576" i="4"/>
  <c r="H576" i="4" s="1"/>
  <c r="I648" i="1" a="1"/>
  <c r="J647" i="1"/>
  <c r="I647" i="1"/>
  <c r="K647" i="1"/>
  <c r="D649" i="1"/>
  <c r="G649" i="1"/>
  <c r="C650" i="1"/>
  <c r="H647" i="1"/>
  <c r="O647" i="1" s="1"/>
  <c r="P647" i="1" s="1"/>
  <c r="C578" i="4" l="1"/>
  <c r="S647" i="1"/>
  <c r="I578" i="4" s="1"/>
  <c r="Q647" i="1"/>
  <c r="N576" i="4"/>
  <c r="M576" i="4"/>
  <c r="L578" i="4"/>
  <c r="F578" i="4"/>
  <c r="Z576" i="4"/>
  <c r="Y576" i="4"/>
  <c r="U646" i="1"/>
  <c r="K577" i="4" s="1"/>
  <c r="W577" i="4" s="1"/>
  <c r="E577" i="4"/>
  <c r="H577" i="4" s="1"/>
  <c r="D577" i="4"/>
  <c r="G577" i="4" s="1"/>
  <c r="T646" i="1"/>
  <c r="J577" i="4" s="1"/>
  <c r="V577" i="4" s="1"/>
  <c r="H648" i="1"/>
  <c r="O648" i="1" s="1"/>
  <c r="P648" i="1" s="1"/>
  <c r="J648" i="1"/>
  <c r="I648" i="1"/>
  <c r="K648" i="1"/>
  <c r="I649" i="1" a="1"/>
  <c r="E649" i="1"/>
  <c r="D650" i="1"/>
  <c r="C651" i="1"/>
  <c r="G650" i="1"/>
  <c r="Q648" i="1" l="1"/>
  <c r="C579" i="4"/>
  <c r="S648" i="1"/>
  <c r="I579" i="4" s="1"/>
  <c r="X579" i="4" s="1"/>
  <c r="Y577" i="4"/>
  <c r="Z577" i="4"/>
  <c r="F579" i="4"/>
  <c r="L579" i="4"/>
  <c r="M577" i="4"/>
  <c r="N577" i="4"/>
  <c r="U647" i="1"/>
  <c r="K578" i="4" s="1"/>
  <c r="E578" i="4"/>
  <c r="H578" i="4" s="1"/>
  <c r="D578" i="4"/>
  <c r="G578" i="4" s="1"/>
  <c r="T647" i="1"/>
  <c r="J578" i="4" s="1"/>
  <c r="X578" i="4"/>
  <c r="U578" i="4"/>
  <c r="U579" i="4" s="1"/>
  <c r="J649" i="1"/>
  <c r="K649" i="1"/>
  <c r="I649" i="1"/>
  <c r="I650" i="1" a="1"/>
  <c r="H649" i="1"/>
  <c r="O649" i="1" s="1"/>
  <c r="P649" i="1" s="1"/>
  <c r="D651" i="1"/>
  <c r="E651" i="1" s="1"/>
  <c r="G651" i="1"/>
  <c r="C652" i="1"/>
  <c r="E650" i="1"/>
  <c r="C580" i="4" l="1"/>
  <c r="S649" i="1"/>
  <c r="I580" i="4" s="1"/>
  <c r="Q649" i="1"/>
  <c r="Y578" i="4"/>
  <c r="V578" i="4"/>
  <c r="Z578" i="4"/>
  <c r="W578" i="4"/>
  <c r="N578" i="4"/>
  <c r="M578" i="4"/>
  <c r="L580" i="4"/>
  <c r="F580" i="4"/>
  <c r="U648" i="1"/>
  <c r="K579" i="4" s="1"/>
  <c r="E579" i="4"/>
  <c r="H579" i="4" s="1"/>
  <c r="D579" i="4"/>
  <c r="G579" i="4" s="1"/>
  <c r="T648" i="1"/>
  <c r="J579" i="4" s="1"/>
  <c r="H650" i="1"/>
  <c r="O650" i="1" s="1"/>
  <c r="P650" i="1" s="1"/>
  <c r="I651" i="1" a="1"/>
  <c r="J650" i="1"/>
  <c r="I650" i="1"/>
  <c r="K650" i="1"/>
  <c r="C653" i="1"/>
  <c r="G652" i="1"/>
  <c r="D652" i="1"/>
  <c r="E652" i="1" s="1"/>
  <c r="Q650" i="1" l="1"/>
  <c r="C581" i="4"/>
  <c r="S650" i="1"/>
  <c r="I581" i="4" s="1"/>
  <c r="Y579" i="4"/>
  <c r="V579" i="4"/>
  <c r="Z579" i="4"/>
  <c r="W579" i="4"/>
  <c r="F581" i="4"/>
  <c r="L581" i="4"/>
  <c r="M579" i="4"/>
  <c r="N579" i="4"/>
  <c r="D580" i="4"/>
  <c r="G580" i="4" s="1"/>
  <c r="T649" i="1"/>
  <c r="J580" i="4" s="1"/>
  <c r="U649" i="1"/>
  <c r="K580" i="4" s="1"/>
  <c r="E580" i="4"/>
  <c r="H580" i="4" s="1"/>
  <c r="X580" i="4"/>
  <c r="U580" i="4"/>
  <c r="H651" i="1"/>
  <c r="O651" i="1" s="1"/>
  <c r="P651" i="1" s="1"/>
  <c r="I652" i="1" a="1"/>
  <c r="J651" i="1"/>
  <c r="I651" i="1"/>
  <c r="K651" i="1"/>
  <c r="D653" i="1"/>
  <c r="E653" i="1" s="1"/>
  <c r="G653" i="1"/>
  <c r="C654" i="1"/>
  <c r="Q651" i="1" l="1"/>
  <c r="C582" i="4"/>
  <c r="S651" i="1"/>
  <c r="I582" i="4" s="1"/>
  <c r="X582" i="4" s="1"/>
  <c r="Z580" i="4"/>
  <c r="W580" i="4"/>
  <c r="N580" i="4"/>
  <c r="M580" i="4"/>
  <c r="L582" i="4"/>
  <c r="F582" i="4"/>
  <c r="V580" i="4"/>
  <c r="Y580" i="4"/>
  <c r="X581" i="4"/>
  <c r="U581" i="4"/>
  <c r="U582" i="4" s="1"/>
  <c r="E581" i="4"/>
  <c r="H581" i="4" s="1"/>
  <c r="U650" i="1"/>
  <c r="K581" i="4" s="1"/>
  <c r="D581" i="4"/>
  <c r="G581" i="4" s="1"/>
  <c r="T650" i="1"/>
  <c r="J581" i="4" s="1"/>
  <c r="J652" i="1"/>
  <c r="I652" i="1"/>
  <c r="K652" i="1"/>
  <c r="I653" i="1" a="1"/>
  <c r="C655" i="1"/>
  <c r="G654" i="1"/>
  <c r="D654" i="1"/>
  <c r="E654" i="1" s="1"/>
  <c r="H652" i="1"/>
  <c r="O652" i="1" s="1"/>
  <c r="P652" i="1" s="1"/>
  <c r="C583" i="4" l="1"/>
  <c r="S652" i="1"/>
  <c r="I583" i="4" s="1"/>
  <c r="Q652" i="1"/>
  <c r="Y581" i="4"/>
  <c r="V581" i="4"/>
  <c r="Z581" i="4"/>
  <c r="W581" i="4"/>
  <c r="F583" i="4"/>
  <c r="L583" i="4"/>
  <c r="M581" i="4"/>
  <c r="N581" i="4"/>
  <c r="U651" i="1"/>
  <c r="K582" i="4" s="1"/>
  <c r="E582" i="4"/>
  <c r="H582" i="4" s="1"/>
  <c r="D582" i="4"/>
  <c r="G582" i="4" s="1"/>
  <c r="T651" i="1"/>
  <c r="J582" i="4" s="1"/>
  <c r="V582" i="4" s="1"/>
  <c r="H653" i="1"/>
  <c r="O653" i="1" s="1"/>
  <c r="P653" i="1" s="1"/>
  <c r="J653" i="1"/>
  <c r="K653" i="1"/>
  <c r="I653" i="1"/>
  <c r="I654" i="1" a="1"/>
  <c r="D655" i="1"/>
  <c r="E655" i="1" s="1"/>
  <c r="G655" i="1"/>
  <c r="C656" i="1"/>
  <c r="Q653" i="1" l="1"/>
  <c r="C584" i="4"/>
  <c r="S653" i="1"/>
  <c r="I584" i="4" s="1"/>
  <c r="Z582" i="4"/>
  <c r="W582" i="4"/>
  <c r="N582" i="4"/>
  <c r="M582" i="4"/>
  <c r="L584" i="4"/>
  <c r="F584" i="4"/>
  <c r="Y582" i="4"/>
  <c r="U652" i="1"/>
  <c r="K583" i="4" s="1"/>
  <c r="E583" i="4"/>
  <c r="H583" i="4" s="1"/>
  <c r="D583" i="4"/>
  <c r="G583" i="4" s="1"/>
  <c r="T652" i="1"/>
  <c r="J583" i="4" s="1"/>
  <c r="X583" i="4"/>
  <c r="U583" i="4"/>
  <c r="I655" i="1" a="1"/>
  <c r="J654" i="1"/>
  <c r="K654" i="1"/>
  <c r="I654" i="1"/>
  <c r="G656" i="1"/>
  <c r="D656" i="1"/>
  <c r="E656" i="1" s="1"/>
  <c r="C657" i="1"/>
  <c r="H654" i="1"/>
  <c r="O654" i="1" s="1"/>
  <c r="P654" i="1" s="1"/>
  <c r="C585" i="4" l="1"/>
  <c r="S654" i="1"/>
  <c r="I585" i="4" s="1"/>
  <c r="X585" i="4" s="1"/>
  <c r="Q654" i="1"/>
  <c r="Y583" i="4"/>
  <c r="V583" i="4"/>
  <c r="Z583" i="4"/>
  <c r="W583" i="4"/>
  <c r="F585" i="4"/>
  <c r="L585" i="4"/>
  <c r="M583" i="4"/>
  <c r="N583" i="4"/>
  <c r="X584" i="4"/>
  <c r="U584" i="4"/>
  <c r="U585" i="4" s="1"/>
  <c r="D584" i="4"/>
  <c r="G584" i="4" s="1"/>
  <c r="T653" i="1"/>
  <c r="J584" i="4" s="1"/>
  <c r="U653" i="1"/>
  <c r="K584" i="4" s="1"/>
  <c r="E584" i="4"/>
  <c r="H584" i="4" s="1"/>
  <c r="H655" i="1"/>
  <c r="O655" i="1" s="1"/>
  <c r="P655" i="1" s="1"/>
  <c r="J655" i="1"/>
  <c r="I655" i="1"/>
  <c r="K655" i="1"/>
  <c r="I656" i="1" a="1"/>
  <c r="D657" i="1"/>
  <c r="E657" i="1" s="1"/>
  <c r="C658" i="1"/>
  <c r="G657" i="1"/>
  <c r="Q655" i="1" l="1"/>
  <c r="C586" i="4"/>
  <c r="S655" i="1"/>
  <c r="I586" i="4" s="1"/>
  <c r="Z584" i="4"/>
  <c r="W584" i="4"/>
  <c r="Y584" i="4"/>
  <c r="V584" i="4"/>
  <c r="N584" i="4"/>
  <c r="M584" i="4"/>
  <c r="L586" i="4"/>
  <c r="F586" i="4"/>
  <c r="D585" i="4"/>
  <c r="G585" i="4" s="1"/>
  <c r="T654" i="1"/>
  <c r="J585" i="4" s="1"/>
  <c r="E585" i="4"/>
  <c r="H585" i="4" s="1"/>
  <c r="U654" i="1"/>
  <c r="K585" i="4" s="1"/>
  <c r="H656" i="1"/>
  <c r="O656" i="1" s="1"/>
  <c r="P656" i="1" s="1"/>
  <c r="I657" i="1" a="1"/>
  <c r="J656" i="1"/>
  <c r="I656" i="1"/>
  <c r="K656" i="1"/>
  <c r="C659" i="1"/>
  <c r="D658" i="1"/>
  <c r="E658" i="1" s="1"/>
  <c r="G658" i="1"/>
  <c r="Q656" i="1" l="1"/>
  <c r="C587" i="4"/>
  <c r="S656" i="1"/>
  <c r="I587" i="4" s="1"/>
  <c r="Z585" i="4"/>
  <c r="W585" i="4"/>
  <c r="Y585" i="4"/>
  <c r="V585" i="4"/>
  <c r="F587" i="4"/>
  <c r="L587" i="4"/>
  <c r="M585" i="4"/>
  <c r="N585" i="4"/>
  <c r="X586" i="4"/>
  <c r="X587" i="4" s="1"/>
  <c r="U586" i="4"/>
  <c r="U655" i="1"/>
  <c r="K586" i="4" s="1"/>
  <c r="E586" i="4"/>
  <c r="H586" i="4" s="1"/>
  <c r="D586" i="4"/>
  <c r="G586" i="4" s="1"/>
  <c r="T655" i="1"/>
  <c r="J586" i="4" s="1"/>
  <c r="H657" i="1"/>
  <c r="O657" i="1" s="1"/>
  <c r="P657" i="1" s="1"/>
  <c r="I658" i="1" a="1"/>
  <c r="J657" i="1"/>
  <c r="K657" i="1"/>
  <c r="I657" i="1"/>
  <c r="C660" i="1"/>
  <c r="G659" i="1"/>
  <c r="I659" i="1" s="1" a="1"/>
  <c r="D659" i="1"/>
  <c r="E659" i="1" s="1"/>
  <c r="H658" i="1"/>
  <c r="O658" i="1" s="1"/>
  <c r="P658" i="1" s="1"/>
  <c r="C589" i="4" l="1"/>
  <c r="S658" i="1"/>
  <c r="I589" i="4" s="1"/>
  <c r="Q657" i="1"/>
  <c r="C588" i="4"/>
  <c r="S657" i="1"/>
  <c r="I588" i="4" s="1"/>
  <c r="Y586" i="4"/>
  <c r="V586" i="4"/>
  <c r="Z586" i="4"/>
  <c r="W586" i="4"/>
  <c r="N586" i="4"/>
  <c r="M586" i="4"/>
  <c r="L588" i="4"/>
  <c r="L589" i="4" s="1"/>
  <c r="F588" i="4"/>
  <c r="F589" i="4" s="1"/>
  <c r="U587" i="4"/>
  <c r="U656" i="1"/>
  <c r="K587" i="4" s="1"/>
  <c r="E587" i="4"/>
  <c r="H587" i="4" s="1"/>
  <c r="D587" i="4"/>
  <c r="G587" i="4" s="1"/>
  <c r="T656" i="1"/>
  <c r="J587" i="4" s="1"/>
  <c r="K658" i="1"/>
  <c r="I658" i="1"/>
  <c r="J658" i="1"/>
  <c r="K659" i="1"/>
  <c r="J659" i="1"/>
  <c r="I659" i="1"/>
  <c r="C661" i="1"/>
  <c r="G660" i="1"/>
  <c r="I660" i="1" s="1" a="1"/>
  <c r="D660" i="1"/>
  <c r="E660" i="1" s="1"/>
  <c r="Q658" i="1" l="1"/>
  <c r="Y587" i="4"/>
  <c r="V587" i="4"/>
  <c r="Z587" i="4"/>
  <c r="W587" i="4"/>
  <c r="M587" i="4"/>
  <c r="N587" i="4"/>
  <c r="X588" i="4"/>
  <c r="U588" i="4"/>
  <c r="D588" i="4"/>
  <c r="G588" i="4" s="1"/>
  <c r="T657" i="1"/>
  <c r="J588" i="4" s="1"/>
  <c r="U657" i="1"/>
  <c r="K588" i="4" s="1"/>
  <c r="E588" i="4"/>
  <c r="H588" i="4" s="1"/>
  <c r="X589" i="4"/>
  <c r="U589" i="4"/>
  <c r="H659" i="1"/>
  <c r="O659" i="1" s="1"/>
  <c r="P659" i="1" s="1"/>
  <c r="K660" i="1"/>
  <c r="J660" i="1"/>
  <c r="I660" i="1"/>
  <c r="H660" i="1"/>
  <c r="C662" i="1"/>
  <c r="D661" i="1"/>
  <c r="E661" i="1" s="1"/>
  <c r="G661" i="1"/>
  <c r="C590" i="4" l="1"/>
  <c r="F590" i="4" s="1"/>
  <c r="S659" i="1"/>
  <c r="I590" i="4" s="1"/>
  <c r="Z588" i="4"/>
  <c r="W588" i="4"/>
  <c r="Y588" i="4"/>
  <c r="V588" i="4"/>
  <c r="N588" i="4"/>
  <c r="M588" i="4"/>
  <c r="D589" i="4"/>
  <c r="G589" i="4" s="1"/>
  <c r="T658" i="1"/>
  <c r="J589" i="4" s="1"/>
  <c r="E589" i="4"/>
  <c r="H589" i="4" s="1"/>
  <c r="U658" i="1"/>
  <c r="K589" i="4" s="1"/>
  <c r="Q659" i="1"/>
  <c r="O660" i="1"/>
  <c r="P660" i="1" s="1"/>
  <c r="I661" i="1" a="1"/>
  <c r="H661" i="1"/>
  <c r="O661" i="1" s="1"/>
  <c r="P661" i="1" s="1"/>
  <c r="D662" i="1"/>
  <c r="E662" i="1" s="1"/>
  <c r="C663" i="1"/>
  <c r="G662" i="1"/>
  <c r="C592" i="4" l="1"/>
  <c r="S661" i="1"/>
  <c r="I592" i="4" s="1"/>
  <c r="C591" i="4"/>
  <c r="S660" i="1"/>
  <c r="I591" i="4" s="1"/>
  <c r="U591" i="4" s="1"/>
  <c r="D590" i="4"/>
  <c r="G590" i="4" s="1"/>
  <c r="T659" i="1"/>
  <c r="J590" i="4" s="1"/>
  <c r="V590" i="4" s="1"/>
  <c r="U659" i="1"/>
  <c r="K590" i="4" s="1"/>
  <c r="E590" i="4"/>
  <c r="H590" i="4" s="1"/>
  <c r="Z589" i="4"/>
  <c r="W589" i="4"/>
  <c r="Y589" i="4"/>
  <c r="Y590" i="4" s="1"/>
  <c r="V589" i="4"/>
  <c r="M589" i="4"/>
  <c r="M590" i="4" s="1"/>
  <c r="N589" i="4"/>
  <c r="N590" i="4" s="1"/>
  <c r="X590" i="4"/>
  <c r="X591" i="4" s="1"/>
  <c r="U590" i="4"/>
  <c r="L590" i="4"/>
  <c r="L591" i="4" s="1"/>
  <c r="L592" i="4" s="1"/>
  <c r="F591" i="4"/>
  <c r="F592" i="4" s="1"/>
  <c r="Q660" i="1"/>
  <c r="I662" i="1" a="1"/>
  <c r="K661" i="1"/>
  <c r="I661" i="1"/>
  <c r="J661" i="1"/>
  <c r="G663" i="1"/>
  <c r="I663" i="1" s="1" a="1"/>
  <c r="D663" i="1"/>
  <c r="E663" i="1" s="1"/>
  <c r="C664" i="1"/>
  <c r="Q661" i="1" l="1"/>
  <c r="D591" i="4"/>
  <c r="G591" i="4" s="1"/>
  <c r="T660" i="1"/>
  <c r="J591" i="4" s="1"/>
  <c r="V591" i="4" s="1"/>
  <c r="U660" i="1"/>
  <c r="K591" i="4" s="1"/>
  <c r="E591" i="4"/>
  <c r="H591" i="4" s="1"/>
  <c r="N591" i="4"/>
  <c r="M591" i="4"/>
  <c r="Y591" i="4"/>
  <c r="Z590" i="4"/>
  <c r="W590" i="4"/>
  <c r="X592" i="4"/>
  <c r="U592" i="4"/>
  <c r="H662" i="1"/>
  <c r="O662" i="1" s="1"/>
  <c r="P662" i="1" s="1"/>
  <c r="K663" i="1"/>
  <c r="J663" i="1"/>
  <c r="I663" i="1"/>
  <c r="K662" i="1"/>
  <c r="I662" i="1"/>
  <c r="J662" i="1"/>
  <c r="C665" i="1"/>
  <c r="G664" i="1"/>
  <c r="I664" i="1" s="1" a="1"/>
  <c r="D664" i="1"/>
  <c r="E664" i="1" s="1"/>
  <c r="Q662" i="1" l="1"/>
  <c r="C593" i="4"/>
  <c r="F593" i="4" s="1"/>
  <c r="S662" i="1"/>
  <c r="I593" i="4" s="1"/>
  <c r="U593" i="4"/>
  <c r="Z591" i="4"/>
  <c r="W591" i="4"/>
  <c r="D592" i="4"/>
  <c r="G592" i="4" s="1"/>
  <c r="T661" i="1"/>
  <c r="J592" i="4" s="1"/>
  <c r="V592" i="4" s="1"/>
  <c r="U661" i="1"/>
  <c r="K592" i="4" s="1"/>
  <c r="N592" i="4" s="1"/>
  <c r="E592" i="4"/>
  <c r="H592" i="4" s="1"/>
  <c r="H663" i="1"/>
  <c r="O663" i="1" s="1"/>
  <c r="P663" i="1" s="1"/>
  <c r="K664" i="1"/>
  <c r="J664" i="1"/>
  <c r="I664" i="1"/>
  <c r="H664" i="1"/>
  <c r="O664" i="1" s="1"/>
  <c r="P664" i="1" s="1"/>
  <c r="G665" i="1"/>
  <c r="I665" i="1" s="1" a="1"/>
  <c r="D665" i="1"/>
  <c r="E665" i="1" s="1"/>
  <c r="C666" i="1"/>
  <c r="C595" i="4" l="1"/>
  <c r="S664" i="1"/>
  <c r="I595" i="4" s="1"/>
  <c r="Q664" i="1"/>
  <c r="C594" i="4"/>
  <c r="S663" i="1"/>
  <c r="I594" i="4" s="1"/>
  <c r="W592" i="4"/>
  <c r="Z592" i="4"/>
  <c r="M592" i="4"/>
  <c r="Y592" i="4"/>
  <c r="X593" i="4"/>
  <c r="L593" i="4"/>
  <c r="L594" i="4" s="1"/>
  <c r="L595" i="4" s="1"/>
  <c r="F594" i="4"/>
  <c r="F595" i="4" s="1"/>
  <c r="Q663" i="1"/>
  <c r="D593" i="4"/>
  <c r="G593" i="4" s="1"/>
  <c r="T662" i="1"/>
  <c r="J593" i="4" s="1"/>
  <c r="E593" i="4"/>
  <c r="H593" i="4" s="1"/>
  <c r="U662" i="1"/>
  <c r="K593" i="4" s="1"/>
  <c r="K665" i="1"/>
  <c r="I665" i="1"/>
  <c r="J665" i="1"/>
  <c r="H665" i="1"/>
  <c r="O665" i="1" s="1"/>
  <c r="P665" i="1" s="1"/>
  <c r="D666" i="1"/>
  <c r="E666" i="1" s="1"/>
  <c r="C667" i="1"/>
  <c r="G666" i="1"/>
  <c r="I666" i="1" s="1" a="1"/>
  <c r="C596" i="4" l="1"/>
  <c r="S665" i="1"/>
  <c r="I596" i="4" s="1"/>
  <c r="X596" i="4" s="1"/>
  <c r="Q665" i="1"/>
  <c r="Z593" i="4"/>
  <c r="W593" i="4"/>
  <c r="Y593" i="4"/>
  <c r="V593" i="4"/>
  <c r="D594" i="4"/>
  <c r="G594" i="4" s="1"/>
  <c r="G595" i="4" s="1"/>
  <c r="T663" i="1"/>
  <c r="J594" i="4" s="1"/>
  <c r="U663" i="1"/>
  <c r="K594" i="4" s="1"/>
  <c r="E594" i="4"/>
  <c r="H594" i="4" s="1"/>
  <c r="F596" i="4"/>
  <c r="L596" i="4"/>
  <c r="M593" i="4"/>
  <c r="M594" i="4" s="1"/>
  <c r="X594" i="4"/>
  <c r="U594" i="4"/>
  <c r="U664" i="1"/>
  <c r="E595" i="4"/>
  <c r="D595" i="4"/>
  <c r="T664" i="1"/>
  <c r="J595" i="4" s="1"/>
  <c r="X595" i="4"/>
  <c r="U595" i="4"/>
  <c r="U596" i="4" s="1"/>
  <c r="N593" i="4"/>
  <c r="N594" i="4" s="1"/>
  <c r="K666" i="1"/>
  <c r="I666" i="1"/>
  <c r="J666" i="1"/>
  <c r="H666" i="1"/>
  <c r="O666" i="1" s="1"/>
  <c r="P666" i="1" s="1"/>
  <c r="G667" i="1"/>
  <c r="I667" i="1" s="1" a="1"/>
  <c r="D667" i="1"/>
  <c r="E667" i="1" s="1"/>
  <c r="C668" i="1"/>
  <c r="H595" i="4" l="1"/>
  <c r="C597" i="4"/>
  <c r="S666" i="1"/>
  <c r="I597" i="4" s="1"/>
  <c r="Q666" i="1"/>
  <c r="Y595" i="4"/>
  <c r="V595" i="4"/>
  <c r="K595" i="4"/>
  <c r="M595" i="4"/>
  <c r="L597" i="4"/>
  <c r="F597" i="4"/>
  <c r="Z594" i="4"/>
  <c r="W594" i="4"/>
  <c r="Y594" i="4"/>
  <c r="V594" i="4"/>
  <c r="D596" i="4"/>
  <c r="G596" i="4" s="1"/>
  <c r="T665" i="1"/>
  <c r="J596" i="4" s="1"/>
  <c r="U665" i="1"/>
  <c r="K596" i="4" s="1"/>
  <c r="Z596" i="4" s="1"/>
  <c r="E596" i="4"/>
  <c r="H596" i="4" s="1"/>
  <c r="K667" i="1"/>
  <c r="J667" i="1"/>
  <c r="I667" i="1"/>
  <c r="C669" i="1"/>
  <c r="D668" i="1"/>
  <c r="E668" i="1" s="1"/>
  <c r="G668" i="1"/>
  <c r="I668" i="1" s="1" a="1"/>
  <c r="H667" i="1"/>
  <c r="O667" i="1" s="1"/>
  <c r="P667" i="1" s="1"/>
  <c r="C598" i="4" l="1"/>
  <c r="S667" i="1"/>
  <c r="I598" i="4" s="1"/>
  <c r="Q667" i="1"/>
  <c r="Y596" i="4"/>
  <c r="V596" i="4"/>
  <c r="F598" i="4"/>
  <c r="L598" i="4"/>
  <c r="M596" i="4"/>
  <c r="Z595" i="4"/>
  <c r="W595" i="4"/>
  <c r="W596" i="4"/>
  <c r="N595" i="4"/>
  <c r="N596" i="4" s="1"/>
  <c r="D597" i="4"/>
  <c r="G597" i="4" s="1"/>
  <c r="T666" i="1"/>
  <c r="J597" i="4" s="1"/>
  <c r="Y597" i="4" s="1"/>
  <c r="U666" i="1"/>
  <c r="K597" i="4" s="1"/>
  <c r="E597" i="4"/>
  <c r="H597" i="4" s="1"/>
  <c r="X597" i="4"/>
  <c r="U597" i="4"/>
  <c r="K668" i="1"/>
  <c r="J668" i="1"/>
  <c r="I668" i="1"/>
  <c r="D669" i="1"/>
  <c r="E669" i="1" s="1"/>
  <c r="G669" i="1"/>
  <c r="I669" i="1" s="1" a="1"/>
  <c r="C670" i="1"/>
  <c r="H668" i="1"/>
  <c r="O668" i="1" s="1"/>
  <c r="P668" i="1" s="1"/>
  <c r="C599" i="4" l="1"/>
  <c r="S668" i="1"/>
  <c r="I599" i="4" s="1"/>
  <c r="Q668" i="1"/>
  <c r="Z597" i="4"/>
  <c r="W597" i="4"/>
  <c r="N597" i="4"/>
  <c r="M597" i="4"/>
  <c r="L599" i="4"/>
  <c r="F599" i="4"/>
  <c r="V597" i="4"/>
  <c r="U667" i="1"/>
  <c r="K598" i="4" s="1"/>
  <c r="E598" i="4"/>
  <c r="H598" i="4" s="1"/>
  <c r="D598" i="4"/>
  <c r="G598" i="4" s="1"/>
  <c r="T667" i="1"/>
  <c r="J598" i="4" s="1"/>
  <c r="X598" i="4"/>
  <c r="X599" i="4" s="1"/>
  <c r="U598" i="4"/>
  <c r="K669" i="1"/>
  <c r="I669" i="1"/>
  <c r="J669" i="1"/>
  <c r="G670" i="1"/>
  <c r="I670" i="1" s="1" a="1"/>
  <c r="C671" i="1"/>
  <c r="D670" i="1"/>
  <c r="E670" i="1" s="1"/>
  <c r="H669" i="1"/>
  <c r="O669" i="1" s="1"/>
  <c r="P669" i="1" s="1"/>
  <c r="C600" i="4" l="1"/>
  <c r="S669" i="1"/>
  <c r="I600" i="4" s="1"/>
  <c r="X600" i="4" s="1"/>
  <c r="Q669" i="1"/>
  <c r="Y598" i="4"/>
  <c r="V598" i="4"/>
  <c r="Z598" i="4"/>
  <c r="W598" i="4"/>
  <c r="F600" i="4"/>
  <c r="L600" i="4"/>
  <c r="M598" i="4"/>
  <c r="N598" i="4"/>
  <c r="U668" i="1"/>
  <c r="E599" i="4"/>
  <c r="H599" i="4" s="1"/>
  <c r="D599" i="4"/>
  <c r="G599" i="4" s="1"/>
  <c r="T668" i="1"/>
  <c r="J599" i="4" s="1"/>
  <c r="V599" i="4" s="1"/>
  <c r="U599" i="4"/>
  <c r="U600" i="4" s="1"/>
  <c r="H670" i="1"/>
  <c r="K670" i="1"/>
  <c r="I670" i="1"/>
  <c r="J670" i="1"/>
  <c r="O670" i="1"/>
  <c r="P670" i="1" s="1"/>
  <c r="C672" i="1"/>
  <c r="G671" i="1"/>
  <c r="I671" i="1" s="1" a="1"/>
  <c r="D671" i="1"/>
  <c r="E671" i="1" s="1"/>
  <c r="C601" i="4" l="1"/>
  <c r="S670" i="1"/>
  <c r="I601" i="4" s="1"/>
  <c r="Q670" i="1"/>
  <c r="K599" i="4"/>
  <c r="N599" i="4"/>
  <c r="M599" i="4"/>
  <c r="L601" i="4"/>
  <c r="F601" i="4"/>
  <c r="Y599" i="4"/>
  <c r="D600" i="4"/>
  <c r="G600" i="4" s="1"/>
  <c r="T669" i="1"/>
  <c r="J600" i="4" s="1"/>
  <c r="U669" i="1"/>
  <c r="K600" i="4" s="1"/>
  <c r="Z600" i="4" s="1"/>
  <c r="E600" i="4"/>
  <c r="H600" i="4" s="1"/>
  <c r="K671" i="1"/>
  <c r="J671" i="1"/>
  <c r="I671" i="1"/>
  <c r="H671" i="1"/>
  <c r="O671" i="1" s="1"/>
  <c r="P671" i="1" s="1"/>
  <c r="D672" i="1"/>
  <c r="E672" i="1" s="1"/>
  <c r="G672" i="1"/>
  <c r="I672" i="1" s="1" a="1"/>
  <c r="C673" i="1"/>
  <c r="C602" i="4" l="1"/>
  <c r="S671" i="1"/>
  <c r="I602" i="4" s="1"/>
  <c r="Q671" i="1"/>
  <c r="Y600" i="4"/>
  <c r="V600" i="4"/>
  <c r="F602" i="4"/>
  <c r="L602" i="4"/>
  <c r="M600" i="4"/>
  <c r="N600" i="4"/>
  <c r="Z599" i="4"/>
  <c r="W599" i="4"/>
  <c r="W600" i="4"/>
  <c r="D601" i="4"/>
  <c r="G601" i="4" s="1"/>
  <c r="T670" i="1"/>
  <c r="J601" i="4" s="1"/>
  <c r="V601" i="4" s="1"/>
  <c r="U670" i="1"/>
  <c r="E601" i="4"/>
  <c r="H601" i="4" s="1"/>
  <c r="X601" i="4"/>
  <c r="U601" i="4"/>
  <c r="K672" i="1"/>
  <c r="J672" i="1"/>
  <c r="I672" i="1"/>
  <c r="D673" i="1"/>
  <c r="E673" i="1" s="1"/>
  <c r="G673" i="1"/>
  <c r="I673" i="1" s="1" a="1"/>
  <c r="C674" i="1"/>
  <c r="H672" i="1"/>
  <c r="O672" i="1" s="1"/>
  <c r="P672" i="1" s="1"/>
  <c r="C603" i="4" l="1"/>
  <c r="S672" i="1"/>
  <c r="I603" i="4" s="1"/>
  <c r="Q672" i="1"/>
  <c r="K601" i="4"/>
  <c r="Z601" i="4" s="1"/>
  <c r="N601" i="4"/>
  <c r="M601" i="4"/>
  <c r="L603" i="4"/>
  <c r="F603" i="4"/>
  <c r="Y601" i="4"/>
  <c r="U671" i="1"/>
  <c r="K602" i="4" s="1"/>
  <c r="E602" i="4"/>
  <c r="H602" i="4" s="1"/>
  <c r="D602" i="4"/>
  <c r="G602" i="4" s="1"/>
  <c r="T671" i="1"/>
  <c r="J602" i="4" s="1"/>
  <c r="V602" i="4" s="1"/>
  <c r="X602" i="4"/>
  <c r="U602" i="4"/>
  <c r="K673" i="1"/>
  <c r="I673" i="1"/>
  <c r="J673" i="1"/>
  <c r="H673" i="1"/>
  <c r="O673" i="1" s="1"/>
  <c r="P673" i="1" s="1"/>
  <c r="G674" i="1"/>
  <c r="I674" i="1" s="1" a="1"/>
  <c r="C675" i="1"/>
  <c r="D674" i="1"/>
  <c r="E674" i="1" s="1"/>
  <c r="C604" i="4" l="1"/>
  <c r="S673" i="1"/>
  <c r="I604" i="4" s="1"/>
  <c r="Q673" i="1"/>
  <c r="Z602" i="4"/>
  <c r="Y602" i="4"/>
  <c r="F604" i="4"/>
  <c r="L604" i="4"/>
  <c r="M602" i="4"/>
  <c r="N602" i="4"/>
  <c r="W601" i="4"/>
  <c r="W602" i="4" s="1"/>
  <c r="U672" i="1"/>
  <c r="K603" i="4" s="1"/>
  <c r="E603" i="4"/>
  <c r="H603" i="4" s="1"/>
  <c r="D603" i="4"/>
  <c r="G603" i="4" s="1"/>
  <c r="T672" i="1"/>
  <c r="J603" i="4" s="1"/>
  <c r="V603" i="4" s="1"/>
  <c r="X603" i="4"/>
  <c r="U603" i="4"/>
  <c r="K674" i="1"/>
  <c r="I674" i="1"/>
  <c r="J674" i="1"/>
  <c r="D675" i="1"/>
  <c r="E675" i="1" s="1"/>
  <c r="C676" i="1"/>
  <c r="G675" i="1"/>
  <c r="I675" i="1" s="1" a="1"/>
  <c r="H674" i="1"/>
  <c r="O674" i="1" s="1"/>
  <c r="P674" i="1" s="1"/>
  <c r="C605" i="4" l="1"/>
  <c r="S674" i="1"/>
  <c r="I605" i="4" s="1"/>
  <c r="Q674" i="1"/>
  <c r="Z603" i="4"/>
  <c r="W603" i="4"/>
  <c r="N603" i="4"/>
  <c r="M603" i="4"/>
  <c r="L605" i="4"/>
  <c r="F605" i="4"/>
  <c r="Y603" i="4"/>
  <c r="D604" i="4"/>
  <c r="G604" i="4" s="1"/>
  <c r="T673" i="1"/>
  <c r="J604" i="4" s="1"/>
  <c r="U673" i="1"/>
  <c r="K604" i="4" s="1"/>
  <c r="E604" i="4"/>
  <c r="H604" i="4" s="1"/>
  <c r="X604" i="4"/>
  <c r="U604" i="4"/>
  <c r="K675" i="1"/>
  <c r="J675" i="1"/>
  <c r="I675" i="1"/>
  <c r="H675" i="1"/>
  <c r="O675" i="1" s="1"/>
  <c r="P675" i="1" s="1"/>
  <c r="G676" i="1"/>
  <c r="I676" i="1" s="1" a="1"/>
  <c r="D676" i="1"/>
  <c r="E676" i="1" s="1"/>
  <c r="C677" i="1"/>
  <c r="C606" i="4" l="1"/>
  <c r="S675" i="1"/>
  <c r="I606" i="4" s="1"/>
  <c r="Q675" i="1"/>
  <c r="Z604" i="4"/>
  <c r="W604" i="4"/>
  <c r="Y604" i="4"/>
  <c r="V604" i="4"/>
  <c r="F606" i="4"/>
  <c r="L606" i="4"/>
  <c r="M604" i="4"/>
  <c r="N604" i="4"/>
  <c r="D605" i="4"/>
  <c r="G605" i="4" s="1"/>
  <c r="T674" i="1"/>
  <c r="J605" i="4" s="1"/>
  <c r="U674" i="1"/>
  <c r="K605" i="4" s="1"/>
  <c r="E605" i="4"/>
  <c r="H605" i="4" s="1"/>
  <c r="X605" i="4"/>
  <c r="U605" i="4"/>
  <c r="K676" i="1"/>
  <c r="J676" i="1"/>
  <c r="I676" i="1"/>
  <c r="H676" i="1"/>
  <c r="O676" i="1" s="1"/>
  <c r="P676" i="1" s="1"/>
  <c r="D677" i="1"/>
  <c r="E677" i="1" s="1"/>
  <c r="G677" i="1"/>
  <c r="I677" i="1" s="1" a="1"/>
  <c r="C678" i="1"/>
  <c r="C607" i="4" l="1"/>
  <c r="S676" i="1"/>
  <c r="I607" i="4" s="1"/>
  <c r="Q676" i="1"/>
  <c r="Z605" i="4"/>
  <c r="W605" i="4"/>
  <c r="Y605" i="4"/>
  <c r="V605" i="4"/>
  <c r="N605" i="4"/>
  <c r="M605" i="4"/>
  <c r="L607" i="4"/>
  <c r="F607" i="4"/>
  <c r="U675" i="1"/>
  <c r="K606" i="4" s="1"/>
  <c r="E606" i="4"/>
  <c r="H606" i="4" s="1"/>
  <c r="D606" i="4"/>
  <c r="G606" i="4" s="1"/>
  <c r="T675" i="1"/>
  <c r="J606" i="4" s="1"/>
  <c r="V606" i="4" s="1"/>
  <c r="X606" i="4"/>
  <c r="U606" i="4"/>
  <c r="K677" i="1"/>
  <c r="I677" i="1"/>
  <c r="J677" i="1"/>
  <c r="H677" i="1"/>
  <c r="O677" i="1" s="1"/>
  <c r="P677" i="1" s="1"/>
  <c r="D678" i="1"/>
  <c r="E678" i="1" s="1"/>
  <c r="C679" i="1"/>
  <c r="G678" i="1"/>
  <c r="I678" i="1" s="1" a="1"/>
  <c r="C608" i="4" l="1"/>
  <c r="S677" i="1"/>
  <c r="I608" i="4" s="1"/>
  <c r="Q677" i="1"/>
  <c r="Z606" i="4"/>
  <c r="W606" i="4"/>
  <c r="F608" i="4"/>
  <c r="L608" i="4"/>
  <c r="M606" i="4"/>
  <c r="N606" i="4"/>
  <c r="Y606" i="4"/>
  <c r="U676" i="1"/>
  <c r="K607" i="4" s="1"/>
  <c r="E607" i="4"/>
  <c r="H607" i="4" s="1"/>
  <c r="D607" i="4"/>
  <c r="G607" i="4" s="1"/>
  <c r="T676" i="1"/>
  <c r="J607" i="4" s="1"/>
  <c r="X607" i="4"/>
  <c r="U607" i="4"/>
  <c r="K678" i="1"/>
  <c r="I678" i="1"/>
  <c r="J678" i="1"/>
  <c r="G679" i="1"/>
  <c r="I679" i="1" s="1" a="1"/>
  <c r="C680" i="1"/>
  <c r="D679" i="1"/>
  <c r="E679" i="1" s="1"/>
  <c r="H678" i="1"/>
  <c r="O678" i="1" s="1"/>
  <c r="P678" i="1" s="1"/>
  <c r="C609" i="4" l="1"/>
  <c r="S678" i="1"/>
  <c r="I609" i="4" s="1"/>
  <c r="Q678" i="1"/>
  <c r="Y607" i="4"/>
  <c r="V607" i="4"/>
  <c r="Z607" i="4"/>
  <c r="W607" i="4"/>
  <c r="N607" i="4"/>
  <c r="M607" i="4"/>
  <c r="L609" i="4"/>
  <c r="F609" i="4"/>
  <c r="D608" i="4"/>
  <c r="G608" i="4" s="1"/>
  <c r="T677" i="1"/>
  <c r="J608" i="4" s="1"/>
  <c r="U677" i="1"/>
  <c r="K608" i="4" s="1"/>
  <c r="E608" i="4"/>
  <c r="H608" i="4" s="1"/>
  <c r="X608" i="4"/>
  <c r="U608" i="4"/>
  <c r="K679" i="1"/>
  <c r="J679" i="1"/>
  <c r="I679" i="1"/>
  <c r="D680" i="1"/>
  <c r="E680" i="1" s="1"/>
  <c r="C681" i="1"/>
  <c r="G680" i="1"/>
  <c r="I680" i="1" s="1" a="1"/>
  <c r="H679" i="1"/>
  <c r="O679" i="1" s="1"/>
  <c r="P679" i="1" s="1"/>
  <c r="C610" i="4" l="1"/>
  <c r="S679" i="1"/>
  <c r="I610" i="4" s="1"/>
  <c r="Q679" i="1"/>
  <c r="Z608" i="4"/>
  <c r="W608" i="4"/>
  <c r="Y608" i="4"/>
  <c r="V608" i="4"/>
  <c r="F610" i="4"/>
  <c r="L610" i="4"/>
  <c r="M608" i="4"/>
  <c r="N608" i="4"/>
  <c r="D609" i="4"/>
  <c r="G609" i="4" s="1"/>
  <c r="T678" i="1"/>
  <c r="J609" i="4" s="1"/>
  <c r="U678" i="1"/>
  <c r="E609" i="4"/>
  <c r="H609" i="4" s="1"/>
  <c r="X609" i="4"/>
  <c r="U609" i="4"/>
  <c r="K680" i="1"/>
  <c r="J680" i="1"/>
  <c r="I680" i="1"/>
  <c r="H680" i="1"/>
  <c r="O680" i="1" s="1"/>
  <c r="P680" i="1" s="1"/>
  <c r="D681" i="1"/>
  <c r="E681" i="1" s="1"/>
  <c r="G681" i="1"/>
  <c r="I681" i="1" s="1" a="1"/>
  <c r="C682" i="1"/>
  <c r="C611" i="4" l="1"/>
  <c r="S680" i="1"/>
  <c r="I611" i="4" s="1"/>
  <c r="Q680" i="1"/>
  <c r="K609" i="4"/>
  <c r="Z609" i="4" s="1"/>
  <c r="Y609" i="4"/>
  <c r="V609" i="4"/>
  <c r="N609" i="4"/>
  <c r="M609" i="4"/>
  <c r="L611" i="4"/>
  <c r="F611" i="4"/>
  <c r="U679" i="1"/>
  <c r="K610" i="4" s="1"/>
  <c r="E610" i="4"/>
  <c r="H610" i="4" s="1"/>
  <c r="D610" i="4"/>
  <c r="G610" i="4" s="1"/>
  <c r="T679" i="1"/>
  <c r="J610" i="4" s="1"/>
  <c r="X610" i="4"/>
  <c r="U610" i="4"/>
  <c r="K681" i="1"/>
  <c r="I681" i="1"/>
  <c r="J681" i="1"/>
  <c r="G682" i="1"/>
  <c r="I682" i="1" s="1" a="1"/>
  <c r="D682" i="1"/>
  <c r="E682" i="1" s="1"/>
  <c r="C683" i="1"/>
  <c r="H681" i="1"/>
  <c r="O681" i="1" s="1"/>
  <c r="P681" i="1" s="1"/>
  <c r="C612" i="4" l="1"/>
  <c r="S681" i="1"/>
  <c r="I612" i="4" s="1"/>
  <c r="Q681" i="1"/>
  <c r="Y610" i="4"/>
  <c r="V610" i="4"/>
  <c r="Z610" i="4"/>
  <c r="W610" i="4"/>
  <c r="F612" i="4"/>
  <c r="L612" i="4"/>
  <c r="M610" i="4"/>
  <c r="N610" i="4"/>
  <c r="W609" i="4"/>
  <c r="U680" i="1"/>
  <c r="K611" i="4" s="1"/>
  <c r="E611" i="4"/>
  <c r="H611" i="4" s="1"/>
  <c r="D611" i="4"/>
  <c r="G611" i="4" s="1"/>
  <c r="T680" i="1"/>
  <c r="J611" i="4" s="1"/>
  <c r="X611" i="4"/>
  <c r="U611" i="4"/>
  <c r="K682" i="1"/>
  <c r="I682" i="1"/>
  <c r="J682" i="1"/>
  <c r="H682" i="1"/>
  <c r="O682" i="1" s="1"/>
  <c r="P682" i="1" s="1"/>
  <c r="C684" i="1"/>
  <c r="D683" i="1"/>
  <c r="E683" i="1" s="1"/>
  <c r="G683" i="1"/>
  <c r="I683" i="1" s="1" a="1"/>
  <c r="C613" i="4" l="1"/>
  <c r="S682" i="1"/>
  <c r="I613" i="4" s="1"/>
  <c r="Q682" i="1"/>
  <c r="Y611" i="4"/>
  <c r="V611" i="4"/>
  <c r="Z611" i="4"/>
  <c r="W611" i="4"/>
  <c r="N611" i="4"/>
  <c r="M611" i="4"/>
  <c r="L613" i="4"/>
  <c r="F613" i="4"/>
  <c r="D612" i="4"/>
  <c r="G612" i="4" s="1"/>
  <c r="T681" i="1"/>
  <c r="J612" i="4" s="1"/>
  <c r="V612" i="4" s="1"/>
  <c r="U681" i="1"/>
  <c r="K612" i="4" s="1"/>
  <c r="E612" i="4"/>
  <c r="H612" i="4" s="1"/>
  <c r="X612" i="4"/>
  <c r="U612" i="4"/>
  <c r="K683" i="1"/>
  <c r="J683" i="1"/>
  <c r="I683" i="1"/>
  <c r="C685" i="1"/>
  <c r="G684" i="1"/>
  <c r="I684" i="1" s="1" a="1"/>
  <c r="D684" i="1"/>
  <c r="E684" i="1" s="1"/>
  <c r="H683" i="1"/>
  <c r="O683" i="1" s="1"/>
  <c r="P683" i="1" s="1"/>
  <c r="C614" i="4" l="1"/>
  <c r="S683" i="1"/>
  <c r="I614" i="4" s="1"/>
  <c r="Q683" i="1"/>
  <c r="Z612" i="4"/>
  <c r="W612" i="4"/>
  <c r="F614" i="4"/>
  <c r="L614" i="4"/>
  <c r="M612" i="4"/>
  <c r="N612" i="4"/>
  <c r="Y612" i="4"/>
  <c r="D613" i="4"/>
  <c r="G613" i="4" s="1"/>
  <c r="T682" i="1"/>
  <c r="J613" i="4" s="1"/>
  <c r="U682" i="1"/>
  <c r="K613" i="4" s="1"/>
  <c r="E613" i="4"/>
  <c r="H613" i="4" s="1"/>
  <c r="X613" i="4"/>
  <c r="U613" i="4"/>
  <c r="K684" i="1"/>
  <c r="J684" i="1"/>
  <c r="I684" i="1"/>
  <c r="H684" i="1"/>
  <c r="O684" i="1" s="1"/>
  <c r="P684" i="1" s="1"/>
  <c r="D685" i="1"/>
  <c r="E685" i="1" s="1"/>
  <c r="G685" i="1"/>
  <c r="I685" i="1" s="1" a="1"/>
  <c r="C686" i="1"/>
  <c r="C615" i="4" l="1"/>
  <c r="S684" i="1"/>
  <c r="I615" i="4" s="1"/>
  <c r="X615" i="4" s="1"/>
  <c r="Q684" i="1"/>
  <c r="Z613" i="4"/>
  <c r="W613" i="4"/>
  <c r="Y613" i="4"/>
  <c r="V613" i="4"/>
  <c r="N613" i="4"/>
  <c r="M613" i="4"/>
  <c r="L615" i="4"/>
  <c r="F615" i="4"/>
  <c r="D614" i="4"/>
  <c r="G614" i="4" s="1"/>
  <c r="T683" i="1"/>
  <c r="J614" i="4" s="1"/>
  <c r="U683" i="1"/>
  <c r="K614" i="4" s="1"/>
  <c r="E614" i="4"/>
  <c r="H614" i="4" s="1"/>
  <c r="X614" i="4"/>
  <c r="U614" i="4"/>
  <c r="U615" i="4" s="1"/>
  <c r="K685" i="1"/>
  <c r="I685" i="1"/>
  <c r="J685" i="1"/>
  <c r="G686" i="1"/>
  <c r="I686" i="1" s="1" a="1"/>
  <c r="C687" i="1"/>
  <c r="D686" i="1"/>
  <c r="E686" i="1" s="1"/>
  <c r="H685" i="1"/>
  <c r="O685" i="1" s="1"/>
  <c r="P685" i="1" s="1"/>
  <c r="C616" i="4" l="1"/>
  <c r="S685" i="1"/>
  <c r="I616" i="4" s="1"/>
  <c r="Q685" i="1"/>
  <c r="Z614" i="4"/>
  <c r="W614" i="4"/>
  <c r="Y614" i="4"/>
  <c r="V614" i="4"/>
  <c r="F616" i="4"/>
  <c r="L616" i="4"/>
  <c r="M614" i="4"/>
  <c r="N614" i="4"/>
  <c r="U684" i="1"/>
  <c r="E615" i="4"/>
  <c r="H615" i="4" s="1"/>
  <c r="D615" i="4"/>
  <c r="G615" i="4" s="1"/>
  <c r="T684" i="1"/>
  <c r="J615" i="4" s="1"/>
  <c r="K686" i="1"/>
  <c r="I686" i="1"/>
  <c r="J686" i="1"/>
  <c r="H686" i="1"/>
  <c r="O686" i="1" s="1"/>
  <c r="P686" i="1" s="1"/>
  <c r="C688" i="1"/>
  <c r="D687" i="1"/>
  <c r="E687" i="1" s="1"/>
  <c r="G687" i="1"/>
  <c r="I687" i="1" s="1" a="1"/>
  <c r="C617" i="4" l="1"/>
  <c r="S686" i="1"/>
  <c r="I617" i="4" s="1"/>
  <c r="Q686" i="1"/>
  <c r="Y615" i="4"/>
  <c r="V615" i="4"/>
  <c r="K615" i="4"/>
  <c r="N615" i="4"/>
  <c r="M615" i="4"/>
  <c r="L617" i="4"/>
  <c r="F617" i="4"/>
  <c r="D616" i="4"/>
  <c r="G616" i="4" s="1"/>
  <c r="T685" i="1"/>
  <c r="J616" i="4" s="1"/>
  <c r="U685" i="1"/>
  <c r="K616" i="4" s="1"/>
  <c r="Z616" i="4" s="1"/>
  <c r="E616" i="4"/>
  <c r="H616" i="4" s="1"/>
  <c r="X616" i="4"/>
  <c r="U616" i="4"/>
  <c r="K687" i="1"/>
  <c r="J687" i="1"/>
  <c r="I687" i="1"/>
  <c r="H687" i="1"/>
  <c r="O687" i="1" s="1"/>
  <c r="P687" i="1" s="1"/>
  <c r="C689" i="1"/>
  <c r="D688" i="1"/>
  <c r="E688" i="1" s="1"/>
  <c r="G688" i="1"/>
  <c r="I688" i="1" s="1" a="1"/>
  <c r="C618" i="4" l="1"/>
  <c r="S687" i="1"/>
  <c r="I618" i="4" s="1"/>
  <c r="Q687" i="1"/>
  <c r="Y616" i="4"/>
  <c r="V616" i="4"/>
  <c r="F618" i="4"/>
  <c r="L618" i="4"/>
  <c r="M616" i="4"/>
  <c r="N616" i="4"/>
  <c r="Z615" i="4"/>
  <c r="W615" i="4"/>
  <c r="W616" i="4"/>
  <c r="D617" i="4"/>
  <c r="G617" i="4" s="1"/>
  <c r="T686" i="1"/>
  <c r="J617" i="4" s="1"/>
  <c r="U686" i="1"/>
  <c r="E617" i="4"/>
  <c r="H617" i="4" s="1"/>
  <c r="X617" i="4"/>
  <c r="U617" i="4"/>
  <c r="K688" i="1"/>
  <c r="J688" i="1"/>
  <c r="I688" i="1"/>
  <c r="C690" i="1"/>
  <c r="G689" i="1"/>
  <c r="I689" i="1" s="1" a="1"/>
  <c r="D689" i="1"/>
  <c r="E689" i="1" s="1"/>
  <c r="H688" i="1"/>
  <c r="O688" i="1" s="1"/>
  <c r="P688" i="1" s="1"/>
  <c r="C619" i="4" l="1"/>
  <c r="S688" i="1"/>
  <c r="I619" i="4" s="1"/>
  <c r="Q688" i="1"/>
  <c r="K617" i="4"/>
  <c r="Z617" i="4" s="1"/>
  <c r="Y617" i="4"/>
  <c r="V617" i="4"/>
  <c r="N617" i="4"/>
  <c r="M617" i="4"/>
  <c r="L619" i="4"/>
  <c r="F619" i="4"/>
  <c r="D618" i="4"/>
  <c r="G618" i="4" s="1"/>
  <c r="T687" i="1"/>
  <c r="J618" i="4" s="1"/>
  <c r="V618" i="4" s="1"/>
  <c r="U687" i="1"/>
  <c r="K618" i="4" s="1"/>
  <c r="E618" i="4"/>
  <c r="H618" i="4" s="1"/>
  <c r="X618" i="4"/>
  <c r="U618" i="4"/>
  <c r="K689" i="1"/>
  <c r="I689" i="1"/>
  <c r="J689" i="1"/>
  <c r="H689" i="1"/>
  <c r="O689" i="1" s="1"/>
  <c r="P689" i="1" s="1"/>
  <c r="C691" i="1"/>
  <c r="D690" i="1"/>
  <c r="E690" i="1" s="1"/>
  <c r="G690" i="1"/>
  <c r="I690" i="1" s="1" a="1"/>
  <c r="C620" i="4" l="1"/>
  <c r="S689" i="1"/>
  <c r="I620" i="4" s="1"/>
  <c r="Q689" i="1"/>
  <c r="Z618" i="4"/>
  <c r="F620" i="4"/>
  <c r="L620" i="4"/>
  <c r="M618" i="4"/>
  <c r="N618" i="4"/>
  <c r="Y618" i="4"/>
  <c r="W617" i="4"/>
  <c r="W618" i="4" s="1"/>
  <c r="U688" i="1"/>
  <c r="K619" i="4" s="1"/>
  <c r="E619" i="4"/>
  <c r="H619" i="4" s="1"/>
  <c r="D619" i="4"/>
  <c r="G619" i="4" s="1"/>
  <c r="T688" i="1"/>
  <c r="J619" i="4" s="1"/>
  <c r="X619" i="4"/>
  <c r="U619" i="4"/>
  <c r="K690" i="1"/>
  <c r="I690" i="1"/>
  <c r="J690" i="1"/>
  <c r="H690" i="1"/>
  <c r="O690" i="1" s="1"/>
  <c r="P690" i="1" s="1"/>
  <c r="G691" i="1"/>
  <c r="I691" i="1" s="1" a="1"/>
  <c r="C692" i="1"/>
  <c r="D691" i="1"/>
  <c r="E691" i="1" s="1"/>
  <c r="C621" i="4" l="1"/>
  <c r="S690" i="1"/>
  <c r="I621" i="4" s="1"/>
  <c r="Q690" i="1"/>
  <c r="Y619" i="4"/>
  <c r="V619" i="4"/>
  <c r="Z619" i="4"/>
  <c r="W619" i="4"/>
  <c r="N619" i="4"/>
  <c r="M619" i="4"/>
  <c r="L621" i="4"/>
  <c r="F621" i="4"/>
  <c r="D620" i="4"/>
  <c r="G620" i="4" s="1"/>
  <c r="T689" i="1"/>
  <c r="J620" i="4" s="1"/>
  <c r="U689" i="1"/>
  <c r="K620" i="4" s="1"/>
  <c r="E620" i="4"/>
  <c r="H620" i="4" s="1"/>
  <c r="X620" i="4"/>
  <c r="U620" i="4"/>
  <c r="K691" i="1"/>
  <c r="J691" i="1"/>
  <c r="I691" i="1"/>
  <c r="H691" i="1"/>
  <c r="O691" i="1" s="1"/>
  <c r="P691" i="1" s="1"/>
  <c r="D692" i="1"/>
  <c r="E692" i="1" s="1"/>
  <c r="C693" i="1"/>
  <c r="G692" i="1"/>
  <c r="I692" i="1" s="1" a="1"/>
  <c r="C622" i="4" l="1"/>
  <c r="S691" i="1"/>
  <c r="I622" i="4" s="1"/>
  <c r="Q691" i="1"/>
  <c r="Z620" i="4"/>
  <c r="W620" i="4"/>
  <c r="Y620" i="4"/>
  <c r="V620" i="4"/>
  <c r="F622" i="4"/>
  <c r="L622" i="4"/>
  <c r="M620" i="4"/>
  <c r="N620" i="4"/>
  <c r="D621" i="4"/>
  <c r="G621" i="4" s="1"/>
  <c r="T690" i="1"/>
  <c r="J621" i="4" s="1"/>
  <c r="U690" i="1"/>
  <c r="E621" i="4"/>
  <c r="H621" i="4" s="1"/>
  <c r="X621" i="4"/>
  <c r="U621" i="4"/>
  <c r="K692" i="1"/>
  <c r="J692" i="1"/>
  <c r="I692" i="1"/>
  <c r="H692" i="1"/>
  <c r="O692" i="1" s="1"/>
  <c r="P692" i="1" s="1"/>
  <c r="G693" i="1"/>
  <c r="I693" i="1" s="1" a="1"/>
  <c r="C694" i="1"/>
  <c r="D693" i="1"/>
  <c r="E693" i="1" s="1"/>
  <c r="C623" i="4" l="1"/>
  <c r="S692" i="1"/>
  <c r="I623" i="4" s="1"/>
  <c r="Q692" i="1"/>
  <c r="K621" i="4"/>
  <c r="Z621" i="4" s="1"/>
  <c r="Y621" i="4"/>
  <c r="V621" i="4"/>
  <c r="N621" i="4"/>
  <c r="M621" i="4"/>
  <c r="L623" i="4"/>
  <c r="F623" i="4"/>
  <c r="D622" i="4"/>
  <c r="G622" i="4" s="1"/>
  <c r="T691" i="1"/>
  <c r="J622" i="4" s="1"/>
  <c r="U691" i="1"/>
  <c r="K622" i="4" s="1"/>
  <c r="E622" i="4"/>
  <c r="H622" i="4" s="1"/>
  <c r="X622" i="4"/>
  <c r="U622" i="4"/>
  <c r="K693" i="1"/>
  <c r="I693" i="1"/>
  <c r="J693" i="1"/>
  <c r="H693" i="1"/>
  <c r="O693" i="1" s="1"/>
  <c r="P693" i="1" s="1"/>
  <c r="G694" i="1"/>
  <c r="I694" i="1" s="1" a="1"/>
  <c r="D694" i="1"/>
  <c r="E694" i="1" s="1"/>
  <c r="C695" i="1"/>
  <c r="C624" i="4" l="1"/>
  <c r="S693" i="1"/>
  <c r="I624" i="4" s="1"/>
  <c r="Q693" i="1"/>
  <c r="Z622" i="4"/>
  <c r="F624" i="4"/>
  <c r="L624" i="4"/>
  <c r="M622" i="4"/>
  <c r="N622" i="4"/>
  <c r="V622" i="4"/>
  <c r="Y622" i="4"/>
  <c r="W621" i="4"/>
  <c r="W622" i="4" s="1"/>
  <c r="U692" i="1"/>
  <c r="E623" i="4"/>
  <c r="H623" i="4" s="1"/>
  <c r="D623" i="4"/>
  <c r="G623" i="4" s="1"/>
  <c r="T692" i="1"/>
  <c r="J623" i="4" s="1"/>
  <c r="V623" i="4" s="1"/>
  <c r="X623" i="4"/>
  <c r="U623" i="4"/>
  <c r="K694" i="1"/>
  <c r="I694" i="1"/>
  <c r="J694" i="1"/>
  <c r="H694" i="1"/>
  <c r="O694" i="1" s="1"/>
  <c r="P694" i="1" s="1"/>
  <c r="G695" i="1"/>
  <c r="I695" i="1" s="1" a="1"/>
  <c r="D695" i="1"/>
  <c r="E695" i="1" s="1"/>
  <c r="C696" i="1"/>
  <c r="C625" i="4" l="1"/>
  <c r="S694" i="1"/>
  <c r="I625" i="4" s="1"/>
  <c r="X625" i="4" s="1"/>
  <c r="Q694" i="1"/>
  <c r="K623" i="4"/>
  <c r="Y623" i="4"/>
  <c r="N623" i="4"/>
  <c r="M623" i="4"/>
  <c r="L625" i="4"/>
  <c r="F625" i="4"/>
  <c r="D624" i="4"/>
  <c r="G624" i="4" s="1"/>
  <c r="T693" i="1"/>
  <c r="J624" i="4" s="1"/>
  <c r="V624" i="4" s="1"/>
  <c r="U693" i="1"/>
  <c r="K624" i="4" s="1"/>
  <c r="E624" i="4"/>
  <c r="H624" i="4" s="1"/>
  <c r="X624" i="4"/>
  <c r="U624" i="4"/>
  <c r="U625" i="4" s="1"/>
  <c r="K695" i="1"/>
  <c r="J695" i="1"/>
  <c r="I695" i="1"/>
  <c r="G696" i="1"/>
  <c r="I696" i="1" s="1" a="1"/>
  <c r="C697" i="1"/>
  <c r="D696" i="1"/>
  <c r="E696" i="1" s="1"/>
  <c r="H695" i="1"/>
  <c r="O695" i="1" s="1"/>
  <c r="P695" i="1" s="1"/>
  <c r="C626" i="4" l="1"/>
  <c r="S695" i="1"/>
  <c r="I626" i="4" s="1"/>
  <c r="Q695" i="1"/>
  <c r="F626" i="4"/>
  <c r="L626" i="4"/>
  <c r="M624" i="4"/>
  <c r="N624" i="4"/>
  <c r="Y624" i="4"/>
  <c r="Z623" i="4"/>
  <c r="Z624" i="4" s="1"/>
  <c r="W623" i="4"/>
  <c r="W624" i="4"/>
  <c r="D625" i="4"/>
  <c r="G625" i="4" s="1"/>
  <c r="T694" i="1"/>
  <c r="J625" i="4" s="1"/>
  <c r="V625" i="4" s="1"/>
  <c r="U694" i="1"/>
  <c r="K625" i="4" s="1"/>
  <c r="E625" i="4"/>
  <c r="H625" i="4" s="1"/>
  <c r="K696" i="1"/>
  <c r="J696" i="1"/>
  <c r="I696" i="1"/>
  <c r="H696" i="1"/>
  <c r="O696" i="1" s="1"/>
  <c r="P696" i="1" s="1"/>
  <c r="G697" i="1"/>
  <c r="I697" i="1" s="1" a="1"/>
  <c r="C698" i="1"/>
  <c r="D697" i="1"/>
  <c r="E697" i="1" s="1"/>
  <c r="C627" i="4" l="1"/>
  <c r="S696" i="1"/>
  <c r="I627" i="4" s="1"/>
  <c r="Q696" i="1"/>
  <c r="Z625" i="4"/>
  <c r="W625" i="4"/>
  <c r="Y625" i="4"/>
  <c r="N625" i="4"/>
  <c r="M625" i="4"/>
  <c r="L627" i="4"/>
  <c r="F627" i="4"/>
  <c r="D626" i="4"/>
  <c r="G626" i="4" s="1"/>
  <c r="T695" i="1"/>
  <c r="J626" i="4" s="1"/>
  <c r="V626" i="4" s="1"/>
  <c r="U695" i="1"/>
  <c r="K626" i="4" s="1"/>
  <c r="E626" i="4"/>
  <c r="H626" i="4" s="1"/>
  <c r="X626" i="4"/>
  <c r="U626" i="4"/>
  <c r="K697" i="1"/>
  <c r="I697" i="1"/>
  <c r="J697" i="1"/>
  <c r="D698" i="1"/>
  <c r="E698" i="1" s="1"/>
  <c r="G698" i="1"/>
  <c r="I698" i="1" s="1" a="1"/>
  <c r="C699" i="1"/>
  <c r="H697" i="1"/>
  <c r="O697" i="1" s="1"/>
  <c r="P697" i="1" s="1"/>
  <c r="C628" i="4" l="1"/>
  <c r="S697" i="1"/>
  <c r="I628" i="4" s="1"/>
  <c r="Q697" i="1"/>
  <c r="Z626" i="4"/>
  <c r="W626" i="4"/>
  <c r="F628" i="4"/>
  <c r="L628" i="4"/>
  <c r="M626" i="4"/>
  <c r="N626" i="4"/>
  <c r="Y626" i="4"/>
  <c r="U696" i="1"/>
  <c r="K627" i="4" s="1"/>
  <c r="E627" i="4"/>
  <c r="H627" i="4" s="1"/>
  <c r="D627" i="4"/>
  <c r="G627" i="4" s="1"/>
  <c r="T696" i="1"/>
  <c r="J627" i="4" s="1"/>
  <c r="X627" i="4"/>
  <c r="U627" i="4"/>
  <c r="K698" i="1"/>
  <c r="I698" i="1"/>
  <c r="J698" i="1"/>
  <c r="G699" i="1"/>
  <c r="I699" i="1" s="1" a="1"/>
  <c r="D699" i="1"/>
  <c r="E699" i="1" s="1"/>
  <c r="C700" i="1"/>
  <c r="H698" i="1"/>
  <c r="O698" i="1" s="1"/>
  <c r="P698" i="1" s="1"/>
  <c r="C629" i="4" l="1"/>
  <c r="S698" i="1"/>
  <c r="I629" i="4" s="1"/>
  <c r="Q698" i="1"/>
  <c r="Y627" i="4"/>
  <c r="V627" i="4"/>
  <c r="Z627" i="4"/>
  <c r="W627" i="4"/>
  <c r="N627" i="4"/>
  <c r="M627" i="4"/>
  <c r="L629" i="4"/>
  <c r="F629" i="4"/>
  <c r="D628" i="4"/>
  <c r="G628" i="4" s="1"/>
  <c r="T697" i="1"/>
  <c r="J628" i="4" s="1"/>
  <c r="U697" i="1"/>
  <c r="K628" i="4" s="1"/>
  <c r="E628" i="4"/>
  <c r="H628" i="4" s="1"/>
  <c r="X628" i="4"/>
  <c r="U628" i="4"/>
  <c r="K699" i="1"/>
  <c r="J699" i="1"/>
  <c r="I699" i="1"/>
  <c r="H699" i="1"/>
  <c r="O699" i="1" s="1"/>
  <c r="P699" i="1" s="1"/>
  <c r="C701" i="1"/>
  <c r="D700" i="1"/>
  <c r="E700" i="1" s="1"/>
  <c r="G700" i="1"/>
  <c r="I700" i="1" s="1" a="1"/>
  <c r="C630" i="4" l="1"/>
  <c r="S699" i="1"/>
  <c r="I630" i="4" s="1"/>
  <c r="Q699" i="1"/>
  <c r="Z628" i="4"/>
  <c r="W628" i="4"/>
  <c r="Y628" i="4"/>
  <c r="V628" i="4"/>
  <c r="F630" i="4"/>
  <c r="L630" i="4"/>
  <c r="M628" i="4"/>
  <c r="N628" i="4"/>
  <c r="D629" i="4"/>
  <c r="G629" i="4" s="1"/>
  <c r="T698" i="1"/>
  <c r="J629" i="4" s="1"/>
  <c r="U698" i="1"/>
  <c r="K629" i="4" s="1"/>
  <c r="E629" i="4"/>
  <c r="H629" i="4" s="1"/>
  <c r="X629" i="4"/>
  <c r="U629" i="4"/>
  <c r="K700" i="1"/>
  <c r="J700" i="1"/>
  <c r="I700" i="1"/>
  <c r="D701" i="1"/>
  <c r="E701" i="1" s="1"/>
  <c r="C702" i="1"/>
  <c r="G701" i="1"/>
  <c r="I701" i="1" s="1" a="1"/>
  <c r="H700" i="1"/>
  <c r="O700" i="1" s="1"/>
  <c r="P700" i="1" s="1"/>
  <c r="C631" i="4" l="1"/>
  <c r="S700" i="1"/>
  <c r="I631" i="4" s="1"/>
  <c r="Q700" i="1"/>
  <c r="Z629" i="4"/>
  <c r="W629" i="4"/>
  <c r="Y629" i="4"/>
  <c r="V629" i="4"/>
  <c r="N629" i="4"/>
  <c r="M629" i="4"/>
  <c r="L631" i="4"/>
  <c r="F631" i="4"/>
  <c r="D630" i="4"/>
  <c r="G630" i="4" s="1"/>
  <c r="T699" i="1"/>
  <c r="J630" i="4" s="1"/>
  <c r="U699" i="1"/>
  <c r="K630" i="4" s="1"/>
  <c r="E630" i="4"/>
  <c r="H630" i="4" s="1"/>
  <c r="X630" i="4"/>
  <c r="U630" i="4"/>
  <c r="K701" i="1"/>
  <c r="I701" i="1"/>
  <c r="J701" i="1"/>
  <c r="H701" i="1"/>
  <c r="O701" i="1" s="1"/>
  <c r="P701" i="1" s="1"/>
  <c r="G702" i="1"/>
  <c r="I702" i="1" s="1" a="1"/>
  <c r="D702" i="1"/>
  <c r="E702" i="1" s="1"/>
  <c r="C703" i="1"/>
  <c r="C632" i="4" l="1"/>
  <c r="S701" i="1"/>
  <c r="I632" i="4" s="1"/>
  <c r="X632" i="4" s="1"/>
  <c r="Q701" i="1"/>
  <c r="Z630" i="4"/>
  <c r="W630" i="4"/>
  <c r="Y630" i="4"/>
  <c r="V630" i="4"/>
  <c r="F632" i="4"/>
  <c r="L632" i="4"/>
  <c r="M630" i="4"/>
  <c r="N630" i="4"/>
  <c r="U700" i="1"/>
  <c r="E631" i="4"/>
  <c r="H631" i="4" s="1"/>
  <c r="D631" i="4"/>
  <c r="G631" i="4" s="1"/>
  <c r="T700" i="1"/>
  <c r="J631" i="4" s="1"/>
  <c r="X631" i="4"/>
  <c r="U631" i="4"/>
  <c r="U632" i="4" s="1"/>
  <c r="K702" i="1"/>
  <c r="I702" i="1"/>
  <c r="J702" i="1"/>
  <c r="H702" i="1"/>
  <c r="O702" i="1" s="1"/>
  <c r="P702" i="1" s="1"/>
  <c r="D703" i="1"/>
  <c r="E703" i="1" s="1"/>
  <c r="C704" i="1"/>
  <c r="G703" i="1"/>
  <c r="I703" i="1" s="1" a="1"/>
  <c r="C633" i="4" l="1"/>
  <c r="S702" i="1"/>
  <c r="I633" i="4" s="1"/>
  <c r="Q702" i="1"/>
  <c r="Y631" i="4"/>
  <c r="V631" i="4"/>
  <c r="K631" i="4"/>
  <c r="N631" i="4"/>
  <c r="M631" i="4"/>
  <c r="L633" i="4"/>
  <c r="F633" i="4"/>
  <c r="D632" i="4"/>
  <c r="G632" i="4" s="1"/>
  <c r="T701" i="1"/>
  <c r="J632" i="4" s="1"/>
  <c r="Y632" i="4" s="1"/>
  <c r="U701" i="1"/>
  <c r="K632" i="4" s="1"/>
  <c r="Z632" i="4" s="1"/>
  <c r="E632" i="4"/>
  <c r="H632" i="4" s="1"/>
  <c r="K703" i="1"/>
  <c r="J703" i="1"/>
  <c r="I703" i="1"/>
  <c r="H703" i="1"/>
  <c r="O703" i="1" s="1"/>
  <c r="P703" i="1" s="1"/>
  <c r="D704" i="1"/>
  <c r="E704" i="1" s="1"/>
  <c r="C705" i="1"/>
  <c r="G704" i="1"/>
  <c r="I704" i="1" s="1" a="1"/>
  <c r="C634" i="4" l="1"/>
  <c r="S703" i="1"/>
  <c r="I634" i="4" s="1"/>
  <c r="Q703" i="1"/>
  <c r="F634" i="4"/>
  <c r="L634" i="4"/>
  <c r="M632" i="4"/>
  <c r="N632" i="4"/>
  <c r="Z631" i="4"/>
  <c r="W631" i="4"/>
  <c r="W632" i="4"/>
  <c r="V632" i="4"/>
  <c r="D633" i="4"/>
  <c r="G633" i="4" s="1"/>
  <c r="T702" i="1"/>
  <c r="J633" i="4" s="1"/>
  <c r="U702" i="1"/>
  <c r="E633" i="4"/>
  <c r="H633" i="4" s="1"/>
  <c r="X633" i="4"/>
  <c r="U633" i="4"/>
  <c r="K704" i="1"/>
  <c r="J704" i="1"/>
  <c r="I704" i="1"/>
  <c r="H704" i="1"/>
  <c r="O704" i="1" s="1"/>
  <c r="P704" i="1" s="1"/>
  <c r="D705" i="1"/>
  <c r="E705" i="1" s="1"/>
  <c r="G705" i="1"/>
  <c r="I705" i="1" s="1" a="1"/>
  <c r="C706" i="1"/>
  <c r="C635" i="4" l="1"/>
  <c r="S704" i="1"/>
  <c r="I635" i="4" s="1"/>
  <c r="Q704" i="1"/>
  <c r="K633" i="4"/>
  <c r="Z633" i="4" s="1"/>
  <c r="Y633" i="4"/>
  <c r="V633" i="4"/>
  <c r="N633" i="4"/>
  <c r="M633" i="4"/>
  <c r="L635" i="4"/>
  <c r="F635" i="4"/>
  <c r="D634" i="4"/>
  <c r="G634" i="4" s="1"/>
  <c r="T703" i="1"/>
  <c r="J634" i="4" s="1"/>
  <c r="U703" i="1"/>
  <c r="K634" i="4" s="1"/>
  <c r="E634" i="4"/>
  <c r="H634" i="4" s="1"/>
  <c r="X634" i="4"/>
  <c r="X635" i="4" s="1"/>
  <c r="U634" i="4"/>
  <c r="K705" i="1"/>
  <c r="I705" i="1"/>
  <c r="J705" i="1"/>
  <c r="H705" i="1"/>
  <c r="O705" i="1" s="1"/>
  <c r="P705" i="1" s="1"/>
  <c r="D706" i="1"/>
  <c r="E706" i="1" s="1"/>
  <c r="C707" i="1"/>
  <c r="G706" i="1"/>
  <c r="I706" i="1" s="1" a="1"/>
  <c r="C636" i="4" l="1"/>
  <c r="S705" i="1"/>
  <c r="I636" i="4" s="1"/>
  <c r="Q705" i="1"/>
  <c r="Z634" i="4"/>
  <c r="W634" i="4"/>
  <c r="Y634" i="4"/>
  <c r="V634" i="4"/>
  <c r="F636" i="4"/>
  <c r="L636" i="4"/>
  <c r="M634" i="4"/>
  <c r="N634" i="4"/>
  <c r="W633" i="4"/>
  <c r="U704" i="1"/>
  <c r="K635" i="4" s="1"/>
  <c r="E635" i="4"/>
  <c r="H635" i="4" s="1"/>
  <c r="D635" i="4"/>
  <c r="G635" i="4" s="1"/>
  <c r="T704" i="1"/>
  <c r="J635" i="4" s="1"/>
  <c r="U635" i="4"/>
  <c r="K706" i="1"/>
  <c r="I706" i="1"/>
  <c r="J706" i="1"/>
  <c r="C708" i="1"/>
  <c r="G707" i="1"/>
  <c r="I707" i="1" s="1" a="1"/>
  <c r="D707" i="1"/>
  <c r="E707" i="1" s="1"/>
  <c r="E4" i="1" s="1"/>
  <c r="H706" i="1"/>
  <c r="O706" i="1" s="1"/>
  <c r="P706" i="1" s="1"/>
  <c r="C637" i="4" l="1"/>
  <c r="S706" i="1"/>
  <c r="I637" i="4" s="1"/>
  <c r="X637" i="4" s="1"/>
  <c r="Q706" i="1"/>
  <c r="Y635" i="4"/>
  <c r="V635" i="4"/>
  <c r="Z635" i="4"/>
  <c r="W635" i="4"/>
  <c r="N635" i="4"/>
  <c r="M635" i="4"/>
  <c r="L637" i="4"/>
  <c r="F637" i="4"/>
  <c r="D636" i="4"/>
  <c r="G636" i="4" s="1"/>
  <c r="T705" i="1"/>
  <c r="J636" i="4" s="1"/>
  <c r="U705" i="1"/>
  <c r="K636" i="4" s="1"/>
  <c r="E636" i="4"/>
  <c r="H636" i="4" s="1"/>
  <c r="X636" i="4"/>
  <c r="U636" i="4"/>
  <c r="U637" i="4" s="1"/>
  <c r="K707" i="1"/>
  <c r="J707" i="1"/>
  <c r="I707" i="1"/>
  <c r="H707" i="1"/>
  <c r="O707" i="1" s="1"/>
  <c r="G708" i="1"/>
  <c r="D708" i="1"/>
  <c r="P707" i="1" l="1"/>
  <c r="Q707" i="1"/>
  <c r="Z636" i="4"/>
  <c r="W636" i="4"/>
  <c r="Y636" i="4"/>
  <c r="V636" i="4"/>
  <c r="M636" i="4"/>
  <c r="N636" i="4"/>
  <c r="D637" i="4"/>
  <c r="G637" i="4" s="1"/>
  <c r="T706" i="1"/>
  <c r="J637" i="4" s="1"/>
  <c r="U706" i="1"/>
  <c r="E637" i="4"/>
  <c r="H637" i="4" s="1"/>
  <c r="Q1" i="1"/>
  <c r="H708" i="1"/>
  <c r="K637" i="4" l="1"/>
  <c r="Z637" i="4" s="1"/>
  <c r="Y637" i="4"/>
  <c r="V637" i="4"/>
  <c r="N637" i="4"/>
  <c r="M637" i="4"/>
  <c r="D638" i="4"/>
  <c r="G638" i="4" s="1"/>
  <c r="T707" i="1"/>
  <c r="J638" i="4" s="1"/>
  <c r="U707" i="1"/>
  <c r="E638" i="4"/>
  <c r="H638" i="4" s="1"/>
  <c r="R1" i="1"/>
  <c r="C638" i="4"/>
  <c r="F638" i="4" s="1"/>
  <c r="S707" i="1"/>
  <c r="I638" i="4" s="1"/>
  <c r="P1" i="1"/>
  <c r="Q7" i="4"/>
  <c r="X638" i="4" l="1"/>
  <c r="U638" i="4"/>
  <c r="L638" i="4"/>
  <c r="K638" i="4"/>
  <c r="U1" i="1"/>
  <c r="V638" i="4"/>
  <c r="R7" i="4"/>
  <c r="M638" i="4"/>
  <c r="N638" i="4"/>
  <c r="Y638" i="4"/>
  <c r="W637" i="4"/>
  <c r="Q2" i="4"/>
  <c r="AC2" i="4"/>
  <c r="AC1" i="4"/>
  <c r="T1" i="1"/>
  <c r="Q4" i="4"/>
  <c r="S1" i="1"/>
  <c r="Q3" i="4"/>
  <c r="R6" i="4"/>
  <c r="AD7" i="4" l="1"/>
  <c r="AD6" i="4"/>
  <c r="R2" i="4"/>
  <c r="AD1" i="4"/>
  <c r="AD2" i="4"/>
  <c r="Z638" i="4"/>
  <c r="W638" i="4"/>
  <c r="S7" i="4"/>
  <c r="S5" i="4"/>
  <c r="S6" i="4"/>
  <c r="S3" i="4"/>
  <c r="S4" i="4"/>
  <c r="AC7" i="4"/>
  <c r="AC6" i="4"/>
  <c r="R3" i="4"/>
  <c r="AC4" i="4"/>
  <c r="R5" i="4"/>
  <c r="R4" i="4"/>
  <c r="Q5" i="4"/>
  <c r="Q6" i="4"/>
  <c r="AD4" i="4"/>
  <c r="AC3" i="4"/>
  <c r="AD3" i="4"/>
  <c r="AE1" i="4" l="1"/>
  <c r="S2" i="4"/>
  <c r="AE2" i="4"/>
  <c r="AE4" i="4"/>
  <c r="AE3" i="4"/>
  <c r="AE6" i="4"/>
  <c r="AE7" i="4"/>
</calcChain>
</file>

<file path=xl/sharedStrings.xml><?xml version="1.0" encoding="utf-8"?>
<sst xmlns="http://schemas.openxmlformats.org/spreadsheetml/2006/main" count="72" uniqueCount="55">
  <si>
    <t>Date</t>
  </si>
  <si>
    <t>ES</t>
  </si>
  <si>
    <t>Starting value</t>
  </si>
  <si>
    <t>lambda</t>
  </si>
  <si>
    <t>errore ES</t>
  </si>
  <si>
    <t>trend</t>
  </si>
  <si>
    <t>Media</t>
  </si>
  <si>
    <t>FITT. REGR</t>
  </si>
  <si>
    <t>Min</t>
  </si>
  <si>
    <t>performance</t>
  </si>
  <si>
    <t>Adj Close</t>
  </si>
  <si>
    <t>const</t>
  </si>
  <si>
    <t>X</t>
  </si>
  <si>
    <t>Coeff (regress)</t>
  </si>
  <si>
    <t>Observ.</t>
  </si>
  <si>
    <t>Forecast</t>
  </si>
  <si>
    <t>tollerance</t>
  </si>
  <si>
    <t>Perf.1</t>
  </si>
  <si>
    <t>Perf.2</t>
  </si>
  <si>
    <t>Loss function</t>
  </si>
  <si>
    <t>RSI</t>
  </si>
  <si>
    <t>never against the market</t>
  </si>
  <si>
    <t>Equity line1</t>
  </si>
  <si>
    <t>Equity line2</t>
  </si>
  <si>
    <t>Perf1c</t>
  </si>
  <si>
    <t>perf2c</t>
  </si>
  <si>
    <t>Perf.1c</t>
  </si>
  <si>
    <t>Perf.2c</t>
  </si>
  <si>
    <t>Equity line3</t>
  </si>
  <si>
    <t>Equity line4</t>
  </si>
  <si>
    <t>Max</t>
  </si>
  <si>
    <t>% pos</t>
  </si>
  <si>
    <t>% neg</t>
  </si>
  <si>
    <t>max # +</t>
  </si>
  <si>
    <t>max # -</t>
  </si>
  <si>
    <t>max drawdown</t>
  </si>
  <si>
    <t>max drawup</t>
  </si>
  <si>
    <t>Percent.</t>
  </si>
  <si>
    <t>Equity line</t>
  </si>
  <si>
    <t>buy/hold</t>
  </si>
  <si>
    <t>Performance</t>
  </si>
  <si>
    <t>Our model</t>
  </si>
  <si>
    <t>Delta</t>
  </si>
  <si>
    <t>Segno</t>
  </si>
  <si>
    <t>never short</t>
  </si>
  <si>
    <t>Trading Fee</t>
  </si>
  <si>
    <t>Perf.3</t>
  </si>
  <si>
    <t>perf3c</t>
  </si>
  <si>
    <t>Perf.3c</t>
  </si>
  <si>
    <t># trade</t>
  </si>
  <si>
    <t>Equity line5</t>
  </si>
  <si>
    <t>Equity line6</t>
  </si>
  <si>
    <t>Sequence (sign)</t>
  </si>
  <si>
    <t>Sequence (gain/los)</t>
  </si>
  <si>
    <t>Maximize?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</si>
</sst>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_-;\-* #,##0.0_-;_-* &quot;-&quot;??_-;_-@_-"/>
    <numFmt numFmtId="167" formatCode="_-* #,##0.000_-;\-* #,##0.00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24"/>
      <color indexed="8"/>
      <name val="Calibri"/>
      <family val="2"/>
    </font>
    <font>
      <sz val="8"/>
      <color indexed="8"/>
      <name val="Calibri"/>
      <family val="2"/>
    </font>
    <font>
      <b/>
      <sz val="14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8" fillId="25" borderId="1" applyNumberFormat="0" applyAlignment="0" applyProtection="0"/>
    <xf numFmtId="0" fontId="9" fillId="0" borderId="2" applyNumberFormat="0" applyFill="0" applyAlignment="0" applyProtection="0"/>
    <xf numFmtId="0" fontId="10" fillId="26" borderId="3" applyNumberForma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11" fillId="33" borderId="1" applyNumberFormat="0" applyAlignment="0" applyProtection="0"/>
    <xf numFmtId="43" fontId="1" fillId="0" borderId="0" applyFont="0" applyFill="0" applyBorder="0" applyAlignment="0" applyProtection="0"/>
    <xf numFmtId="0" fontId="12" fillId="34" borderId="0" applyNumberFormat="0" applyBorder="0" applyAlignment="0" applyProtection="0"/>
    <xf numFmtId="0" fontId="1" fillId="35" borderId="4" applyNumberFormat="0" applyFont="0" applyAlignment="0" applyProtection="0"/>
    <xf numFmtId="0" fontId="13" fillId="25" borderId="5" applyNumberFormat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36" borderId="0" applyNumberFormat="0" applyBorder="0" applyAlignment="0" applyProtection="0"/>
    <xf numFmtId="0" fontId="22" fillId="37" borderId="0" applyNumberFormat="0" applyBorder="0" applyAlignment="0" applyProtection="0"/>
  </cellStyleXfs>
  <cellXfs count="66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0" borderId="0" xfId="33" applyNumberFormat="1" applyFont="1" applyFill="1"/>
    <xf numFmtId="164" fontId="0" fillId="4" borderId="0" xfId="33" applyNumberFormat="1" applyFont="1" applyFill="1"/>
    <xf numFmtId="10" fontId="0" fillId="4" borderId="0" xfId="0" applyNumberFormat="1" applyFill="1"/>
    <xf numFmtId="164" fontId="0" fillId="5" borderId="0" xfId="33" applyNumberFormat="1" applyFont="1" applyFill="1"/>
    <xf numFmtId="165" fontId="0" fillId="0" borderId="0" xfId="29" applyNumberFormat="1" applyFont="1"/>
    <xf numFmtId="165" fontId="0" fillId="0" borderId="0" xfId="29" applyNumberFormat="1" applyFont="1" applyFill="1"/>
    <xf numFmtId="10" fontId="0" fillId="0" borderId="0" xfId="33" applyNumberFormat="1" applyFont="1" applyFill="1"/>
    <xf numFmtId="0" fontId="2" fillId="0" borderId="0" xfId="0" applyFont="1" applyFill="1" applyAlignment="1">
      <alignment horizontal="center"/>
    </xf>
    <xf numFmtId="9" fontId="0" fillId="6" borderId="0" xfId="33" applyFont="1" applyFill="1"/>
    <xf numFmtId="164" fontId="0" fillId="0" borderId="0" xfId="0" applyNumberFormat="1"/>
    <xf numFmtId="164" fontId="0" fillId="0" borderId="0" xfId="33" applyNumberFormat="1" applyFont="1"/>
    <xf numFmtId="9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/>
    <xf numFmtId="164" fontId="5" fillId="0" borderId="0" xfId="33" applyNumberFormat="1" applyFont="1" applyFill="1"/>
    <xf numFmtId="164" fontId="5" fillId="0" borderId="0" xfId="0" applyNumberFormat="1" applyFont="1"/>
    <xf numFmtId="164" fontId="5" fillId="0" borderId="0" xfId="33" applyNumberFormat="1" applyFont="1"/>
    <xf numFmtId="165" fontId="5" fillId="0" borderId="0" xfId="29" applyNumberFormat="1" applyFont="1"/>
    <xf numFmtId="165" fontId="5" fillId="0" borderId="0" xfId="0" applyNumberFormat="1" applyFont="1"/>
    <xf numFmtId="0" fontId="0" fillId="2" borderId="0" xfId="0" applyFill="1" applyAlignment="1">
      <alignment horizontal="center"/>
    </xf>
    <xf numFmtId="164" fontId="0" fillId="2" borderId="0" xfId="33" applyNumberFormat="1" applyFont="1" applyFill="1" applyAlignment="1">
      <alignment horizontal="center"/>
    </xf>
    <xf numFmtId="10" fontId="0" fillId="0" borderId="0" xfId="0" applyNumberFormat="1"/>
    <xf numFmtId="166" fontId="0" fillId="0" borderId="0" xfId="29" applyNumberFormat="1" applyFont="1" applyFill="1"/>
    <xf numFmtId="167" fontId="0" fillId="0" borderId="0" xfId="29" applyNumberFormat="1" applyFont="1" applyFill="1"/>
    <xf numFmtId="167" fontId="0" fillId="2" borderId="0" xfId="29" applyNumberFormat="1" applyFont="1" applyFill="1"/>
    <xf numFmtId="166" fontId="0" fillId="0" borderId="0" xfId="29" applyNumberFormat="1" applyFont="1"/>
    <xf numFmtId="167" fontId="0" fillId="0" borderId="0" xfId="29" applyNumberFormat="1" applyFont="1"/>
    <xf numFmtId="167" fontId="0" fillId="3" borderId="0" xfId="29" applyNumberFormat="1" applyFont="1" applyFill="1"/>
    <xf numFmtId="0" fontId="0" fillId="0" borderId="0" xfId="0" applyFill="1" applyAlignment="1">
      <alignment horizontal="center"/>
    </xf>
    <xf numFmtId="0" fontId="23" fillId="0" borderId="0" xfId="0" applyFont="1" applyFill="1"/>
    <xf numFmtId="164" fontId="0" fillId="4" borderId="0" xfId="0" applyNumberFormat="1" applyFill="1"/>
    <xf numFmtId="164" fontId="0" fillId="0" borderId="0" xfId="0" applyNumberFormat="1" applyFill="1"/>
    <xf numFmtId="0" fontId="0" fillId="39" borderId="0" xfId="0" applyFill="1"/>
    <xf numFmtId="167" fontId="0" fillId="39" borderId="0" xfId="29" applyNumberFormat="1" applyFont="1" applyFill="1"/>
    <xf numFmtId="9" fontId="0" fillId="39" borderId="0" xfId="33" applyFont="1" applyFill="1"/>
    <xf numFmtId="164" fontId="0" fillId="39" borderId="0" xfId="0" applyNumberFormat="1" applyFill="1"/>
    <xf numFmtId="0" fontId="0" fillId="39" borderId="0" xfId="0" applyFill="1" applyAlignment="1">
      <alignment horizontal="right"/>
    </xf>
    <xf numFmtId="0" fontId="0" fillId="40" borderId="0" xfId="0" applyFill="1" applyAlignment="1">
      <alignment horizontal="center"/>
    </xf>
    <xf numFmtId="164" fontId="0" fillId="40" borderId="0" xfId="33" applyNumberFormat="1" applyFont="1" applyFill="1"/>
    <xf numFmtId="164" fontId="0" fillId="40" borderId="0" xfId="0" applyNumberFormat="1" applyFill="1"/>
    <xf numFmtId="0" fontId="0" fillId="40" borderId="0" xfId="0" applyFill="1"/>
    <xf numFmtId="0" fontId="20" fillId="40" borderId="0" xfId="0" applyFont="1" applyFill="1"/>
    <xf numFmtId="9" fontId="0" fillId="41" borderId="0" xfId="0" applyNumberFormat="1" applyFill="1"/>
    <xf numFmtId="10" fontId="24" fillId="0" borderId="0" xfId="0" applyNumberFormat="1" applyFont="1"/>
    <xf numFmtId="164" fontId="24" fillId="0" borderId="0" xfId="0" applyNumberFormat="1" applyFont="1"/>
    <xf numFmtId="164" fontId="24" fillId="0" borderId="0" xfId="33" applyNumberFormat="1" applyFont="1"/>
    <xf numFmtId="165" fontId="24" fillId="0" borderId="0" xfId="29" applyNumberFormat="1" applyFont="1"/>
    <xf numFmtId="43" fontId="0" fillId="0" borderId="0" xfId="29" applyFont="1"/>
    <xf numFmtId="164" fontId="0" fillId="0" borderId="0" xfId="33" applyNumberFormat="1" applyFont="1" applyAlignment="1">
      <alignment horizontal="center"/>
    </xf>
    <xf numFmtId="2" fontId="0" fillId="0" borderId="0" xfId="0" applyNumberFormat="1"/>
    <xf numFmtId="43" fontId="0" fillId="0" borderId="0" xfId="29" applyNumberFormat="1" applyFont="1"/>
    <xf numFmtId="167" fontId="0" fillId="41" borderId="0" xfId="29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Fill="1" applyAlignment="1">
      <alignment horizontal="center"/>
    </xf>
    <xf numFmtId="167" fontId="2" fillId="0" borderId="0" xfId="29" applyNumberFormat="1" applyFont="1" applyFill="1" applyAlignment="1">
      <alignment horizontal="center"/>
    </xf>
    <xf numFmtId="0" fontId="0" fillId="38" borderId="0" xfId="0" applyFill="1" applyAlignment="1">
      <alignment horizontal="center"/>
    </xf>
    <xf numFmtId="10" fontId="0" fillId="38" borderId="0" xfId="0" applyNumberForma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5" fillId="39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44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Migliaia" xfId="29" builtinId="3"/>
    <cellStyle name="Neutrale" xfId="30" builtinId="28" customBuiltin="1"/>
    <cellStyle name="Normale" xfId="0" builtinId="0"/>
    <cellStyle name="Nota" xfId="31" builtinId="10" customBuiltin="1"/>
    <cellStyle name="Output" xfId="32" builtinId="21" customBuiltin="1"/>
    <cellStyle name="Percentuale" xfId="33" builtinId="5"/>
    <cellStyle name="Testo avviso" xfId="34" builtinId="11" customBuiltin="1"/>
    <cellStyle name="Testo descrittivo" xfId="35" builtinId="53" customBuiltin="1"/>
    <cellStyle name="Titolo" xfId="36" builtinId="15" customBuiltin="1"/>
    <cellStyle name="Titolo 1" xfId="37" builtinId="16" customBuiltin="1"/>
    <cellStyle name="Titolo 2" xfId="38" builtinId="17" customBuiltin="1"/>
    <cellStyle name="Titolo 3" xfId="39" builtinId="18" customBuiltin="1"/>
    <cellStyle name="Titolo 4" xfId="40" builtinId="19" customBuiltin="1"/>
    <cellStyle name="Totale" xfId="41" builtinId="25" customBuiltin="1"/>
    <cellStyle name="Valore non valido" xfId="42" builtinId="27" customBuiltin="1"/>
    <cellStyle name="Valore valido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4496387252292809E-2"/>
          <c:y val="9.4273943808415792E-2"/>
          <c:w val="0.90763902345828973"/>
          <c:h val="0.83312141537863349"/>
        </c:manualLayout>
      </c:layout>
      <c:lineChart>
        <c:grouping val="standard"/>
        <c:varyColors val="0"/>
        <c:ser>
          <c:idx val="0"/>
          <c:order val="0"/>
          <c:tx>
            <c:strRef>
              <c:f>'Loss function'!$F$1</c:f>
              <c:strCache>
                <c:ptCount val="1"/>
                <c:pt idx="0">
                  <c:v>Equity line1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'Loss function'!$F$2:$F$638</c:f>
              <c:numCache>
                <c:formatCode>0.0%</c:formatCode>
                <c:ptCount val="637"/>
                <c:pt idx="0">
                  <c:v>0</c:v>
                </c:pt>
                <c:pt idx="1">
                  <c:v>-6.5141121537286573E-3</c:v>
                </c:pt>
                <c:pt idx="2">
                  <c:v>-6.5141121537286573E-3</c:v>
                </c:pt>
                <c:pt idx="3">
                  <c:v>-6.5141121537286573E-3</c:v>
                </c:pt>
                <c:pt idx="4">
                  <c:v>-6.5141121537286573E-3</c:v>
                </c:pt>
                <c:pt idx="5">
                  <c:v>2.585405557289544E-2</c:v>
                </c:pt>
                <c:pt idx="6">
                  <c:v>4.2712040197123713E-5</c:v>
                </c:pt>
                <c:pt idx="7">
                  <c:v>4.2712040197123713E-5</c:v>
                </c:pt>
                <c:pt idx="8">
                  <c:v>4.2712040197123713E-5</c:v>
                </c:pt>
                <c:pt idx="9">
                  <c:v>4.2712040197123713E-5</c:v>
                </c:pt>
                <c:pt idx="10">
                  <c:v>2.2588784628185588E-2</c:v>
                </c:pt>
                <c:pt idx="11">
                  <c:v>2.8931780398178675E-2</c:v>
                </c:pt>
                <c:pt idx="12">
                  <c:v>5.3936503865334218E-2</c:v>
                </c:pt>
                <c:pt idx="13">
                  <c:v>4.4632152282511606E-2</c:v>
                </c:pt>
                <c:pt idx="14">
                  <c:v>6.315508194353936E-2</c:v>
                </c:pt>
                <c:pt idx="15">
                  <c:v>0.11092636203998829</c:v>
                </c:pt>
                <c:pt idx="16">
                  <c:v>0.12251964374282209</c:v>
                </c:pt>
                <c:pt idx="17">
                  <c:v>9.3275165512596625E-2</c:v>
                </c:pt>
                <c:pt idx="18">
                  <c:v>9.3275165512596625E-2</c:v>
                </c:pt>
                <c:pt idx="19">
                  <c:v>9.6205785237736596E-2</c:v>
                </c:pt>
                <c:pt idx="20">
                  <c:v>0.12218153961986722</c:v>
                </c:pt>
                <c:pt idx="21">
                  <c:v>0.13068894994819336</c:v>
                </c:pt>
                <c:pt idx="22">
                  <c:v>0.13068894994819336</c:v>
                </c:pt>
                <c:pt idx="23">
                  <c:v>0.15854845641935678</c:v>
                </c:pt>
                <c:pt idx="24">
                  <c:v>0.14192905633845609</c:v>
                </c:pt>
                <c:pt idx="25">
                  <c:v>0.14192905633845609</c:v>
                </c:pt>
                <c:pt idx="26">
                  <c:v>0.12798053559026024</c:v>
                </c:pt>
                <c:pt idx="27">
                  <c:v>0.12798053559026024</c:v>
                </c:pt>
                <c:pt idx="28">
                  <c:v>0.16860786348144274</c:v>
                </c:pt>
                <c:pt idx="29">
                  <c:v>0.1532300416426845</c:v>
                </c:pt>
                <c:pt idx="30">
                  <c:v>0.15457311526833017</c:v>
                </c:pt>
                <c:pt idx="31">
                  <c:v>0.16061145947893429</c:v>
                </c:pt>
                <c:pt idx="32">
                  <c:v>0.13692190124004855</c:v>
                </c:pt>
                <c:pt idx="33">
                  <c:v>0.13692190124004855</c:v>
                </c:pt>
                <c:pt idx="34">
                  <c:v>0.18414435497474613</c:v>
                </c:pt>
                <c:pt idx="35">
                  <c:v>0.18861767448999223</c:v>
                </c:pt>
                <c:pt idx="36">
                  <c:v>0.19243997862080753</c:v>
                </c:pt>
                <c:pt idx="37">
                  <c:v>0.15225323854812334</c:v>
                </c:pt>
                <c:pt idx="38">
                  <c:v>0.15225323854812334</c:v>
                </c:pt>
                <c:pt idx="39">
                  <c:v>0.15225323854812334</c:v>
                </c:pt>
                <c:pt idx="40">
                  <c:v>0.16103177523881163</c:v>
                </c:pt>
                <c:pt idx="41">
                  <c:v>0.15631264750765661</c:v>
                </c:pt>
                <c:pt idx="42">
                  <c:v>0.13722455238461106</c:v>
                </c:pt>
                <c:pt idx="43">
                  <c:v>0.13722455238461106</c:v>
                </c:pt>
                <c:pt idx="44">
                  <c:v>0.17208107048598775</c:v>
                </c:pt>
                <c:pt idx="45">
                  <c:v>0.18582206339841378</c:v>
                </c:pt>
                <c:pt idx="46">
                  <c:v>0.16812079619482645</c:v>
                </c:pt>
                <c:pt idx="47">
                  <c:v>0.15815326233296623</c:v>
                </c:pt>
                <c:pt idx="48">
                  <c:v>0.15815326233296623</c:v>
                </c:pt>
                <c:pt idx="49">
                  <c:v>0.17898960734726221</c:v>
                </c:pt>
                <c:pt idx="50">
                  <c:v>0.22001269447133864</c:v>
                </c:pt>
                <c:pt idx="51">
                  <c:v>0.22186834434181046</c:v>
                </c:pt>
                <c:pt idx="52">
                  <c:v>0.21194160478076784</c:v>
                </c:pt>
                <c:pt idx="53">
                  <c:v>0.20694320920370568</c:v>
                </c:pt>
                <c:pt idx="54">
                  <c:v>0.20694320920370568</c:v>
                </c:pt>
                <c:pt idx="55">
                  <c:v>0.20694320920370568</c:v>
                </c:pt>
                <c:pt idx="56">
                  <c:v>0.1743825330543205</c:v>
                </c:pt>
                <c:pt idx="57">
                  <c:v>0.1743825330543205</c:v>
                </c:pt>
                <c:pt idx="58">
                  <c:v>0.15531073445160559</c:v>
                </c:pt>
                <c:pt idx="59">
                  <c:v>0.15531073445160559</c:v>
                </c:pt>
                <c:pt idx="60">
                  <c:v>0.14321367917312089</c:v>
                </c:pt>
                <c:pt idx="61">
                  <c:v>0.14321367917312089</c:v>
                </c:pt>
                <c:pt idx="62">
                  <c:v>0.14321367917312089</c:v>
                </c:pt>
                <c:pt idx="63">
                  <c:v>0.14321367917312089</c:v>
                </c:pt>
                <c:pt idx="64">
                  <c:v>0.12103327979685796</c:v>
                </c:pt>
                <c:pt idx="65">
                  <c:v>0.12103327979685796</c:v>
                </c:pt>
                <c:pt idx="66">
                  <c:v>0.12103327979685796</c:v>
                </c:pt>
                <c:pt idx="67">
                  <c:v>0.15382338947545093</c:v>
                </c:pt>
                <c:pt idx="68">
                  <c:v>0.1612397221776688</c:v>
                </c:pt>
                <c:pt idx="69">
                  <c:v>0.18917151095320395</c:v>
                </c:pt>
                <c:pt idx="70">
                  <c:v>0.18014712408182265</c:v>
                </c:pt>
                <c:pt idx="71">
                  <c:v>0.18436697196377261</c:v>
                </c:pt>
                <c:pt idx="72">
                  <c:v>0.2116688253767125</c:v>
                </c:pt>
                <c:pt idx="73">
                  <c:v>0.24619354575336128</c:v>
                </c:pt>
                <c:pt idx="74">
                  <c:v>0.2585610912296894</c:v>
                </c:pt>
                <c:pt idx="75">
                  <c:v>0.26246330504814785</c:v>
                </c:pt>
                <c:pt idx="76">
                  <c:v>0.26801380679413067</c:v>
                </c:pt>
                <c:pt idx="77">
                  <c:v>0.24732670367958098</c:v>
                </c:pt>
                <c:pt idx="78">
                  <c:v>0.24732670367958098</c:v>
                </c:pt>
                <c:pt idx="79">
                  <c:v>0.27676259369127709</c:v>
                </c:pt>
                <c:pt idx="80">
                  <c:v>0.27041357572560332</c:v>
                </c:pt>
                <c:pt idx="81">
                  <c:v>0.287257939147333</c:v>
                </c:pt>
                <c:pt idx="82">
                  <c:v>0.32313726341345161</c:v>
                </c:pt>
                <c:pt idx="83">
                  <c:v>0.30792029760859141</c:v>
                </c:pt>
                <c:pt idx="84">
                  <c:v>0.34406755275394751</c:v>
                </c:pt>
                <c:pt idx="85">
                  <c:v>0.3450520874357631</c:v>
                </c:pt>
                <c:pt idx="86">
                  <c:v>0.3170803436546844</c:v>
                </c:pt>
                <c:pt idx="87">
                  <c:v>0.3170803436546844</c:v>
                </c:pt>
                <c:pt idx="88">
                  <c:v>0.3170803436546844</c:v>
                </c:pt>
                <c:pt idx="89">
                  <c:v>0.3170803436546844</c:v>
                </c:pt>
                <c:pt idx="90">
                  <c:v>0.3170803436546844</c:v>
                </c:pt>
                <c:pt idx="91">
                  <c:v>0.3013227568686957</c:v>
                </c:pt>
                <c:pt idx="92">
                  <c:v>0.3013227568686957</c:v>
                </c:pt>
                <c:pt idx="93">
                  <c:v>0.29766626892354731</c:v>
                </c:pt>
                <c:pt idx="94">
                  <c:v>0.24391819427214723</c:v>
                </c:pt>
                <c:pt idx="95">
                  <c:v>0.24391819427214723</c:v>
                </c:pt>
                <c:pt idx="96">
                  <c:v>0.24391819427214723</c:v>
                </c:pt>
                <c:pt idx="97">
                  <c:v>0.24391819427214723</c:v>
                </c:pt>
                <c:pt idx="98">
                  <c:v>0.24391819427214723</c:v>
                </c:pt>
                <c:pt idx="99">
                  <c:v>0.24391819427214723</c:v>
                </c:pt>
                <c:pt idx="100">
                  <c:v>0.26487664134133482</c:v>
                </c:pt>
                <c:pt idx="101">
                  <c:v>0.24391819427214723</c:v>
                </c:pt>
                <c:pt idx="102">
                  <c:v>0.24391819427214723</c:v>
                </c:pt>
                <c:pt idx="103">
                  <c:v>0.24391819427214723</c:v>
                </c:pt>
                <c:pt idx="104">
                  <c:v>0.24391819427214723</c:v>
                </c:pt>
                <c:pt idx="105">
                  <c:v>0.23510557615403027</c:v>
                </c:pt>
                <c:pt idx="106">
                  <c:v>0.23786582019447577</c:v>
                </c:pt>
                <c:pt idx="107">
                  <c:v>0.28789020249825936</c:v>
                </c:pt>
                <c:pt idx="108">
                  <c:v>0.34598189075644548</c:v>
                </c:pt>
                <c:pt idx="109">
                  <c:v>0.39430102372514619</c:v>
                </c:pt>
                <c:pt idx="110">
                  <c:v>0.3762157323503651</c:v>
                </c:pt>
                <c:pt idx="111">
                  <c:v>0.36267201235391922</c:v>
                </c:pt>
                <c:pt idx="112">
                  <c:v>0.36267201235391922</c:v>
                </c:pt>
                <c:pt idx="113">
                  <c:v>0.36267201235391922</c:v>
                </c:pt>
                <c:pt idx="114">
                  <c:v>0.37796901004371264</c:v>
                </c:pt>
                <c:pt idx="115">
                  <c:v>0.40971800234308475</c:v>
                </c:pt>
                <c:pt idx="116">
                  <c:v>0.39116496991093419</c:v>
                </c:pt>
                <c:pt idx="117">
                  <c:v>0.3760731677723782</c:v>
                </c:pt>
                <c:pt idx="118">
                  <c:v>0.3760731677723782</c:v>
                </c:pt>
                <c:pt idx="119">
                  <c:v>0.38260031642178205</c:v>
                </c:pt>
                <c:pt idx="120">
                  <c:v>0.40283945361963391</c:v>
                </c:pt>
                <c:pt idx="121">
                  <c:v>0.40738350305272897</c:v>
                </c:pt>
                <c:pt idx="122">
                  <c:v>0.3647832393078464</c:v>
                </c:pt>
                <c:pt idx="123">
                  <c:v>0.3647832393078464</c:v>
                </c:pt>
                <c:pt idx="124">
                  <c:v>0.3647832393078464</c:v>
                </c:pt>
                <c:pt idx="125">
                  <c:v>0.36850348169382119</c:v>
                </c:pt>
                <c:pt idx="126">
                  <c:v>0.45132861134939051</c:v>
                </c:pt>
                <c:pt idx="127">
                  <c:v>0.42798131408304074</c:v>
                </c:pt>
                <c:pt idx="128">
                  <c:v>0.43929003163668423</c:v>
                </c:pt>
                <c:pt idx="129">
                  <c:v>0.43755875155966251</c:v>
                </c:pt>
                <c:pt idx="130">
                  <c:v>0.44790459007474503</c:v>
                </c:pt>
                <c:pt idx="131">
                  <c:v>0.4410211737655344</c:v>
                </c:pt>
                <c:pt idx="132">
                  <c:v>0.43755875155966251</c:v>
                </c:pt>
                <c:pt idx="133">
                  <c:v>0.43755875155966251</c:v>
                </c:pt>
                <c:pt idx="134">
                  <c:v>0.43755875155966251</c:v>
                </c:pt>
                <c:pt idx="135">
                  <c:v>0.43755875155966251</c:v>
                </c:pt>
                <c:pt idx="136">
                  <c:v>0.43755875155966251</c:v>
                </c:pt>
                <c:pt idx="137">
                  <c:v>0.43755875155966251</c:v>
                </c:pt>
                <c:pt idx="138">
                  <c:v>0.43755875155966251</c:v>
                </c:pt>
                <c:pt idx="139">
                  <c:v>0.42098784819416923</c:v>
                </c:pt>
                <c:pt idx="140">
                  <c:v>0.43322348258377941</c:v>
                </c:pt>
                <c:pt idx="141">
                  <c:v>0.45556270595444592</c:v>
                </c:pt>
                <c:pt idx="142">
                  <c:v>0.4707400160618046</c:v>
                </c:pt>
                <c:pt idx="143">
                  <c:v>0.50123379583544436</c:v>
                </c:pt>
                <c:pt idx="144">
                  <c:v>0.50931640220988628</c:v>
                </c:pt>
                <c:pt idx="145">
                  <c:v>0.49389911563029709</c:v>
                </c:pt>
                <c:pt idx="146">
                  <c:v>0.49389911563029709</c:v>
                </c:pt>
                <c:pt idx="147">
                  <c:v>0.49389911563029709</c:v>
                </c:pt>
                <c:pt idx="148">
                  <c:v>0.49389911563029709</c:v>
                </c:pt>
                <c:pt idx="149">
                  <c:v>0.49389911563029709</c:v>
                </c:pt>
                <c:pt idx="150">
                  <c:v>0.49389911563029709</c:v>
                </c:pt>
                <c:pt idx="151">
                  <c:v>0.4709099736299972</c:v>
                </c:pt>
                <c:pt idx="152">
                  <c:v>0.4709099736299972</c:v>
                </c:pt>
                <c:pt idx="153">
                  <c:v>0.4709099736299972</c:v>
                </c:pt>
                <c:pt idx="154">
                  <c:v>0.4709099736299972</c:v>
                </c:pt>
                <c:pt idx="155">
                  <c:v>0.4709099736299972</c:v>
                </c:pt>
                <c:pt idx="156">
                  <c:v>0.4709099736299972</c:v>
                </c:pt>
                <c:pt idx="157">
                  <c:v>0.47819715728671508</c:v>
                </c:pt>
                <c:pt idx="158">
                  <c:v>0.48181814281968005</c:v>
                </c:pt>
                <c:pt idx="159">
                  <c:v>0.49618337340129803</c:v>
                </c:pt>
                <c:pt idx="160">
                  <c:v>0.49885197446444363</c:v>
                </c:pt>
                <c:pt idx="161">
                  <c:v>0.48181814281968005</c:v>
                </c:pt>
                <c:pt idx="162">
                  <c:v>0.48181814281968005</c:v>
                </c:pt>
                <c:pt idx="163">
                  <c:v>0.48181814281968005</c:v>
                </c:pt>
                <c:pt idx="164">
                  <c:v>0.48181814281968005</c:v>
                </c:pt>
                <c:pt idx="165">
                  <c:v>0.4799742473537344</c:v>
                </c:pt>
                <c:pt idx="166">
                  <c:v>0.51979935089194151</c:v>
                </c:pt>
                <c:pt idx="167">
                  <c:v>0.4955484519318617</c:v>
                </c:pt>
                <c:pt idx="168">
                  <c:v>0.4955484519318617</c:v>
                </c:pt>
                <c:pt idx="169">
                  <c:v>0.4955484519318617</c:v>
                </c:pt>
                <c:pt idx="170">
                  <c:v>0.4955484519318617</c:v>
                </c:pt>
                <c:pt idx="171">
                  <c:v>0.4955484519318617</c:v>
                </c:pt>
                <c:pt idx="172">
                  <c:v>0.4955484519318617</c:v>
                </c:pt>
                <c:pt idx="173">
                  <c:v>0.4955484519318617</c:v>
                </c:pt>
                <c:pt idx="174">
                  <c:v>0.53866644186536627</c:v>
                </c:pt>
                <c:pt idx="175">
                  <c:v>0.54506966816667035</c:v>
                </c:pt>
                <c:pt idx="176">
                  <c:v>0.53591203293074907</c:v>
                </c:pt>
                <c:pt idx="177">
                  <c:v>0.51921278798287263</c:v>
                </c:pt>
                <c:pt idx="178">
                  <c:v>0.51921278798287263</c:v>
                </c:pt>
                <c:pt idx="179">
                  <c:v>0.49394044514615609</c:v>
                </c:pt>
                <c:pt idx="180">
                  <c:v>0.49394044514615609</c:v>
                </c:pt>
                <c:pt idx="181">
                  <c:v>0.49394044514615609</c:v>
                </c:pt>
                <c:pt idx="182">
                  <c:v>0.49394044514615609</c:v>
                </c:pt>
                <c:pt idx="183">
                  <c:v>0.49394044514615609</c:v>
                </c:pt>
                <c:pt idx="184">
                  <c:v>0.49394044514615609</c:v>
                </c:pt>
                <c:pt idx="185">
                  <c:v>0.49394044514615609</c:v>
                </c:pt>
                <c:pt idx="186">
                  <c:v>0.49394044514615609</c:v>
                </c:pt>
                <c:pt idx="187">
                  <c:v>0.49394044514615609</c:v>
                </c:pt>
                <c:pt idx="188">
                  <c:v>0.44795500571397018</c:v>
                </c:pt>
                <c:pt idx="189">
                  <c:v>0.44795500571397018</c:v>
                </c:pt>
                <c:pt idx="190">
                  <c:v>0.43084716411356216</c:v>
                </c:pt>
                <c:pt idx="191">
                  <c:v>0.43084716411356216</c:v>
                </c:pt>
                <c:pt idx="192">
                  <c:v>0.48441757420807707</c:v>
                </c:pt>
                <c:pt idx="193">
                  <c:v>0.47435620697581882</c:v>
                </c:pt>
                <c:pt idx="194">
                  <c:v>0.50423842850523959</c:v>
                </c:pt>
                <c:pt idx="195">
                  <c:v>0.49905971001056215</c:v>
                </c:pt>
                <c:pt idx="196">
                  <c:v>0.50784859240246638</c:v>
                </c:pt>
                <c:pt idx="197">
                  <c:v>0.44574172273164236</c:v>
                </c:pt>
                <c:pt idx="198">
                  <c:v>0.44574172273164236</c:v>
                </c:pt>
                <c:pt idx="199">
                  <c:v>0.44574172273164236</c:v>
                </c:pt>
                <c:pt idx="200">
                  <c:v>0.44574172273164236</c:v>
                </c:pt>
                <c:pt idx="201">
                  <c:v>0.37254736013807987</c:v>
                </c:pt>
                <c:pt idx="202">
                  <c:v>0.37254736013807987</c:v>
                </c:pt>
                <c:pt idx="203">
                  <c:v>0.37254736013807987</c:v>
                </c:pt>
                <c:pt idx="204">
                  <c:v>0.37254736013807987</c:v>
                </c:pt>
                <c:pt idx="205">
                  <c:v>0.37254736013807987</c:v>
                </c:pt>
                <c:pt idx="206">
                  <c:v>0.37254736013807987</c:v>
                </c:pt>
                <c:pt idx="207">
                  <c:v>0.37254736013807987</c:v>
                </c:pt>
                <c:pt idx="208">
                  <c:v>0.37254736013807987</c:v>
                </c:pt>
                <c:pt idx="209">
                  <c:v>0.36026747046178342</c:v>
                </c:pt>
                <c:pt idx="210">
                  <c:v>0.4130717253877334</c:v>
                </c:pt>
                <c:pt idx="211">
                  <c:v>0.39201628947420242</c:v>
                </c:pt>
                <c:pt idx="212">
                  <c:v>0.31103149392715734</c:v>
                </c:pt>
                <c:pt idx="213">
                  <c:v>0.31103149392715734</c:v>
                </c:pt>
                <c:pt idx="214">
                  <c:v>0.32723776444764097</c:v>
                </c:pt>
                <c:pt idx="215">
                  <c:v>0.37305697659785741</c:v>
                </c:pt>
                <c:pt idx="216">
                  <c:v>0.38133950309652753</c:v>
                </c:pt>
                <c:pt idx="217">
                  <c:v>0.396453747925677</c:v>
                </c:pt>
                <c:pt idx="218">
                  <c:v>0.37113612030747423</c:v>
                </c:pt>
                <c:pt idx="219">
                  <c:v>0.37113612030747423</c:v>
                </c:pt>
                <c:pt idx="220">
                  <c:v>0.37113612030747423</c:v>
                </c:pt>
                <c:pt idx="221">
                  <c:v>0.37113612030747423</c:v>
                </c:pt>
                <c:pt idx="222">
                  <c:v>0.37113612030747423</c:v>
                </c:pt>
                <c:pt idx="223">
                  <c:v>0.37113612030747423</c:v>
                </c:pt>
                <c:pt idx="224">
                  <c:v>0.14323254183121292</c:v>
                </c:pt>
                <c:pt idx="225">
                  <c:v>0.14323254183121292</c:v>
                </c:pt>
                <c:pt idx="226">
                  <c:v>0.14323254183121292</c:v>
                </c:pt>
                <c:pt idx="227">
                  <c:v>0.14323254183121292</c:v>
                </c:pt>
                <c:pt idx="228">
                  <c:v>0.14323254183121292</c:v>
                </c:pt>
                <c:pt idx="229">
                  <c:v>0.28080891710478217</c:v>
                </c:pt>
                <c:pt idx="230">
                  <c:v>0.25417221357060182</c:v>
                </c:pt>
                <c:pt idx="231">
                  <c:v>0.27004427772951767</c:v>
                </c:pt>
                <c:pt idx="232">
                  <c:v>0.30486263186638873</c:v>
                </c:pt>
                <c:pt idx="233">
                  <c:v>0.24412199140191571</c:v>
                </c:pt>
                <c:pt idx="234">
                  <c:v>0.24412199140191571</c:v>
                </c:pt>
                <c:pt idx="235">
                  <c:v>0.24412199140191571</c:v>
                </c:pt>
                <c:pt idx="236">
                  <c:v>0.21851628646202614</c:v>
                </c:pt>
                <c:pt idx="237">
                  <c:v>0.21851628646202614</c:v>
                </c:pt>
                <c:pt idx="238">
                  <c:v>0.21851628646202614</c:v>
                </c:pt>
                <c:pt idx="239">
                  <c:v>0.21851628646202614</c:v>
                </c:pt>
                <c:pt idx="240">
                  <c:v>0.21851628646202614</c:v>
                </c:pt>
                <c:pt idx="241">
                  <c:v>0.21851628646202614</c:v>
                </c:pt>
                <c:pt idx="242">
                  <c:v>0.21851628646202614</c:v>
                </c:pt>
                <c:pt idx="243">
                  <c:v>0.37082833836953882</c:v>
                </c:pt>
                <c:pt idx="244">
                  <c:v>0.36392514948931592</c:v>
                </c:pt>
                <c:pt idx="245">
                  <c:v>0.39350496022236087</c:v>
                </c:pt>
                <c:pt idx="246">
                  <c:v>0.45016836203448751</c:v>
                </c:pt>
                <c:pt idx="247">
                  <c:v>0.42659003153083791</c:v>
                </c:pt>
                <c:pt idx="248">
                  <c:v>0.48248117095540377</c:v>
                </c:pt>
                <c:pt idx="249">
                  <c:v>0.53151344262092171</c:v>
                </c:pt>
                <c:pt idx="250">
                  <c:v>0.49976722615648261</c:v>
                </c:pt>
                <c:pt idx="251">
                  <c:v>0.54701644550311168</c:v>
                </c:pt>
                <c:pt idx="252">
                  <c:v>0.51079649046351716</c:v>
                </c:pt>
                <c:pt idx="253">
                  <c:v>0.51079649046351716</c:v>
                </c:pt>
                <c:pt idx="254">
                  <c:v>0.51079649046351716</c:v>
                </c:pt>
                <c:pt idx="255">
                  <c:v>0.51079649046351716</c:v>
                </c:pt>
                <c:pt idx="256">
                  <c:v>0.51079649046351716</c:v>
                </c:pt>
                <c:pt idx="257">
                  <c:v>0.51079649046351716</c:v>
                </c:pt>
                <c:pt idx="258">
                  <c:v>0.51079649046351716</c:v>
                </c:pt>
                <c:pt idx="259">
                  <c:v>0.51079649046351716</c:v>
                </c:pt>
                <c:pt idx="260">
                  <c:v>0.56807600186876284</c:v>
                </c:pt>
                <c:pt idx="261">
                  <c:v>0.60610882430520818</c:v>
                </c:pt>
                <c:pt idx="262">
                  <c:v>0.68784102149847481</c:v>
                </c:pt>
                <c:pt idx="263">
                  <c:v>0.69924400243121188</c:v>
                </c:pt>
                <c:pt idx="264">
                  <c:v>0.66284292290069657</c:v>
                </c:pt>
                <c:pt idx="265">
                  <c:v>0.66284292290069657</c:v>
                </c:pt>
                <c:pt idx="266">
                  <c:v>0.62447415688100771</c:v>
                </c:pt>
                <c:pt idx="267">
                  <c:v>0.62447415688100771</c:v>
                </c:pt>
                <c:pt idx="268">
                  <c:v>0.64166782476417461</c:v>
                </c:pt>
                <c:pt idx="269">
                  <c:v>0.59938938298007927</c:v>
                </c:pt>
                <c:pt idx="270">
                  <c:v>0.58058746986922194</c:v>
                </c:pt>
                <c:pt idx="271">
                  <c:v>0.58058746986922194</c:v>
                </c:pt>
                <c:pt idx="272">
                  <c:v>0.58543306604815548</c:v>
                </c:pt>
                <c:pt idx="273">
                  <c:v>0.56672630245246192</c:v>
                </c:pt>
                <c:pt idx="274">
                  <c:v>0.56672630245246192</c:v>
                </c:pt>
                <c:pt idx="275">
                  <c:v>0.56672630245246192</c:v>
                </c:pt>
                <c:pt idx="276">
                  <c:v>0.56672630245246192</c:v>
                </c:pt>
                <c:pt idx="277">
                  <c:v>0.52079193606628327</c:v>
                </c:pt>
                <c:pt idx="278">
                  <c:v>0.52079193606628327</c:v>
                </c:pt>
                <c:pt idx="279">
                  <c:v>0.52079193606628327</c:v>
                </c:pt>
                <c:pt idx="280">
                  <c:v>0.49863233464695444</c:v>
                </c:pt>
                <c:pt idx="281">
                  <c:v>0.49696840964444677</c:v>
                </c:pt>
                <c:pt idx="282">
                  <c:v>0.53289590612312676</c:v>
                </c:pt>
                <c:pt idx="283">
                  <c:v>0.54326641599231529</c:v>
                </c:pt>
                <c:pt idx="284">
                  <c:v>0.55274330605088384</c:v>
                </c:pt>
                <c:pt idx="285">
                  <c:v>0.53289590612312676</c:v>
                </c:pt>
                <c:pt idx="286">
                  <c:v>0.45884694521175817</c:v>
                </c:pt>
                <c:pt idx="287">
                  <c:v>0.45884694521175817</c:v>
                </c:pt>
                <c:pt idx="288">
                  <c:v>0.45884694521175817</c:v>
                </c:pt>
                <c:pt idx="289">
                  <c:v>0.45884694521175817</c:v>
                </c:pt>
                <c:pt idx="290">
                  <c:v>0.45884694521175817</c:v>
                </c:pt>
                <c:pt idx="291">
                  <c:v>0.41342573209190214</c:v>
                </c:pt>
                <c:pt idx="292">
                  <c:v>0.41342573209190214</c:v>
                </c:pt>
                <c:pt idx="293">
                  <c:v>0.41694472763853185</c:v>
                </c:pt>
                <c:pt idx="294">
                  <c:v>0.41342573209190214</c:v>
                </c:pt>
                <c:pt idx="295">
                  <c:v>0.40635037169688293</c:v>
                </c:pt>
                <c:pt idx="296">
                  <c:v>0.40546117191804221</c:v>
                </c:pt>
                <c:pt idx="297">
                  <c:v>0.40546117191804221</c:v>
                </c:pt>
                <c:pt idx="298">
                  <c:v>0.40546117191804221</c:v>
                </c:pt>
                <c:pt idx="299">
                  <c:v>0.36906577477580493</c:v>
                </c:pt>
                <c:pt idx="300">
                  <c:v>0.36906577477580493</c:v>
                </c:pt>
                <c:pt idx="301">
                  <c:v>0.36906577477580493</c:v>
                </c:pt>
                <c:pt idx="302">
                  <c:v>0.36906577477580493</c:v>
                </c:pt>
                <c:pt idx="303">
                  <c:v>0.36906577477580493</c:v>
                </c:pt>
                <c:pt idx="304">
                  <c:v>0.36906577477580493</c:v>
                </c:pt>
                <c:pt idx="305">
                  <c:v>0.29440951610055494</c:v>
                </c:pt>
                <c:pt idx="306">
                  <c:v>0.29440951610055494</c:v>
                </c:pt>
                <c:pt idx="307">
                  <c:v>0.3896181037296475</c:v>
                </c:pt>
                <c:pt idx="308">
                  <c:v>0.36209949465827312</c:v>
                </c:pt>
                <c:pt idx="309">
                  <c:v>0.27937276747998757</c:v>
                </c:pt>
                <c:pt idx="310">
                  <c:v>0.27937276747998757</c:v>
                </c:pt>
                <c:pt idx="311">
                  <c:v>0.27520033888443302</c:v>
                </c:pt>
                <c:pt idx="312">
                  <c:v>0.27937276747998757</c:v>
                </c:pt>
                <c:pt idx="313">
                  <c:v>0.33502397393816358</c:v>
                </c:pt>
                <c:pt idx="314">
                  <c:v>0.32413981852342683</c:v>
                </c:pt>
                <c:pt idx="315">
                  <c:v>0.2625832919575864</c:v>
                </c:pt>
                <c:pt idx="316">
                  <c:v>0.2625832919575864</c:v>
                </c:pt>
                <c:pt idx="317">
                  <c:v>0.2625832919575864</c:v>
                </c:pt>
                <c:pt idx="318">
                  <c:v>0.2625832919575864</c:v>
                </c:pt>
                <c:pt idx="319">
                  <c:v>0.28019156961154573</c:v>
                </c:pt>
                <c:pt idx="320">
                  <c:v>0.26675572055314095</c:v>
                </c:pt>
                <c:pt idx="321">
                  <c:v>0.2822380061167325</c:v>
                </c:pt>
                <c:pt idx="322">
                  <c:v>0.25313118428820264</c:v>
                </c:pt>
                <c:pt idx="323">
                  <c:v>0.25313118428820264</c:v>
                </c:pt>
                <c:pt idx="324">
                  <c:v>0.28638413436475402</c:v>
                </c:pt>
                <c:pt idx="325">
                  <c:v>0.33946226699315457</c:v>
                </c:pt>
                <c:pt idx="326">
                  <c:v>0.28836501152356747</c:v>
                </c:pt>
                <c:pt idx="327">
                  <c:v>0.28836501152356747</c:v>
                </c:pt>
                <c:pt idx="328">
                  <c:v>0.28836501152356747</c:v>
                </c:pt>
                <c:pt idx="329">
                  <c:v>0.28836501152356747</c:v>
                </c:pt>
                <c:pt idx="330">
                  <c:v>0.28836501152356747</c:v>
                </c:pt>
                <c:pt idx="331">
                  <c:v>0.28836501152356747</c:v>
                </c:pt>
                <c:pt idx="332">
                  <c:v>0.28836501152356747</c:v>
                </c:pt>
                <c:pt idx="333">
                  <c:v>0.28836501152356747</c:v>
                </c:pt>
                <c:pt idx="334">
                  <c:v>0.28836501152356747</c:v>
                </c:pt>
                <c:pt idx="335">
                  <c:v>0.23676577535478383</c:v>
                </c:pt>
                <c:pt idx="336">
                  <c:v>0.23676577535478383</c:v>
                </c:pt>
                <c:pt idx="337">
                  <c:v>0.23676577535478383</c:v>
                </c:pt>
                <c:pt idx="338">
                  <c:v>0.30561050823913405</c:v>
                </c:pt>
                <c:pt idx="339">
                  <c:v>0.30664982541709473</c:v>
                </c:pt>
                <c:pt idx="340">
                  <c:v>0.34735007906063375</c:v>
                </c:pt>
                <c:pt idx="341">
                  <c:v>0.32414940927422142</c:v>
                </c:pt>
                <c:pt idx="342">
                  <c:v>0.35726881028283175</c:v>
                </c:pt>
                <c:pt idx="343">
                  <c:v>0.31923773197731031</c:v>
                </c:pt>
                <c:pt idx="344">
                  <c:v>0.31923773197731031</c:v>
                </c:pt>
                <c:pt idx="345">
                  <c:v>0.31923773197731031</c:v>
                </c:pt>
                <c:pt idx="346">
                  <c:v>0.31923773197731031</c:v>
                </c:pt>
                <c:pt idx="347">
                  <c:v>0.31923773197731031</c:v>
                </c:pt>
                <c:pt idx="348">
                  <c:v>0.31923773197731031</c:v>
                </c:pt>
                <c:pt idx="349">
                  <c:v>0.31923773197731031</c:v>
                </c:pt>
                <c:pt idx="350">
                  <c:v>0.27397787272926677</c:v>
                </c:pt>
                <c:pt idx="351">
                  <c:v>0.27397787272926677</c:v>
                </c:pt>
                <c:pt idx="352">
                  <c:v>0.27397787272926677</c:v>
                </c:pt>
                <c:pt idx="353">
                  <c:v>0.23301166206745799</c:v>
                </c:pt>
                <c:pt idx="354">
                  <c:v>0.23301166206745799</c:v>
                </c:pt>
                <c:pt idx="355">
                  <c:v>0.23301166206745799</c:v>
                </c:pt>
                <c:pt idx="356">
                  <c:v>0.23301166206745799</c:v>
                </c:pt>
                <c:pt idx="357">
                  <c:v>0.23301166206745799</c:v>
                </c:pt>
                <c:pt idx="358">
                  <c:v>0.19239407661023256</c:v>
                </c:pt>
                <c:pt idx="359">
                  <c:v>0.19239407661023256</c:v>
                </c:pt>
                <c:pt idx="360">
                  <c:v>0.1288444225041806</c:v>
                </c:pt>
                <c:pt idx="361">
                  <c:v>0.1288444225041806</c:v>
                </c:pt>
                <c:pt idx="362">
                  <c:v>-1.6633190608945081E-2</c:v>
                </c:pt>
                <c:pt idx="363">
                  <c:v>-1.6633190608945081E-2</c:v>
                </c:pt>
                <c:pt idx="364">
                  <c:v>-1.6633190608945081E-2</c:v>
                </c:pt>
                <c:pt idx="365">
                  <c:v>-9.7436813486349416E-2</c:v>
                </c:pt>
                <c:pt idx="366">
                  <c:v>-9.7436813486349416E-2</c:v>
                </c:pt>
                <c:pt idx="367">
                  <c:v>-9.7436813486349416E-2</c:v>
                </c:pt>
                <c:pt idx="368">
                  <c:v>-9.7436813486349416E-2</c:v>
                </c:pt>
                <c:pt idx="369">
                  <c:v>-9.7436813486349416E-2</c:v>
                </c:pt>
                <c:pt idx="370">
                  <c:v>-9.7436813486349416E-2</c:v>
                </c:pt>
                <c:pt idx="371">
                  <c:v>-9.7436813486349416E-2</c:v>
                </c:pt>
                <c:pt idx="372">
                  <c:v>-9.7436813486349416E-2</c:v>
                </c:pt>
                <c:pt idx="373">
                  <c:v>-0.10826147464435315</c:v>
                </c:pt>
                <c:pt idx="374">
                  <c:v>-0.10826147464435315</c:v>
                </c:pt>
                <c:pt idx="375">
                  <c:v>-3.769258107924553E-2</c:v>
                </c:pt>
                <c:pt idx="376">
                  <c:v>-2.1387974028894613E-2</c:v>
                </c:pt>
                <c:pt idx="377">
                  <c:v>-3.4566826016436569E-2</c:v>
                </c:pt>
                <c:pt idx="378">
                  <c:v>4.9962530570541022E-2</c:v>
                </c:pt>
                <c:pt idx="379">
                  <c:v>-0.1626552315018725</c:v>
                </c:pt>
                <c:pt idx="380">
                  <c:v>-0.1626552315018725</c:v>
                </c:pt>
                <c:pt idx="381">
                  <c:v>-0.21382714246504747</c:v>
                </c:pt>
                <c:pt idx="382">
                  <c:v>-0.21382714246504747</c:v>
                </c:pt>
                <c:pt idx="383">
                  <c:v>-0.21382714246504747</c:v>
                </c:pt>
                <c:pt idx="384">
                  <c:v>-0.23013174951539839</c:v>
                </c:pt>
                <c:pt idx="385">
                  <c:v>-0.27908366101032217</c:v>
                </c:pt>
                <c:pt idx="386">
                  <c:v>-0.27908366101032217</c:v>
                </c:pt>
                <c:pt idx="387">
                  <c:v>-0.29137526694271348</c:v>
                </c:pt>
                <c:pt idx="388">
                  <c:v>-0.4207231543359351</c:v>
                </c:pt>
                <c:pt idx="389">
                  <c:v>-0.4207231543359351</c:v>
                </c:pt>
                <c:pt idx="390">
                  <c:v>-0.31302669479154044</c:v>
                </c:pt>
                <c:pt idx="391">
                  <c:v>-0.2656531234973466</c:v>
                </c:pt>
                <c:pt idx="392">
                  <c:v>-0.18858303408840552</c:v>
                </c:pt>
                <c:pt idx="393">
                  <c:v>-0.21646821772564206</c:v>
                </c:pt>
                <c:pt idx="394">
                  <c:v>-0.20340376772049185</c:v>
                </c:pt>
                <c:pt idx="395">
                  <c:v>-0.23705508003253989</c:v>
                </c:pt>
                <c:pt idx="396">
                  <c:v>-0.23705508003253989</c:v>
                </c:pt>
                <c:pt idx="397">
                  <c:v>-0.23705508003253989</c:v>
                </c:pt>
                <c:pt idx="398">
                  <c:v>-0.23705508003253989</c:v>
                </c:pt>
                <c:pt idx="399">
                  <c:v>-0.2942957196376832</c:v>
                </c:pt>
                <c:pt idx="400">
                  <c:v>-0.2942957196376832</c:v>
                </c:pt>
                <c:pt idx="401">
                  <c:v>-0.2942957196376832</c:v>
                </c:pt>
                <c:pt idx="402">
                  <c:v>-0.2942957196376832</c:v>
                </c:pt>
                <c:pt idx="403">
                  <c:v>-0.2942957196376832</c:v>
                </c:pt>
                <c:pt idx="404">
                  <c:v>-0.2942957196376832</c:v>
                </c:pt>
                <c:pt idx="405">
                  <c:v>-0.2942957196376832</c:v>
                </c:pt>
                <c:pt idx="406">
                  <c:v>-0.2942957196376832</c:v>
                </c:pt>
                <c:pt idx="407">
                  <c:v>-0.2942957196376832</c:v>
                </c:pt>
                <c:pt idx="408">
                  <c:v>-0.2942957196376832</c:v>
                </c:pt>
                <c:pt idx="409">
                  <c:v>-0.2942957196376832</c:v>
                </c:pt>
                <c:pt idx="410">
                  <c:v>-0.2942957196376832</c:v>
                </c:pt>
                <c:pt idx="411">
                  <c:v>-0.33046130772427157</c:v>
                </c:pt>
                <c:pt idx="412">
                  <c:v>-0.30309038465392657</c:v>
                </c:pt>
                <c:pt idx="413">
                  <c:v>-0.22787725661819402</c:v>
                </c:pt>
                <c:pt idx="414">
                  <c:v>-0.32748896199678512</c:v>
                </c:pt>
                <c:pt idx="415">
                  <c:v>-0.32748896199678512</c:v>
                </c:pt>
                <c:pt idx="416">
                  <c:v>-0.32748896199678512</c:v>
                </c:pt>
                <c:pt idx="417">
                  <c:v>-0.32748896199678512</c:v>
                </c:pt>
                <c:pt idx="418">
                  <c:v>-0.32748896199678512</c:v>
                </c:pt>
                <c:pt idx="419">
                  <c:v>-0.2930532113136457</c:v>
                </c:pt>
                <c:pt idx="420">
                  <c:v>-0.22156955978328163</c:v>
                </c:pt>
                <c:pt idx="421">
                  <c:v>-0.20802669732633378</c:v>
                </c:pt>
                <c:pt idx="422">
                  <c:v>-0.15883506059436869</c:v>
                </c:pt>
                <c:pt idx="423">
                  <c:v>-7.7440658036670912E-2</c:v>
                </c:pt>
                <c:pt idx="424">
                  <c:v>-7.9658113969613309E-2</c:v>
                </c:pt>
                <c:pt idx="425">
                  <c:v>-0.15405007683599947</c:v>
                </c:pt>
                <c:pt idx="426">
                  <c:v>-0.15405007683599947</c:v>
                </c:pt>
                <c:pt idx="427">
                  <c:v>-0.15405007683599947</c:v>
                </c:pt>
                <c:pt idx="428">
                  <c:v>-0.1782243962015182</c:v>
                </c:pt>
                <c:pt idx="429">
                  <c:v>-0.14714094559130342</c:v>
                </c:pt>
                <c:pt idx="430">
                  <c:v>-0.17429023832983151</c:v>
                </c:pt>
                <c:pt idx="431">
                  <c:v>-0.17429023832983151</c:v>
                </c:pt>
                <c:pt idx="432">
                  <c:v>-0.17429023832983151</c:v>
                </c:pt>
                <c:pt idx="433">
                  <c:v>-0.17429023832983151</c:v>
                </c:pt>
                <c:pt idx="434">
                  <c:v>-0.17429023832983151</c:v>
                </c:pt>
                <c:pt idx="435">
                  <c:v>-0.15714014402632184</c:v>
                </c:pt>
                <c:pt idx="436">
                  <c:v>-0.16645907658338127</c:v>
                </c:pt>
                <c:pt idx="437">
                  <c:v>-0.17114680307682728</c:v>
                </c:pt>
                <c:pt idx="438">
                  <c:v>-0.15636673159450237</c:v>
                </c:pt>
                <c:pt idx="439">
                  <c:v>-0.15251746875514222</c:v>
                </c:pt>
                <c:pt idx="440">
                  <c:v>-9.1346241526823121E-2</c:v>
                </c:pt>
                <c:pt idx="441">
                  <c:v>-1.5429389683766878E-2</c:v>
                </c:pt>
                <c:pt idx="442">
                  <c:v>-4.7582407396419696E-3</c:v>
                </c:pt>
                <c:pt idx="443">
                  <c:v>-1.8792452542014768E-2</c:v>
                </c:pt>
                <c:pt idx="444">
                  <c:v>-3.7813841047345573E-2</c:v>
                </c:pt>
                <c:pt idx="445">
                  <c:v>-3.7813841047345573E-2</c:v>
                </c:pt>
                <c:pt idx="446">
                  <c:v>-3.7813841047345573E-2</c:v>
                </c:pt>
                <c:pt idx="447">
                  <c:v>-3.7813841047345573E-2</c:v>
                </c:pt>
                <c:pt idx="448">
                  <c:v>-3.7813841047345573E-2</c:v>
                </c:pt>
                <c:pt idx="449">
                  <c:v>-3.7813841047345573E-2</c:v>
                </c:pt>
                <c:pt idx="450">
                  <c:v>-3.7813841047345573E-2</c:v>
                </c:pt>
                <c:pt idx="451">
                  <c:v>-3.7813841047345573E-2</c:v>
                </c:pt>
                <c:pt idx="452">
                  <c:v>-3.7813841047345573E-2</c:v>
                </c:pt>
                <c:pt idx="453">
                  <c:v>-3.7813841047345573E-2</c:v>
                </c:pt>
                <c:pt idx="454">
                  <c:v>-3.7813841047345573E-2</c:v>
                </c:pt>
                <c:pt idx="455">
                  <c:v>4.0017249991061016E-3</c:v>
                </c:pt>
                <c:pt idx="456">
                  <c:v>5.2272982419261302E-2</c:v>
                </c:pt>
                <c:pt idx="457">
                  <c:v>7.2689215402190518E-2</c:v>
                </c:pt>
                <c:pt idx="458">
                  <c:v>8.4877997125041169E-2</c:v>
                </c:pt>
                <c:pt idx="459">
                  <c:v>0.13627504524479472</c:v>
                </c:pt>
                <c:pt idx="460">
                  <c:v>0.10495930301053077</c:v>
                </c:pt>
                <c:pt idx="461">
                  <c:v>0.15845091892702093</c:v>
                </c:pt>
                <c:pt idx="462">
                  <c:v>0.11860482451397134</c:v>
                </c:pt>
                <c:pt idx="463">
                  <c:v>0.11860482451397134</c:v>
                </c:pt>
                <c:pt idx="464">
                  <c:v>0.11860482451397134</c:v>
                </c:pt>
                <c:pt idx="465">
                  <c:v>0.11860482451397134</c:v>
                </c:pt>
                <c:pt idx="466">
                  <c:v>0.11860482451397134</c:v>
                </c:pt>
                <c:pt idx="467">
                  <c:v>0.10912124849491396</c:v>
                </c:pt>
                <c:pt idx="468">
                  <c:v>0.10912124849491396</c:v>
                </c:pt>
                <c:pt idx="469">
                  <c:v>0.14628362291262559</c:v>
                </c:pt>
                <c:pt idx="470">
                  <c:v>0.16891428882090526</c:v>
                </c:pt>
                <c:pt idx="471">
                  <c:v>0.21269480795828977</c:v>
                </c:pt>
                <c:pt idx="472">
                  <c:v>0.2787378006151614</c:v>
                </c:pt>
                <c:pt idx="473">
                  <c:v>0.25784490124312037</c:v>
                </c:pt>
                <c:pt idx="474">
                  <c:v>0.20665605662159797</c:v>
                </c:pt>
                <c:pt idx="475">
                  <c:v>0.20665605662159797</c:v>
                </c:pt>
                <c:pt idx="476">
                  <c:v>0.25618668196090277</c:v>
                </c:pt>
                <c:pt idx="477">
                  <c:v>0.3016101725926188</c:v>
                </c:pt>
                <c:pt idx="478">
                  <c:v>0.23552921934212584</c:v>
                </c:pt>
                <c:pt idx="479">
                  <c:v>0.23552921934212584</c:v>
                </c:pt>
                <c:pt idx="480">
                  <c:v>0.28750539284428478</c:v>
                </c:pt>
                <c:pt idx="481">
                  <c:v>0.30866555239907939</c:v>
                </c:pt>
                <c:pt idx="482">
                  <c:v>0.30036756635230299</c:v>
                </c:pt>
                <c:pt idx="483">
                  <c:v>0.31689524815666342</c:v>
                </c:pt>
                <c:pt idx="484">
                  <c:v>0.2773240355380609</c:v>
                </c:pt>
                <c:pt idx="485">
                  <c:v>0.2773240355380609</c:v>
                </c:pt>
                <c:pt idx="486">
                  <c:v>0.2773240355380609</c:v>
                </c:pt>
                <c:pt idx="487">
                  <c:v>0.2773240355380609</c:v>
                </c:pt>
                <c:pt idx="488">
                  <c:v>0.22662132699299203</c:v>
                </c:pt>
                <c:pt idx="489">
                  <c:v>0.22662132699299203</c:v>
                </c:pt>
                <c:pt idx="490">
                  <c:v>0.22662132699299203</c:v>
                </c:pt>
                <c:pt idx="491">
                  <c:v>0.2389343245567892</c:v>
                </c:pt>
                <c:pt idx="492">
                  <c:v>0.24503135935873821</c:v>
                </c:pt>
                <c:pt idx="493">
                  <c:v>0.29988335507575042</c:v>
                </c:pt>
                <c:pt idx="494">
                  <c:v>0.32417870067044158</c:v>
                </c:pt>
                <c:pt idx="495">
                  <c:v>0.31029562427150376</c:v>
                </c:pt>
                <c:pt idx="496">
                  <c:v>0.35039003118707818</c:v>
                </c:pt>
                <c:pt idx="497">
                  <c:v>0.3922861072437453</c:v>
                </c:pt>
                <c:pt idx="498">
                  <c:v>0.42236729529375344</c:v>
                </c:pt>
                <c:pt idx="499">
                  <c:v>0.43798527122372771</c:v>
                </c:pt>
                <c:pt idx="500">
                  <c:v>0.46140981532481767</c:v>
                </c:pt>
                <c:pt idx="501">
                  <c:v>0.4746771876848303</c:v>
                </c:pt>
                <c:pt idx="502">
                  <c:v>0.41865432400649288</c:v>
                </c:pt>
                <c:pt idx="503">
                  <c:v>0.41865432400649288</c:v>
                </c:pt>
                <c:pt idx="504">
                  <c:v>0.46031254335439559</c:v>
                </c:pt>
                <c:pt idx="505">
                  <c:v>0.53489518044193596</c:v>
                </c:pt>
                <c:pt idx="506">
                  <c:v>0.45613796599712253</c:v>
                </c:pt>
                <c:pt idx="507">
                  <c:v>0.45613796599712253</c:v>
                </c:pt>
                <c:pt idx="508">
                  <c:v>0.45613796599712253</c:v>
                </c:pt>
                <c:pt idx="509">
                  <c:v>0.45613796599712253</c:v>
                </c:pt>
                <c:pt idx="510">
                  <c:v>0.42977859409575447</c:v>
                </c:pt>
                <c:pt idx="511">
                  <c:v>0.42977859409575447</c:v>
                </c:pt>
                <c:pt idx="512">
                  <c:v>0.42977859409575447</c:v>
                </c:pt>
                <c:pt idx="513">
                  <c:v>0.48928525180546345</c:v>
                </c:pt>
                <c:pt idx="514">
                  <c:v>0.5500508948499897</c:v>
                </c:pt>
                <c:pt idx="515">
                  <c:v>0.50462704915926759</c:v>
                </c:pt>
                <c:pt idx="516">
                  <c:v>0.50462704915926759</c:v>
                </c:pt>
                <c:pt idx="517">
                  <c:v>0.50462704915926759</c:v>
                </c:pt>
                <c:pt idx="518">
                  <c:v>0.50462704915926759</c:v>
                </c:pt>
                <c:pt idx="519">
                  <c:v>0.50462704915926759</c:v>
                </c:pt>
                <c:pt idx="520">
                  <c:v>0.50462704915926759</c:v>
                </c:pt>
                <c:pt idx="521">
                  <c:v>0.50462704915926759</c:v>
                </c:pt>
                <c:pt idx="522">
                  <c:v>0.48445824219052036</c:v>
                </c:pt>
                <c:pt idx="523">
                  <c:v>0.48445824219052036</c:v>
                </c:pt>
                <c:pt idx="524">
                  <c:v>0.48445824219052036</c:v>
                </c:pt>
                <c:pt idx="525">
                  <c:v>0.48445824219052036</c:v>
                </c:pt>
                <c:pt idx="526">
                  <c:v>0.50048724428748326</c:v>
                </c:pt>
                <c:pt idx="527">
                  <c:v>0.5827046155432839</c:v>
                </c:pt>
                <c:pt idx="528">
                  <c:v>0.56795013629491342</c:v>
                </c:pt>
                <c:pt idx="529">
                  <c:v>0.56629673093736466</c:v>
                </c:pt>
                <c:pt idx="530">
                  <c:v>0.5704251298239621</c:v>
                </c:pt>
                <c:pt idx="531">
                  <c:v>0.53008013001852006</c:v>
                </c:pt>
                <c:pt idx="532">
                  <c:v>0.53008013001852006</c:v>
                </c:pt>
                <c:pt idx="533">
                  <c:v>0.53008013001852006</c:v>
                </c:pt>
                <c:pt idx="534">
                  <c:v>0.53008013001852006</c:v>
                </c:pt>
                <c:pt idx="535">
                  <c:v>0.52240834674461312</c:v>
                </c:pt>
                <c:pt idx="536">
                  <c:v>0.46610663217127968</c:v>
                </c:pt>
                <c:pt idx="537">
                  <c:v>0.46610663217127968</c:v>
                </c:pt>
                <c:pt idx="538">
                  <c:v>0.46610663217127968</c:v>
                </c:pt>
                <c:pt idx="539">
                  <c:v>0.51320454085352363</c:v>
                </c:pt>
                <c:pt idx="540">
                  <c:v>0.53080611910396702</c:v>
                </c:pt>
                <c:pt idx="541">
                  <c:v>0.50020716444762237</c:v>
                </c:pt>
                <c:pt idx="542">
                  <c:v>0.50020716444762237</c:v>
                </c:pt>
                <c:pt idx="543">
                  <c:v>0.50020716444762237</c:v>
                </c:pt>
                <c:pt idx="544">
                  <c:v>0.48323619752123037</c:v>
                </c:pt>
                <c:pt idx="545">
                  <c:v>0.48323619752123037</c:v>
                </c:pt>
                <c:pt idx="546">
                  <c:v>0.48323619752123037</c:v>
                </c:pt>
                <c:pt idx="547">
                  <c:v>0.52862447704595394</c:v>
                </c:pt>
                <c:pt idx="548">
                  <c:v>0.52248704396409817</c:v>
                </c:pt>
                <c:pt idx="549">
                  <c:v>0.51320334725293448</c:v>
                </c:pt>
                <c:pt idx="550">
                  <c:v>0.60376970851705924</c:v>
                </c:pt>
                <c:pt idx="551">
                  <c:v>0.63383315910479321</c:v>
                </c:pt>
                <c:pt idx="552">
                  <c:v>0.66100978842194158</c:v>
                </c:pt>
                <c:pt idx="553">
                  <c:v>0.65293186318435692</c:v>
                </c:pt>
                <c:pt idx="554">
                  <c:v>0.68223011270490164</c:v>
                </c:pt>
                <c:pt idx="555">
                  <c:v>0.70749949427345526</c:v>
                </c:pt>
                <c:pt idx="556">
                  <c:v>0.71196597968827835</c:v>
                </c:pt>
                <c:pt idx="557">
                  <c:v>0.72525380614582524</c:v>
                </c:pt>
                <c:pt idx="558">
                  <c:v>0.72588233953173276</c:v>
                </c:pt>
                <c:pt idx="559">
                  <c:v>0.66100978842194158</c:v>
                </c:pt>
                <c:pt idx="560">
                  <c:v>0.66100978842194158</c:v>
                </c:pt>
                <c:pt idx="561">
                  <c:v>0.66100978842194158</c:v>
                </c:pt>
                <c:pt idx="562">
                  <c:v>0.66100978842194158</c:v>
                </c:pt>
                <c:pt idx="563">
                  <c:v>0.71604716230552368</c:v>
                </c:pt>
                <c:pt idx="564">
                  <c:v>0.74512189200576817</c:v>
                </c:pt>
                <c:pt idx="565">
                  <c:v>0.72461320866548362</c:v>
                </c:pt>
                <c:pt idx="566">
                  <c:v>0.70305560538014278</c:v>
                </c:pt>
                <c:pt idx="567">
                  <c:v>0.70305560538014278</c:v>
                </c:pt>
                <c:pt idx="568">
                  <c:v>0.69317088947265681</c:v>
                </c:pt>
                <c:pt idx="569">
                  <c:v>0.69317088947265681</c:v>
                </c:pt>
                <c:pt idx="570">
                  <c:v>0.62351829092957678</c:v>
                </c:pt>
                <c:pt idx="571">
                  <c:v>0.62351829092957678</c:v>
                </c:pt>
                <c:pt idx="572">
                  <c:v>0.68316066856069046</c:v>
                </c:pt>
                <c:pt idx="573">
                  <c:v>0.67412434935159438</c:v>
                </c:pt>
                <c:pt idx="574">
                  <c:v>0.66729387687764985</c:v>
                </c:pt>
                <c:pt idx="575">
                  <c:v>0.64826976303933093</c:v>
                </c:pt>
                <c:pt idx="576">
                  <c:v>0.64826976303933093</c:v>
                </c:pt>
                <c:pt idx="577">
                  <c:v>0.64826976303933093</c:v>
                </c:pt>
                <c:pt idx="578">
                  <c:v>0.64826976303933093</c:v>
                </c:pt>
                <c:pt idx="579">
                  <c:v>0.64826976303933093</c:v>
                </c:pt>
                <c:pt idx="580">
                  <c:v>0.64826976303933093</c:v>
                </c:pt>
                <c:pt idx="581">
                  <c:v>0.64826976303933093</c:v>
                </c:pt>
                <c:pt idx="582">
                  <c:v>0.64826976303933093</c:v>
                </c:pt>
                <c:pt idx="583">
                  <c:v>0.64826976303933093</c:v>
                </c:pt>
                <c:pt idx="584">
                  <c:v>0.6602683340827743</c:v>
                </c:pt>
                <c:pt idx="585">
                  <c:v>0.68200325552937902</c:v>
                </c:pt>
                <c:pt idx="586">
                  <c:v>0.66964215057388621</c:v>
                </c:pt>
                <c:pt idx="587">
                  <c:v>0.66964215057388621</c:v>
                </c:pt>
                <c:pt idx="588">
                  <c:v>0.66964215057388621</c:v>
                </c:pt>
                <c:pt idx="589">
                  <c:v>0.66964215057388621</c:v>
                </c:pt>
                <c:pt idx="590">
                  <c:v>0.66964215057388621</c:v>
                </c:pt>
                <c:pt idx="591">
                  <c:v>0.66964215057388621</c:v>
                </c:pt>
                <c:pt idx="592">
                  <c:v>0.65459348486893221</c:v>
                </c:pt>
                <c:pt idx="593">
                  <c:v>0.65459348486893221</c:v>
                </c:pt>
                <c:pt idx="594">
                  <c:v>0.65459348486893221</c:v>
                </c:pt>
                <c:pt idx="595">
                  <c:v>0.65459348486893221</c:v>
                </c:pt>
                <c:pt idx="596">
                  <c:v>0.65394568031784861</c:v>
                </c:pt>
                <c:pt idx="597">
                  <c:v>0.59044459289634788</c:v>
                </c:pt>
                <c:pt idx="598">
                  <c:v>0.59044459289634788</c:v>
                </c:pt>
                <c:pt idx="599">
                  <c:v>0.59044459289634788</c:v>
                </c:pt>
                <c:pt idx="600">
                  <c:v>0.59044459289634788</c:v>
                </c:pt>
                <c:pt idx="601">
                  <c:v>0.59044459289634788</c:v>
                </c:pt>
                <c:pt idx="602">
                  <c:v>0.59044459289634788</c:v>
                </c:pt>
                <c:pt idx="603">
                  <c:v>0.59044459289634788</c:v>
                </c:pt>
                <c:pt idx="604">
                  <c:v>0.59044459289634788</c:v>
                </c:pt>
                <c:pt idx="605">
                  <c:v>0.59044459289634788</c:v>
                </c:pt>
                <c:pt idx="606">
                  <c:v>0.670367592249283</c:v>
                </c:pt>
                <c:pt idx="607">
                  <c:v>0.57768691432581987</c:v>
                </c:pt>
                <c:pt idx="608">
                  <c:v>0.57768691432581987</c:v>
                </c:pt>
                <c:pt idx="609">
                  <c:v>0.57768691432581987</c:v>
                </c:pt>
                <c:pt idx="610">
                  <c:v>0.57768691432581987</c:v>
                </c:pt>
                <c:pt idx="611">
                  <c:v>0.57768691432581987</c:v>
                </c:pt>
                <c:pt idx="612">
                  <c:v>0.58257950843703066</c:v>
                </c:pt>
                <c:pt idx="613">
                  <c:v>0.56618569866135415</c:v>
                </c:pt>
                <c:pt idx="614">
                  <c:v>0.56618569866135415</c:v>
                </c:pt>
                <c:pt idx="615">
                  <c:v>0.56618569866135415</c:v>
                </c:pt>
                <c:pt idx="616">
                  <c:v>0.56618569866135415</c:v>
                </c:pt>
                <c:pt idx="617">
                  <c:v>0.64658217575167665</c:v>
                </c:pt>
                <c:pt idx="618">
                  <c:v>0.58351399362242495</c:v>
                </c:pt>
                <c:pt idx="619">
                  <c:v>0.58351399362242495</c:v>
                </c:pt>
                <c:pt idx="620">
                  <c:v>0.58351399362242495</c:v>
                </c:pt>
                <c:pt idx="621">
                  <c:v>0.58351399362242495</c:v>
                </c:pt>
                <c:pt idx="622">
                  <c:v>0.58351399362242495</c:v>
                </c:pt>
                <c:pt idx="623">
                  <c:v>0.58351399362242495</c:v>
                </c:pt>
                <c:pt idx="624">
                  <c:v>0.58351399362242495</c:v>
                </c:pt>
                <c:pt idx="625">
                  <c:v>0.59637756178867307</c:v>
                </c:pt>
                <c:pt idx="626">
                  <c:v>0.60350953292594467</c:v>
                </c:pt>
                <c:pt idx="627">
                  <c:v>0.56732987634844223</c:v>
                </c:pt>
                <c:pt idx="628">
                  <c:v>0.56732987634844223</c:v>
                </c:pt>
                <c:pt idx="629">
                  <c:v>0.49002464643149479</c:v>
                </c:pt>
                <c:pt idx="630">
                  <c:v>0.49002464643149479</c:v>
                </c:pt>
                <c:pt idx="631">
                  <c:v>0.5747162212208935</c:v>
                </c:pt>
                <c:pt idx="632">
                  <c:v>0.5627840007139232</c:v>
                </c:pt>
                <c:pt idx="633">
                  <c:v>0.49002464643149479</c:v>
                </c:pt>
                <c:pt idx="634">
                  <c:v>0.49002464643149479</c:v>
                </c:pt>
                <c:pt idx="635">
                  <c:v>0.49002464643149479</c:v>
                </c:pt>
                <c:pt idx="636">
                  <c:v>0.49002464643149479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'Loss function'!$G$1</c:f>
              <c:strCache>
                <c:ptCount val="1"/>
                <c:pt idx="0">
                  <c:v>Equity line2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'Loss function'!$G$2:$G$638</c:f>
              <c:numCache>
                <c:formatCode>0.0%</c:formatCode>
                <c:ptCount val="637"/>
                <c:pt idx="0">
                  <c:v>0</c:v>
                </c:pt>
                <c:pt idx="1">
                  <c:v>-6.5141121537286573E-3</c:v>
                </c:pt>
                <c:pt idx="2">
                  <c:v>-6.5141121537286573E-3</c:v>
                </c:pt>
                <c:pt idx="3">
                  <c:v>-6.5141121537286573E-3</c:v>
                </c:pt>
                <c:pt idx="4">
                  <c:v>-6.5141121537286573E-3</c:v>
                </c:pt>
                <c:pt idx="5">
                  <c:v>2.585405557289544E-2</c:v>
                </c:pt>
                <c:pt idx="6">
                  <c:v>4.2712040197123713E-5</c:v>
                </c:pt>
                <c:pt idx="7">
                  <c:v>4.2712040197123713E-5</c:v>
                </c:pt>
                <c:pt idx="8">
                  <c:v>4.2712040197123713E-5</c:v>
                </c:pt>
                <c:pt idx="9">
                  <c:v>4.2712040197123713E-5</c:v>
                </c:pt>
                <c:pt idx="10">
                  <c:v>2.2588784628185588E-2</c:v>
                </c:pt>
                <c:pt idx="11">
                  <c:v>2.8931780398178675E-2</c:v>
                </c:pt>
                <c:pt idx="12">
                  <c:v>5.3936503865334218E-2</c:v>
                </c:pt>
                <c:pt idx="13">
                  <c:v>4.4632152282511606E-2</c:v>
                </c:pt>
                <c:pt idx="14">
                  <c:v>6.315508194353936E-2</c:v>
                </c:pt>
                <c:pt idx="15">
                  <c:v>0.11092636203998829</c:v>
                </c:pt>
                <c:pt idx="16">
                  <c:v>0.12251964374282209</c:v>
                </c:pt>
                <c:pt idx="17">
                  <c:v>9.3275165512596625E-2</c:v>
                </c:pt>
                <c:pt idx="18">
                  <c:v>9.3275165512596625E-2</c:v>
                </c:pt>
                <c:pt idx="19">
                  <c:v>9.6205785237736596E-2</c:v>
                </c:pt>
                <c:pt idx="20">
                  <c:v>0.12218153961986722</c:v>
                </c:pt>
                <c:pt idx="21">
                  <c:v>0.13068894994819336</c:v>
                </c:pt>
                <c:pt idx="22">
                  <c:v>0.13068894994819336</c:v>
                </c:pt>
                <c:pt idx="23">
                  <c:v>0.15854845641935678</c:v>
                </c:pt>
                <c:pt idx="24">
                  <c:v>0.14192905633845609</c:v>
                </c:pt>
                <c:pt idx="25">
                  <c:v>0.14192905633845609</c:v>
                </c:pt>
                <c:pt idx="26">
                  <c:v>0.12798053559026024</c:v>
                </c:pt>
                <c:pt idx="27">
                  <c:v>0.12798053559026024</c:v>
                </c:pt>
                <c:pt idx="28">
                  <c:v>0.16860786348144274</c:v>
                </c:pt>
                <c:pt idx="29">
                  <c:v>0.1532300416426845</c:v>
                </c:pt>
                <c:pt idx="30">
                  <c:v>0.15457311526833017</c:v>
                </c:pt>
                <c:pt idx="31">
                  <c:v>0.16061145947893429</c:v>
                </c:pt>
                <c:pt idx="32">
                  <c:v>0.13692190124004855</c:v>
                </c:pt>
                <c:pt idx="33">
                  <c:v>0.13692190124004855</c:v>
                </c:pt>
                <c:pt idx="34">
                  <c:v>0.18414435497474613</c:v>
                </c:pt>
                <c:pt idx="35">
                  <c:v>0.18861767448999223</c:v>
                </c:pt>
                <c:pt idx="36">
                  <c:v>0.19243997862080753</c:v>
                </c:pt>
                <c:pt idx="37">
                  <c:v>0.15225323854812334</c:v>
                </c:pt>
                <c:pt idx="38">
                  <c:v>0.15225323854812334</c:v>
                </c:pt>
                <c:pt idx="39">
                  <c:v>0.15225323854812334</c:v>
                </c:pt>
                <c:pt idx="40">
                  <c:v>0.16103177523881163</c:v>
                </c:pt>
                <c:pt idx="41">
                  <c:v>0.15631264750765661</c:v>
                </c:pt>
                <c:pt idx="42">
                  <c:v>0.13722455238461106</c:v>
                </c:pt>
                <c:pt idx="43">
                  <c:v>0.13722455238461106</c:v>
                </c:pt>
                <c:pt idx="44">
                  <c:v>0.17208107048598775</c:v>
                </c:pt>
                <c:pt idx="45">
                  <c:v>0.18582206339841378</c:v>
                </c:pt>
                <c:pt idx="46">
                  <c:v>0.16812079619482645</c:v>
                </c:pt>
                <c:pt idx="47">
                  <c:v>0.15815326233296623</c:v>
                </c:pt>
                <c:pt idx="48">
                  <c:v>0.15815326233296623</c:v>
                </c:pt>
                <c:pt idx="49">
                  <c:v>0.17898960734726221</c:v>
                </c:pt>
                <c:pt idx="50">
                  <c:v>0.22001269447133864</c:v>
                </c:pt>
                <c:pt idx="51">
                  <c:v>0.22186834434181046</c:v>
                </c:pt>
                <c:pt idx="52">
                  <c:v>0.21194160478076784</c:v>
                </c:pt>
                <c:pt idx="53">
                  <c:v>0.20694320920370568</c:v>
                </c:pt>
                <c:pt idx="54">
                  <c:v>0.20694320920370568</c:v>
                </c:pt>
                <c:pt idx="55">
                  <c:v>0.20694320920370568</c:v>
                </c:pt>
                <c:pt idx="56">
                  <c:v>0.1743825330543205</c:v>
                </c:pt>
                <c:pt idx="57">
                  <c:v>0.1743825330543205</c:v>
                </c:pt>
                <c:pt idx="58">
                  <c:v>0.15531073445160559</c:v>
                </c:pt>
                <c:pt idx="59">
                  <c:v>0.15531073445160559</c:v>
                </c:pt>
                <c:pt idx="60">
                  <c:v>0.14321367917312089</c:v>
                </c:pt>
                <c:pt idx="61">
                  <c:v>0.14321367917312089</c:v>
                </c:pt>
                <c:pt idx="62">
                  <c:v>0.14321367917312089</c:v>
                </c:pt>
                <c:pt idx="63">
                  <c:v>0.14321367917312089</c:v>
                </c:pt>
                <c:pt idx="64">
                  <c:v>0.12103327979685796</c:v>
                </c:pt>
                <c:pt idx="65">
                  <c:v>0.12103327979685796</c:v>
                </c:pt>
                <c:pt idx="66">
                  <c:v>0.12103327979685796</c:v>
                </c:pt>
                <c:pt idx="67">
                  <c:v>0.15382338947545093</c:v>
                </c:pt>
                <c:pt idx="68">
                  <c:v>0.1612397221776688</c:v>
                </c:pt>
                <c:pt idx="69">
                  <c:v>0.18917151095320395</c:v>
                </c:pt>
                <c:pt idx="70">
                  <c:v>0.18014712408182265</c:v>
                </c:pt>
                <c:pt idx="71">
                  <c:v>0.18436697196377261</c:v>
                </c:pt>
                <c:pt idx="72">
                  <c:v>0.2116688253767125</c:v>
                </c:pt>
                <c:pt idx="73">
                  <c:v>0.24619354575336128</c:v>
                </c:pt>
                <c:pt idx="74">
                  <c:v>0.2585610912296894</c:v>
                </c:pt>
                <c:pt idx="75">
                  <c:v>0.26246330504814785</c:v>
                </c:pt>
                <c:pt idx="76">
                  <c:v>0.26801380679413067</c:v>
                </c:pt>
                <c:pt idx="77">
                  <c:v>0.24732670367958098</c:v>
                </c:pt>
                <c:pt idx="78">
                  <c:v>0.24732670367958098</c:v>
                </c:pt>
                <c:pt idx="79">
                  <c:v>0.27676259369127709</c:v>
                </c:pt>
                <c:pt idx="80">
                  <c:v>0.27041357572560332</c:v>
                </c:pt>
                <c:pt idx="81">
                  <c:v>0.287257939147333</c:v>
                </c:pt>
                <c:pt idx="82">
                  <c:v>0.32313726341345161</c:v>
                </c:pt>
                <c:pt idx="83">
                  <c:v>0.30792029760859141</c:v>
                </c:pt>
                <c:pt idx="84">
                  <c:v>0.34406755275394751</c:v>
                </c:pt>
                <c:pt idx="85">
                  <c:v>0.3450520874357631</c:v>
                </c:pt>
                <c:pt idx="86">
                  <c:v>0.3170803436546844</c:v>
                </c:pt>
                <c:pt idx="87">
                  <c:v>0.3170803436546844</c:v>
                </c:pt>
                <c:pt idx="88">
                  <c:v>0.3170803436546844</c:v>
                </c:pt>
                <c:pt idx="89">
                  <c:v>0.3170803436546844</c:v>
                </c:pt>
                <c:pt idx="90">
                  <c:v>0.3170803436546844</c:v>
                </c:pt>
                <c:pt idx="91">
                  <c:v>0.3013227568686957</c:v>
                </c:pt>
                <c:pt idx="92">
                  <c:v>0.3013227568686957</c:v>
                </c:pt>
                <c:pt idx="93">
                  <c:v>0.29766626892354731</c:v>
                </c:pt>
                <c:pt idx="94">
                  <c:v>0.24391819427214723</c:v>
                </c:pt>
                <c:pt idx="95">
                  <c:v>0.24391819427214723</c:v>
                </c:pt>
                <c:pt idx="96">
                  <c:v>0.24391819427214723</c:v>
                </c:pt>
                <c:pt idx="97">
                  <c:v>0.24391819427214723</c:v>
                </c:pt>
                <c:pt idx="98">
                  <c:v>0.27541838397651419</c:v>
                </c:pt>
                <c:pt idx="99">
                  <c:v>0.25058730944565877</c:v>
                </c:pt>
                <c:pt idx="100">
                  <c:v>0.27154575651484636</c:v>
                </c:pt>
                <c:pt idx="101">
                  <c:v>0.25058730944565877</c:v>
                </c:pt>
                <c:pt idx="102">
                  <c:v>0.28865066714671772</c:v>
                </c:pt>
                <c:pt idx="103">
                  <c:v>0.28633379808769477</c:v>
                </c:pt>
                <c:pt idx="104">
                  <c:v>0.23400080577534876</c:v>
                </c:pt>
                <c:pt idx="105">
                  <c:v>0.23400080577534876</c:v>
                </c:pt>
                <c:pt idx="106">
                  <c:v>0.23400080577534876</c:v>
                </c:pt>
                <c:pt idx="107">
                  <c:v>0.28402518807913235</c:v>
                </c:pt>
                <c:pt idx="108">
                  <c:v>0.34211687633731847</c:v>
                </c:pt>
                <c:pt idx="109">
                  <c:v>0.39043600930601918</c:v>
                </c:pt>
                <c:pt idx="110">
                  <c:v>0.37235071793123808</c:v>
                </c:pt>
                <c:pt idx="111">
                  <c:v>0.3588069979347922</c:v>
                </c:pt>
                <c:pt idx="112">
                  <c:v>0.3588069979347922</c:v>
                </c:pt>
                <c:pt idx="113">
                  <c:v>0.3588069979347922</c:v>
                </c:pt>
                <c:pt idx="114">
                  <c:v>0.37410399562458563</c:v>
                </c:pt>
                <c:pt idx="115">
                  <c:v>0.40585298792395774</c:v>
                </c:pt>
                <c:pt idx="116">
                  <c:v>0.38729995549180718</c:v>
                </c:pt>
                <c:pt idx="117">
                  <c:v>0.37220815335325119</c:v>
                </c:pt>
                <c:pt idx="118">
                  <c:v>0.37220815335325119</c:v>
                </c:pt>
                <c:pt idx="119">
                  <c:v>0.37873530200265504</c:v>
                </c:pt>
                <c:pt idx="120">
                  <c:v>0.3989744392005069</c:v>
                </c:pt>
                <c:pt idx="121">
                  <c:v>0.40351848863360196</c:v>
                </c:pt>
                <c:pt idx="122">
                  <c:v>0.36091822488871939</c:v>
                </c:pt>
                <c:pt idx="123">
                  <c:v>0.36091822488871939</c:v>
                </c:pt>
                <c:pt idx="124">
                  <c:v>0.36091822488871939</c:v>
                </c:pt>
                <c:pt idx="125">
                  <c:v>0.36463846727469418</c:v>
                </c:pt>
                <c:pt idx="126">
                  <c:v>0.4474635969302635</c:v>
                </c:pt>
                <c:pt idx="127">
                  <c:v>0.42411629966391373</c:v>
                </c:pt>
                <c:pt idx="128">
                  <c:v>0.43542501721755722</c:v>
                </c:pt>
                <c:pt idx="129">
                  <c:v>0.4336937371405355</c:v>
                </c:pt>
                <c:pt idx="130">
                  <c:v>0.44403957565561802</c:v>
                </c:pt>
                <c:pt idx="131">
                  <c:v>0.43715615934640739</c:v>
                </c:pt>
                <c:pt idx="132">
                  <c:v>0.4336937371405355</c:v>
                </c:pt>
                <c:pt idx="133">
                  <c:v>0.4336937371405355</c:v>
                </c:pt>
                <c:pt idx="134">
                  <c:v>0.4336937371405355</c:v>
                </c:pt>
                <c:pt idx="135">
                  <c:v>0.4336937371405355</c:v>
                </c:pt>
                <c:pt idx="136">
                  <c:v>0.4336937371405355</c:v>
                </c:pt>
                <c:pt idx="137">
                  <c:v>0.4336937371405355</c:v>
                </c:pt>
                <c:pt idx="138">
                  <c:v>0.4336937371405355</c:v>
                </c:pt>
                <c:pt idx="139">
                  <c:v>0.41712283377504222</c:v>
                </c:pt>
                <c:pt idx="140">
                  <c:v>0.4293584681646524</c:v>
                </c:pt>
                <c:pt idx="141">
                  <c:v>0.45169769153531891</c:v>
                </c:pt>
                <c:pt idx="142">
                  <c:v>0.46687500164267759</c:v>
                </c:pt>
                <c:pt idx="143">
                  <c:v>0.49736878141631735</c:v>
                </c:pt>
                <c:pt idx="144">
                  <c:v>0.50545138779075927</c:v>
                </c:pt>
                <c:pt idx="145">
                  <c:v>0.49003410121117008</c:v>
                </c:pt>
                <c:pt idx="146">
                  <c:v>0.49003410121117008</c:v>
                </c:pt>
                <c:pt idx="147">
                  <c:v>0.49003410121117008</c:v>
                </c:pt>
                <c:pt idx="148">
                  <c:v>0.49003410121117008</c:v>
                </c:pt>
                <c:pt idx="149">
                  <c:v>0.49003410121117008</c:v>
                </c:pt>
                <c:pt idx="150">
                  <c:v>0.49003410121117008</c:v>
                </c:pt>
                <c:pt idx="151">
                  <c:v>0.46704495921087019</c:v>
                </c:pt>
                <c:pt idx="152">
                  <c:v>0.46704495921087019</c:v>
                </c:pt>
                <c:pt idx="153">
                  <c:v>0.46704495921087019</c:v>
                </c:pt>
                <c:pt idx="154">
                  <c:v>0.46704495921087019</c:v>
                </c:pt>
                <c:pt idx="155">
                  <c:v>0.46704495921087019</c:v>
                </c:pt>
                <c:pt idx="156">
                  <c:v>0.46704495921087019</c:v>
                </c:pt>
                <c:pt idx="157">
                  <c:v>0.47433214286758807</c:v>
                </c:pt>
                <c:pt idx="158">
                  <c:v>0.47795312840055304</c:v>
                </c:pt>
                <c:pt idx="159">
                  <c:v>0.49231835898217102</c:v>
                </c:pt>
                <c:pt idx="160">
                  <c:v>0.49498696004531662</c:v>
                </c:pt>
                <c:pt idx="161">
                  <c:v>0.47795312840055304</c:v>
                </c:pt>
                <c:pt idx="162">
                  <c:v>0.47795312840055304</c:v>
                </c:pt>
                <c:pt idx="163">
                  <c:v>0.4636602640228954</c:v>
                </c:pt>
                <c:pt idx="164">
                  <c:v>0.4636602640228954</c:v>
                </c:pt>
                <c:pt idx="165">
                  <c:v>0.46181636855694974</c:v>
                </c:pt>
                <c:pt idx="166">
                  <c:v>0.50164147209515686</c:v>
                </c:pt>
                <c:pt idx="167">
                  <c:v>0.47739057313507705</c:v>
                </c:pt>
                <c:pt idx="168">
                  <c:v>0.47739057313507705</c:v>
                </c:pt>
                <c:pt idx="169">
                  <c:v>0.48577505330172233</c:v>
                </c:pt>
                <c:pt idx="170">
                  <c:v>0.49517369501663733</c:v>
                </c:pt>
                <c:pt idx="171">
                  <c:v>0.5248832404332423</c:v>
                </c:pt>
                <c:pt idx="172">
                  <c:v>0.51809812007934986</c:v>
                </c:pt>
                <c:pt idx="173">
                  <c:v>0.50943938935273325</c:v>
                </c:pt>
                <c:pt idx="174">
                  <c:v>0.50943938935273325</c:v>
                </c:pt>
                <c:pt idx="175">
                  <c:v>0.50943938935273325</c:v>
                </c:pt>
                <c:pt idx="176">
                  <c:v>0.50943938935273325</c:v>
                </c:pt>
                <c:pt idx="177">
                  <c:v>0.50943938935273325</c:v>
                </c:pt>
                <c:pt idx="178">
                  <c:v>0.49735060359091865</c:v>
                </c:pt>
                <c:pt idx="179">
                  <c:v>0.49735060359091865</c:v>
                </c:pt>
                <c:pt idx="180">
                  <c:v>0.49735060359091865</c:v>
                </c:pt>
                <c:pt idx="181">
                  <c:v>0.56094228226025356</c:v>
                </c:pt>
                <c:pt idx="182">
                  <c:v>0.61970253258384422</c:v>
                </c:pt>
                <c:pt idx="183">
                  <c:v>0.59903138996707306</c:v>
                </c:pt>
                <c:pt idx="184">
                  <c:v>0.66742334712170093</c:v>
                </c:pt>
                <c:pt idx="185">
                  <c:v>0.66518004492773197</c:v>
                </c:pt>
                <c:pt idx="186">
                  <c:v>0.68042793961632986</c:v>
                </c:pt>
                <c:pt idx="187">
                  <c:v>0.66742334712170093</c:v>
                </c:pt>
                <c:pt idx="188">
                  <c:v>0.66742334712170093</c:v>
                </c:pt>
                <c:pt idx="189">
                  <c:v>0.62763655118536044</c:v>
                </c:pt>
                <c:pt idx="190">
                  <c:v>0.62763655118536044</c:v>
                </c:pt>
                <c:pt idx="191">
                  <c:v>0.59371205930096715</c:v>
                </c:pt>
                <c:pt idx="192">
                  <c:v>0.59371205930096715</c:v>
                </c:pt>
                <c:pt idx="193">
                  <c:v>0.59371205930096715</c:v>
                </c:pt>
                <c:pt idx="194">
                  <c:v>0.59371205930096715</c:v>
                </c:pt>
                <c:pt idx="195">
                  <c:v>0.59371205930096715</c:v>
                </c:pt>
                <c:pt idx="196">
                  <c:v>0.59371205930096715</c:v>
                </c:pt>
                <c:pt idx="197">
                  <c:v>0.59371205930096715</c:v>
                </c:pt>
                <c:pt idx="198">
                  <c:v>0.57957224951711639</c:v>
                </c:pt>
                <c:pt idx="199">
                  <c:v>0.59471596854671305</c:v>
                </c:pt>
                <c:pt idx="200">
                  <c:v>0.58158288354397858</c:v>
                </c:pt>
                <c:pt idx="201">
                  <c:v>0.58158288354397858</c:v>
                </c:pt>
                <c:pt idx="202">
                  <c:v>0.60091323516169493</c:v>
                </c:pt>
                <c:pt idx="203">
                  <c:v>0.65849149444911093</c:v>
                </c:pt>
                <c:pt idx="204">
                  <c:v>0.6605646536135602</c:v>
                </c:pt>
                <c:pt idx="205">
                  <c:v>0.65025695807508765</c:v>
                </c:pt>
                <c:pt idx="206">
                  <c:v>0.69141926495343231</c:v>
                </c:pt>
                <c:pt idx="207">
                  <c:v>0.70144154430112926</c:v>
                </c:pt>
                <c:pt idx="208">
                  <c:v>0.64208586066108819</c:v>
                </c:pt>
                <c:pt idx="209">
                  <c:v>0.64208586066108819</c:v>
                </c:pt>
                <c:pt idx="210">
                  <c:v>0.64208586066108819</c:v>
                </c:pt>
                <c:pt idx="211">
                  <c:v>0.64208586066108819</c:v>
                </c:pt>
                <c:pt idx="212">
                  <c:v>0.64208586066108819</c:v>
                </c:pt>
                <c:pt idx="213">
                  <c:v>0.5846491127176795</c:v>
                </c:pt>
                <c:pt idx="214">
                  <c:v>0.5846491127176795</c:v>
                </c:pt>
                <c:pt idx="215">
                  <c:v>0.5846491127176795</c:v>
                </c:pt>
                <c:pt idx="216">
                  <c:v>0.5846491127176795</c:v>
                </c:pt>
                <c:pt idx="217">
                  <c:v>0.5846491127176795</c:v>
                </c:pt>
                <c:pt idx="218">
                  <c:v>0.5846491127176795</c:v>
                </c:pt>
                <c:pt idx="219">
                  <c:v>0.88091244105607092</c:v>
                </c:pt>
                <c:pt idx="220">
                  <c:v>0.84368719301096207</c:v>
                </c:pt>
                <c:pt idx="221">
                  <c:v>0.97674329157171813</c:v>
                </c:pt>
                <c:pt idx="222">
                  <c:v>0.90094348956000836</c:v>
                </c:pt>
                <c:pt idx="223">
                  <c:v>0.83706283203570342</c:v>
                </c:pt>
                <c:pt idx="224">
                  <c:v>0.83706283203570342</c:v>
                </c:pt>
                <c:pt idx="225">
                  <c:v>0.95808250752546409</c:v>
                </c:pt>
                <c:pt idx="226">
                  <c:v>0.85906052948054312</c:v>
                </c:pt>
                <c:pt idx="227">
                  <c:v>0.95458056736910923</c:v>
                </c:pt>
                <c:pt idx="228">
                  <c:v>0.91236698705042452</c:v>
                </c:pt>
                <c:pt idx="229">
                  <c:v>0.91236698705042452</c:v>
                </c:pt>
                <c:pt idx="230">
                  <c:v>0.91236698705042452</c:v>
                </c:pt>
                <c:pt idx="231">
                  <c:v>0.91236698705042452</c:v>
                </c:pt>
                <c:pt idx="232">
                  <c:v>0.91236698705042452</c:v>
                </c:pt>
                <c:pt idx="233">
                  <c:v>0.91236698705042452</c:v>
                </c:pt>
                <c:pt idx="234">
                  <c:v>1.0301549964295649</c:v>
                </c:pt>
                <c:pt idx="235">
                  <c:v>0.91337929405923202</c:v>
                </c:pt>
                <c:pt idx="236">
                  <c:v>0.91337929405923202</c:v>
                </c:pt>
                <c:pt idx="237">
                  <c:v>0.93859173187683165</c:v>
                </c:pt>
                <c:pt idx="238">
                  <c:v>1.2163949401406768</c:v>
                </c:pt>
                <c:pt idx="239">
                  <c:v>1.1323809189640888</c:v>
                </c:pt>
                <c:pt idx="240">
                  <c:v>1.4200629914158698</c:v>
                </c:pt>
                <c:pt idx="241">
                  <c:v>1.258263734825122</c:v>
                </c:pt>
                <c:pt idx="242">
                  <c:v>1.1659963496838177</c:v>
                </c:pt>
                <c:pt idx="243">
                  <c:v>1.1659963496838177</c:v>
                </c:pt>
                <c:pt idx="244">
                  <c:v>1.1659963496838177</c:v>
                </c:pt>
                <c:pt idx="245">
                  <c:v>1.1659963496838177</c:v>
                </c:pt>
                <c:pt idx="246">
                  <c:v>1.1659963496838177</c:v>
                </c:pt>
                <c:pt idx="247">
                  <c:v>1.1659963496838177</c:v>
                </c:pt>
                <c:pt idx="248">
                  <c:v>1.1659963496838177</c:v>
                </c:pt>
                <c:pt idx="249">
                  <c:v>1.1659963496838177</c:v>
                </c:pt>
                <c:pt idx="250">
                  <c:v>1.1659963496838177</c:v>
                </c:pt>
                <c:pt idx="251">
                  <c:v>1.2132455690304469</c:v>
                </c:pt>
                <c:pt idx="252">
                  <c:v>1.1770256139908524</c:v>
                </c:pt>
                <c:pt idx="253">
                  <c:v>1.1770256139908524</c:v>
                </c:pt>
                <c:pt idx="254">
                  <c:v>1.1770256139908524</c:v>
                </c:pt>
                <c:pt idx="255">
                  <c:v>1.2611079350201972</c:v>
                </c:pt>
                <c:pt idx="256">
                  <c:v>1.2644021792576643</c:v>
                </c:pt>
                <c:pt idx="257">
                  <c:v>1.2611079350201972</c:v>
                </c:pt>
                <c:pt idx="258">
                  <c:v>1.3105570066153749</c:v>
                </c:pt>
                <c:pt idx="259">
                  <c:v>1.3105570066153749</c:v>
                </c:pt>
                <c:pt idx="260">
                  <c:v>1.3678365180206207</c:v>
                </c:pt>
                <c:pt idx="261">
                  <c:v>1.4058693404570661</c:v>
                </c:pt>
                <c:pt idx="262">
                  <c:v>1.4876015376503329</c:v>
                </c:pt>
                <c:pt idx="263">
                  <c:v>1.49900451858307</c:v>
                </c:pt>
                <c:pt idx="264">
                  <c:v>1.4626034390525549</c:v>
                </c:pt>
                <c:pt idx="265">
                  <c:v>1.4626034390525549</c:v>
                </c:pt>
                <c:pt idx="266">
                  <c:v>1.4242346730328661</c:v>
                </c:pt>
                <c:pt idx="267">
                  <c:v>1.4242346730328661</c:v>
                </c:pt>
                <c:pt idx="268">
                  <c:v>1.4414283409160329</c:v>
                </c:pt>
                <c:pt idx="269">
                  <c:v>1.3991498991319375</c:v>
                </c:pt>
                <c:pt idx="270">
                  <c:v>1.3803479860210803</c:v>
                </c:pt>
                <c:pt idx="271">
                  <c:v>1.3803479860210803</c:v>
                </c:pt>
                <c:pt idx="272">
                  <c:v>1.3851935822000139</c:v>
                </c:pt>
                <c:pt idx="273">
                  <c:v>1.3664868186043204</c:v>
                </c:pt>
                <c:pt idx="274">
                  <c:v>1.3664868186043204</c:v>
                </c:pt>
                <c:pt idx="275">
                  <c:v>1.3664868186043204</c:v>
                </c:pt>
                <c:pt idx="276">
                  <c:v>1.3664868186043204</c:v>
                </c:pt>
                <c:pt idx="277">
                  <c:v>1.3205524522181418</c:v>
                </c:pt>
                <c:pt idx="278">
                  <c:v>1.3205524522181418</c:v>
                </c:pt>
                <c:pt idx="279">
                  <c:v>1.3205524522181418</c:v>
                </c:pt>
                <c:pt idx="280">
                  <c:v>1.2983928507988129</c:v>
                </c:pt>
                <c:pt idx="281">
                  <c:v>1.2967289257963053</c:v>
                </c:pt>
                <c:pt idx="282">
                  <c:v>1.3326564222749853</c:v>
                </c:pt>
                <c:pt idx="283">
                  <c:v>1.3430269321441739</c:v>
                </c:pt>
                <c:pt idx="284">
                  <c:v>1.3525038222027423</c:v>
                </c:pt>
                <c:pt idx="285">
                  <c:v>1.3326564222749853</c:v>
                </c:pt>
                <c:pt idx="286">
                  <c:v>1.2586074613636167</c:v>
                </c:pt>
                <c:pt idx="287">
                  <c:v>1.2586074613636167</c:v>
                </c:pt>
                <c:pt idx="288">
                  <c:v>1.3411301189848848</c:v>
                </c:pt>
                <c:pt idx="289">
                  <c:v>1.3122265138516007</c:v>
                </c:pt>
                <c:pt idx="290">
                  <c:v>1.285981250623657</c:v>
                </c:pt>
                <c:pt idx="291">
                  <c:v>1.285981250623657</c:v>
                </c:pt>
                <c:pt idx="292">
                  <c:v>1.1918132555884307</c:v>
                </c:pt>
                <c:pt idx="293">
                  <c:v>1.1918132555884307</c:v>
                </c:pt>
                <c:pt idx="294">
                  <c:v>1.1918132555884307</c:v>
                </c:pt>
                <c:pt idx="295">
                  <c:v>1.1918132555884307</c:v>
                </c:pt>
                <c:pt idx="296">
                  <c:v>1.1918132555884307</c:v>
                </c:pt>
                <c:pt idx="297">
                  <c:v>1.2179039593659677</c:v>
                </c:pt>
                <c:pt idx="298">
                  <c:v>1.1980498338642678</c:v>
                </c:pt>
                <c:pt idx="299">
                  <c:v>1.1980498338642678</c:v>
                </c:pt>
                <c:pt idx="300">
                  <c:v>1.2750843104702618</c:v>
                </c:pt>
                <c:pt idx="301">
                  <c:v>1.4934876441651719</c:v>
                </c:pt>
                <c:pt idx="302">
                  <c:v>1.4133489853597967</c:v>
                </c:pt>
                <c:pt idx="303">
                  <c:v>1.4076215632896258</c:v>
                </c:pt>
                <c:pt idx="304">
                  <c:v>1.3861668103081324</c:v>
                </c:pt>
                <c:pt idx="305">
                  <c:v>1.3861668103081324</c:v>
                </c:pt>
                <c:pt idx="306">
                  <c:v>1.2976327268546148</c:v>
                </c:pt>
                <c:pt idx="307">
                  <c:v>1.2976327268546148</c:v>
                </c:pt>
                <c:pt idx="308">
                  <c:v>1.2976327268546148</c:v>
                </c:pt>
                <c:pt idx="309">
                  <c:v>1.2976327268546148</c:v>
                </c:pt>
                <c:pt idx="310">
                  <c:v>1.184259702401754</c:v>
                </c:pt>
                <c:pt idx="311">
                  <c:v>1.184259702401754</c:v>
                </c:pt>
                <c:pt idx="312">
                  <c:v>1.184259702401754</c:v>
                </c:pt>
                <c:pt idx="313">
                  <c:v>1.184259702401754</c:v>
                </c:pt>
                <c:pt idx="314">
                  <c:v>1.184259702401754</c:v>
                </c:pt>
                <c:pt idx="315">
                  <c:v>1.184259702401754</c:v>
                </c:pt>
                <c:pt idx="316">
                  <c:v>1.2386276884625613</c:v>
                </c:pt>
                <c:pt idx="317">
                  <c:v>1.2297258023977622</c:v>
                </c:pt>
                <c:pt idx="318">
                  <c:v>1.1716426554749075</c:v>
                </c:pt>
                <c:pt idx="319">
                  <c:v>1.1716426554749075</c:v>
                </c:pt>
                <c:pt idx="320">
                  <c:v>1.1716426554749075</c:v>
                </c:pt>
                <c:pt idx="321">
                  <c:v>1.1716426554749075</c:v>
                </c:pt>
                <c:pt idx="322">
                  <c:v>1.1716426554749075</c:v>
                </c:pt>
                <c:pt idx="323">
                  <c:v>1.1425358336463778</c:v>
                </c:pt>
                <c:pt idx="324">
                  <c:v>1.1425358336463778</c:v>
                </c:pt>
                <c:pt idx="325">
                  <c:v>1.1425358336463778</c:v>
                </c:pt>
                <c:pt idx="326">
                  <c:v>1.0914385781767906</c:v>
                </c:pt>
                <c:pt idx="327">
                  <c:v>1.1359341015298019</c:v>
                </c:pt>
                <c:pt idx="328">
                  <c:v>1.1695861753436141</c:v>
                </c:pt>
                <c:pt idx="329">
                  <c:v>1.1846719839430526</c:v>
                </c:pt>
                <c:pt idx="330">
                  <c:v>1.2625476846824912</c:v>
                </c:pt>
                <c:pt idx="331">
                  <c:v>1.2566942934205212</c:v>
                </c:pt>
                <c:pt idx="332">
                  <c:v>1.2439424091111817</c:v>
                </c:pt>
                <c:pt idx="333">
                  <c:v>1.2862970107917939</c:v>
                </c:pt>
                <c:pt idx="334">
                  <c:v>1.2590315400721575</c:v>
                </c:pt>
                <c:pt idx="335">
                  <c:v>1.2590315400721575</c:v>
                </c:pt>
                <c:pt idx="336">
                  <c:v>1.2714275070067662</c:v>
                </c:pt>
                <c:pt idx="337">
                  <c:v>1.1583654158954888</c:v>
                </c:pt>
                <c:pt idx="338">
                  <c:v>1.1583654158954888</c:v>
                </c:pt>
                <c:pt idx="339">
                  <c:v>1.1583654158954888</c:v>
                </c:pt>
                <c:pt idx="340">
                  <c:v>1.1990656695390278</c:v>
                </c:pt>
                <c:pt idx="341">
                  <c:v>1.1758649997526156</c:v>
                </c:pt>
                <c:pt idx="342">
                  <c:v>1.208984400761226</c:v>
                </c:pt>
                <c:pt idx="343">
                  <c:v>1.1709533224557047</c:v>
                </c:pt>
                <c:pt idx="344">
                  <c:v>1.1709533224557047</c:v>
                </c:pt>
                <c:pt idx="345">
                  <c:v>1.1709533224557047</c:v>
                </c:pt>
                <c:pt idx="346">
                  <c:v>1.1709533224557047</c:v>
                </c:pt>
                <c:pt idx="347">
                  <c:v>1.1709533224557047</c:v>
                </c:pt>
                <c:pt idx="348">
                  <c:v>1.1709533224557047</c:v>
                </c:pt>
                <c:pt idx="349">
                  <c:v>1.1709533224557047</c:v>
                </c:pt>
                <c:pt idx="350">
                  <c:v>1.1256934632076612</c:v>
                </c:pt>
                <c:pt idx="351">
                  <c:v>1.1201513811071382</c:v>
                </c:pt>
                <c:pt idx="352">
                  <c:v>1.0884328298802008</c:v>
                </c:pt>
                <c:pt idx="353">
                  <c:v>1.0884328298802008</c:v>
                </c:pt>
                <c:pt idx="354">
                  <c:v>1.1350443822281102</c:v>
                </c:pt>
                <c:pt idx="355">
                  <c:v>1.193176538791092</c:v>
                </c:pt>
                <c:pt idx="356">
                  <c:v>1.1650198062836963</c:v>
                </c:pt>
                <c:pt idx="357">
                  <c:v>1.1356961504192205</c:v>
                </c:pt>
                <c:pt idx="358">
                  <c:v>1.1356961504192205</c:v>
                </c:pt>
                <c:pt idx="359">
                  <c:v>1.1032915931947085</c:v>
                </c:pt>
                <c:pt idx="360">
                  <c:v>1.1032915931947085</c:v>
                </c:pt>
                <c:pt idx="361">
                  <c:v>0.98935408293890781</c:v>
                </c:pt>
                <c:pt idx="362">
                  <c:v>0.98935408293890781</c:v>
                </c:pt>
                <c:pt idx="363">
                  <c:v>1.0332258079436798</c:v>
                </c:pt>
                <c:pt idx="364">
                  <c:v>0.93179168670320323</c:v>
                </c:pt>
                <c:pt idx="365">
                  <c:v>0.93179168670320323</c:v>
                </c:pt>
                <c:pt idx="366">
                  <c:v>1.2047344427422728</c:v>
                </c:pt>
                <c:pt idx="367">
                  <c:v>1.1910031340658005</c:v>
                </c:pt>
                <c:pt idx="368">
                  <c:v>1.287764315213682</c:v>
                </c:pt>
                <c:pt idx="369">
                  <c:v>1.2957450325552935</c:v>
                </c:pt>
                <c:pt idx="370">
                  <c:v>1.3109933109170406</c:v>
                </c:pt>
                <c:pt idx="371">
                  <c:v>1.4530933308097327</c:v>
                </c:pt>
                <c:pt idx="372">
                  <c:v>1.3899845645584861</c:v>
                </c:pt>
                <c:pt idx="373">
                  <c:v>1.3899845645584861</c:v>
                </c:pt>
                <c:pt idx="374">
                  <c:v>1.2269729543451668</c:v>
                </c:pt>
                <c:pt idx="375">
                  <c:v>1.2269729543451668</c:v>
                </c:pt>
                <c:pt idx="376">
                  <c:v>1.2269729543451668</c:v>
                </c:pt>
                <c:pt idx="377">
                  <c:v>1.2269729543451668</c:v>
                </c:pt>
                <c:pt idx="378">
                  <c:v>1.2269729543451668</c:v>
                </c:pt>
                <c:pt idx="379">
                  <c:v>1.2269729543451668</c:v>
                </c:pt>
                <c:pt idx="380">
                  <c:v>1.0973300345678396</c:v>
                </c:pt>
                <c:pt idx="381">
                  <c:v>1.0973300345678396</c:v>
                </c:pt>
                <c:pt idx="382">
                  <c:v>1.2193242612204094</c:v>
                </c:pt>
                <c:pt idx="383">
                  <c:v>1.034533785909014</c:v>
                </c:pt>
                <c:pt idx="384">
                  <c:v>1.034533785909014</c:v>
                </c:pt>
                <c:pt idx="385">
                  <c:v>1.034533785909014</c:v>
                </c:pt>
                <c:pt idx="386">
                  <c:v>0.96007042970091838</c:v>
                </c:pt>
                <c:pt idx="387">
                  <c:v>0.96007042970091838</c:v>
                </c:pt>
                <c:pt idx="388">
                  <c:v>0.96007042970091838</c:v>
                </c:pt>
                <c:pt idx="389">
                  <c:v>0.87335033732719014</c:v>
                </c:pt>
                <c:pt idx="390">
                  <c:v>0.87335033732719014</c:v>
                </c:pt>
                <c:pt idx="391">
                  <c:v>0.92072390862138398</c:v>
                </c:pt>
                <c:pt idx="392">
                  <c:v>0.99779399803032509</c:v>
                </c:pt>
                <c:pt idx="393">
                  <c:v>0.96990881439308851</c:v>
                </c:pt>
                <c:pt idx="394">
                  <c:v>0.98297326439823873</c:v>
                </c:pt>
                <c:pt idx="395">
                  <c:v>0.94932195208619063</c:v>
                </c:pt>
                <c:pt idx="396">
                  <c:v>0.94932195208619063</c:v>
                </c:pt>
                <c:pt idx="397">
                  <c:v>0.94932195208619063</c:v>
                </c:pt>
                <c:pt idx="398">
                  <c:v>0.94932195208619063</c:v>
                </c:pt>
                <c:pt idx="399">
                  <c:v>0.89208131248104738</c:v>
                </c:pt>
                <c:pt idx="400">
                  <c:v>0.89208131248104738</c:v>
                </c:pt>
                <c:pt idx="401">
                  <c:v>0.89208131248104738</c:v>
                </c:pt>
                <c:pt idx="402">
                  <c:v>0.89208131248104738</c:v>
                </c:pt>
                <c:pt idx="403">
                  <c:v>0.89208131248104738</c:v>
                </c:pt>
                <c:pt idx="404">
                  <c:v>0.89208131248104738</c:v>
                </c:pt>
                <c:pt idx="405">
                  <c:v>0.99591452383258083</c:v>
                </c:pt>
                <c:pt idx="406">
                  <c:v>0.97706257956335341</c:v>
                </c:pt>
                <c:pt idx="407">
                  <c:v>1.0481657425447504</c:v>
                </c:pt>
                <c:pt idx="408">
                  <c:v>1.0131859101320748</c:v>
                </c:pt>
                <c:pt idx="409">
                  <c:v>1.0131859101320748</c:v>
                </c:pt>
                <c:pt idx="410">
                  <c:v>1.0131859101320748</c:v>
                </c:pt>
                <c:pt idx="411">
                  <c:v>0.9770203220454865</c:v>
                </c:pt>
                <c:pt idx="412">
                  <c:v>1.0043912451158314</c:v>
                </c:pt>
                <c:pt idx="413">
                  <c:v>1.0796043731515641</c:v>
                </c:pt>
                <c:pt idx="414">
                  <c:v>0.979992667772973</c:v>
                </c:pt>
                <c:pt idx="415">
                  <c:v>0.979992667772973</c:v>
                </c:pt>
                <c:pt idx="416">
                  <c:v>1.066294908696956</c:v>
                </c:pt>
                <c:pt idx="417">
                  <c:v>1.0112965086951395</c:v>
                </c:pt>
                <c:pt idx="418">
                  <c:v>0.94726060013665925</c:v>
                </c:pt>
                <c:pt idx="419">
                  <c:v>0.94726060013665925</c:v>
                </c:pt>
                <c:pt idx="420">
                  <c:v>0.94726060013665925</c:v>
                </c:pt>
                <c:pt idx="421">
                  <c:v>0.94726060013665925</c:v>
                </c:pt>
                <c:pt idx="422">
                  <c:v>0.94726060013665925</c:v>
                </c:pt>
                <c:pt idx="423">
                  <c:v>0.94726060013665925</c:v>
                </c:pt>
                <c:pt idx="424">
                  <c:v>0.94726060013665925</c:v>
                </c:pt>
                <c:pt idx="425">
                  <c:v>0.94726060013665925</c:v>
                </c:pt>
                <c:pt idx="426">
                  <c:v>1.0071439238002413</c:v>
                </c:pt>
                <c:pt idx="427">
                  <c:v>1.0071439238002413</c:v>
                </c:pt>
                <c:pt idx="428">
                  <c:v>0.98296960443472259</c:v>
                </c:pt>
                <c:pt idx="429">
                  <c:v>1.0140530550449374</c:v>
                </c:pt>
                <c:pt idx="430">
                  <c:v>0.9869037623064093</c:v>
                </c:pt>
                <c:pt idx="431">
                  <c:v>0.9869037623064093</c:v>
                </c:pt>
                <c:pt idx="432">
                  <c:v>1.0313522168421085</c:v>
                </c:pt>
                <c:pt idx="433">
                  <c:v>1.0522352594296038</c:v>
                </c:pt>
                <c:pt idx="434">
                  <c:v>1.0522352594296038</c:v>
                </c:pt>
                <c:pt idx="435">
                  <c:v>1.0693853537331135</c:v>
                </c:pt>
                <c:pt idx="436">
                  <c:v>1.060066421176054</c:v>
                </c:pt>
                <c:pt idx="437">
                  <c:v>1.055378694682608</c:v>
                </c:pt>
                <c:pt idx="438">
                  <c:v>1.070158766164933</c:v>
                </c:pt>
                <c:pt idx="439">
                  <c:v>1.0740080290042933</c:v>
                </c:pt>
                <c:pt idx="440">
                  <c:v>1.1351792562326124</c:v>
                </c:pt>
                <c:pt idx="441">
                  <c:v>1.2110961080756686</c:v>
                </c:pt>
                <c:pt idx="442">
                  <c:v>1.2217672570197935</c:v>
                </c:pt>
                <c:pt idx="443">
                  <c:v>1.2077330452174206</c:v>
                </c:pt>
                <c:pt idx="444">
                  <c:v>1.1887116567120899</c:v>
                </c:pt>
                <c:pt idx="445">
                  <c:v>1.1887116567120899</c:v>
                </c:pt>
                <c:pt idx="446">
                  <c:v>1.1887116567120899</c:v>
                </c:pt>
                <c:pt idx="447">
                  <c:v>1.1887116567120899</c:v>
                </c:pt>
                <c:pt idx="448">
                  <c:v>1.1887116567120899</c:v>
                </c:pt>
                <c:pt idx="449">
                  <c:v>1.1887116567120899</c:v>
                </c:pt>
                <c:pt idx="450">
                  <c:v>1.1887116567120899</c:v>
                </c:pt>
                <c:pt idx="451">
                  <c:v>1.1887116567120899</c:v>
                </c:pt>
                <c:pt idx="452">
                  <c:v>1.1887116567120899</c:v>
                </c:pt>
                <c:pt idx="453">
                  <c:v>1.1887116567120899</c:v>
                </c:pt>
                <c:pt idx="454">
                  <c:v>1.1887116567120899</c:v>
                </c:pt>
                <c:pt idx="455">
                  <c:v>1.2305272227585415</c:v>
                </c:pt>
                <c:pt idx="456">
                  <c:v>1.2787984801786967</c:v>
                </c:pt>
                <c:pt idx="457">
                  <c:v>1.2992147131616258</c:v>
                </c:pt>
                <c:pt idx="458">
                  <c:v>1.3114034948844764</c:v>
                </c:pt>
                <c:pt idx="459">
                  <c:v>1.36280054300423</c:v>
                </c:pt>
                <c:pt idx="460">
                  <c:v>1.331484800769966</c:v>
                </c:pt>
                <c:pt idx="461">
                  <c:v>1.3849764166864562</c:v>
                </c:pt>
                <c:pt idx="462">
                  <c:v>1.3451303222734066</c:v>
                </c:pt>
                <c:pt idx="463">
                  <c:v>1.3451303222734066</c:v>
                </c:pt>
                <c:pt idx="464">
                  <c:v>1.3451303222734066</c:v>
                </c:pt>
                <c:pt idx="465">
                  <c:v>1.333684912153428</c:v>
                </c:pt>
                <c:pt idx="466">
                  <c:v>1.3017138286837771</c:v>
                </c:pt>
                <c:pt idx="467">
                  <c:v>1.3017138286837771</c:v>
                </c:pt>
                <c:pt idx="468">
                  <c:v>1.2341508405841779</c:v>
                </c:pt>
                <c:pt idx="469">
                  <c:v>1.2713132150018895</c:v>
                </c:pt>
                <c:pt idx="470">
                  <c:v>1.2939438809101693</c:v>
                </c:pt>
                <c:pt idx="471">
                  <c:v>1.3377244000475539</c:v>
                </c:pt>
                <c:pt idx="472">
                  <c:v>1.4037673927044256</c:v>
                </c:pt>
                <c:pt idx="473">
                  <c:v>1.3828744933323847</c:v>
                </c:pt>
                <c:pt idx="474">
                  <c:v>1.3316856487108621</c:v>
                </c:pt>
                <c:pt idx="475">
                  <c:v>1.3316856487108621</c:v>
                </c:pt>
                <c:pt idx="476">
                  <c:v>1.381216274050167</c:v>
                </c:pt>
                <c:pt idx="477">
                  <c:v>1.4266397646818829</c:v>
                </c:pt>
                <c:pt idx="478">
                  <c:v>1.36055881143139</c:v>
                </c:pt>
                <c:pt idx="479">
                  <c:v>1.36055881143139</c:v>
                </c:pt>
                <c:pt idx="480">
                  <c:v>1.4125349849335489</c:v>
                </c:pt>
                <c:pt idx="481">
                  <c:v>1.4336951444883435</c:v>
                </c:pt>
                <c:pt idx="482">
                  <c:v>1.425397158441567</c:v>
                </c:pt>
                <c:pt idx="483">
                  <c:v>1.4419248402459275</c:v>
                </c:pt>
                <c:pt idx="484">
                  <c:v>1.402353627627325</c:v>
                </c:pt>
                <c:pt idx="485">
                  <c:v>1.402353627627325</c:v>
                </c:pt>
                <c:pt idx="486">
                  <c:v>1.402353627627325</c:v>
                </c:pt>
                <c:pt idx="487">
                  <c:v>1.402353627627325</c:v>
                </c:pt>
                <c:pt idx="488">
                  <c:v>1.3516509190822561</c:v>
                </c:pt>
                <c:pt idx="489">
                  <c:v>1.3516509190822561</c:v>
                </c:pt>
                <c:pt idx="490">
                  <c:v>1.3516509190822561</c:v>
                </c:pt>
                <c:pt idx="491">
                  <c:v>1.3639639166460533</c:v>
                </c:pt>
                <c:pt idx="492">
                  <c:v>1.3700609514480022</c:v>
                </c:pt>
                <c:pt idx="493">
                  <c:v>1.4249129471650144</c:v>
                </c:pt>
                <c:pt idx="494">
                  <c:v>1.4492082927597054</c:v>
                </c:pt>
                <c:pt idx="495">
                  <c:v>1.4353252163607677</c:v>
                </c:pt>
                <c:pt idx="496">
                  <c:v>1.4754196232763421</c:v>
                </c:pt>
                <c:pt idx="497">
                  <c:v>1.5173156993330092</c:v>
                </c:pt>
                <c:pt idx="498">
                  <c:v>1.5473968873830173</c:v>
                </c:pt>
                <c:pt idx="499">
                  <c:v>1.5630148633129917</c:v>
                </c:pt>
                <c:pt idx="500">
                  <c:v>1.5864394074140815</c:v>
                </c:pt>
                <c:pt idx="501">
                  <c:v>1.599706779774094</c:v>
                </c:pt>
                <c:pt idx="502">
                  <c:v>1.5436839160957567</c:v>
                </c:pt>
                <c:pt idx="503">
                  <c:v>1.5436839160957567</c:v>
                </c:pt>
                <c:pt idx="504">
                  <c:v>1.5853421354436594</c:v>
                </c:pt>
                <c:pt idx="505">
                  <c:v>1.6599247725311996</c:v>
                </c:pt>
                <c:pt idx="506">
                  <c:v>1.5811675580863862</c:v>
                </c:pt>
                <c:pt idx="507">
                  <c:v>1.5811675580863862</c:v>
                </c:pt>
                <c:pt idx="508">
                  <c:v>1.5811675580863862</c:v>
                </c:pt>
                <c:pt idx="509">
                  <c:v>1.5811675580863862</c:v>
                </c:pt>
                <c:pt idx="510">
                  <c:v>1.554808186185018</c:v>
                </c:pt>
                <c:pt idx="511">
                  <c:v>1.554808186185018</c:v>
                </c:pt>
                <c:pt idx="512">
                  <c:v>1.554808186185018</c:v>
                </c:pt>
                <c:pt idx="513">
                  <c:v>1.614314843894727</c:v>
                </c:pt>
                <c:pt idx="514">
                  <c:v>1.6750804869392533</c:v>
                </c:pt>
                <c:pt idx="515">
                  <c:v>1.6296566412485312</c:v>
                </c:pt>
                <c:pt idx="516">
                  <c:v>1.6296566412485312</c:v>
                </c:pt>
                <c:pt idx="517">
                  <c:v>1.6296566412485312</c:v>
                </c:pt>
                <c:pt idx="518">
                  <c:v>1.6296566412485312</c:v>
                </c:pt>
                <c:pt idx="519">
                  <c:v>1.6296566412485312</c:v>
                </c:pt>
                <c:pt idx="520">
                  <c:v>1.6296566412485312</c:v>
                </c:pt>
                <c:pt idx="521">
                  <c:v>1.6296566412485312</c:v>
                </c:pt>
                <c:pt idx="522">
                  <c:v>1.609487834279784</c:v>
                </c:pt>
                <c:pt idx="523">
                  <c:v>1.6687834115598612</c:v>
                </c:pt>
                <c:pt idx="524">
                  <c:v>1.674440236593131</c:v>
                </c:pt>
                <c:pt idx="525">
                  <c:v>1.6228623122713794</c:v>
                </c:pt>
                <c:pt idx="526">
                  <c:v>1.6228623122713794</c:v>
                </c:pt>
                <c:pt idx="527">
                  <c:v>1.7050796835271802</c:v>
                </c:pt>
                <c:pt idx="528">
                  <c:v>1.6903252042788097</c:v>
                </c:pt>
                <c:pt idx="529">
                  <c:v>1.688671798921261</c:v>
                </c:pt>
                <c:pt idx="530">
                  <c:v>1.6928001978078584</c:v>
                </c:pt>
                <c:pt idx="531">
                  <c:v>1.6524551980024165</c:v>
                </c:pt>
                <c:pt idx="532">
                  <c:v>1.7079986730504615</c:v>
                </c:pt>
                <c:pt idx="533">
                  <c:v>1.7143672080117605</c:v>
                </c:pt>
                <c:pt idx="534">
                  <c:v>1.6422130184876234</c:v>
                </c:pt>
                <c:pt idx="535">
                  <c:v>1.6422130184876234</c:v>
                </c:pt>
                <c:pt idx="536">
                  <c:v>1.6422130184876234</c:v>
                </c:pt>
                <c:pt idx="537">
                  <c:v>1.6422130184876234</c:v>
                </c:pt>
                <c:pt idx="538">
                  <c:v>1.5748532398910375</c:v>
                </c:pt>
                <c:pt idx="539">
                  <c:v>1.5748532398910375</c:v>
                </c:pt>
                <c:pt idx="540">
                  <c:v>1.5924548181414808</c:v>
                </c:pt>
                <c:pt idx="541">
                  <c:v>1.5618558634851363</c:v>
                </c:pt>
                <c:pt idx="542">
                  <c:v>1.5618558634851363</c:v>
                </c:pt>
                <c:pt idx="543">
                  <c:v>1.5618558634851363</c:v>
                </c:pt>
                <c:pt idx="544">
                  <c:v>1.5448848965587443</c:v>
                </c:pt>
                <c:pt idx="545">
                  <c:v>1.5448848965587443</c:v>
                </c:pt>
                <c:pt idx="546">
                  <c:v>1.5448848965587443</c:v>
                </c:pt>
                <c:pt idx="547">
                  <c:v>1.5902731760834679</c:v>
                </c:pt>
                <c:pt idx="548">
                  <c:v>1.5841357430016121</c:v>
                </c:pt>
                <c:pt idx="549">
                  <c:v>1.5748520462904483</c:v>
                </c:pt>
                <c:pt idx="550">
                  <c:v>1.665418407554573</c:v>
                </c:pt>
                <c:pt idx="551">
                  <c:v>1.695481858142307</c:v>
                </c:pt>
                <c:pt idx="552">
                  <c:v>1.7226584874594555</c:v>
                </c:pt>
                <c:pt idx="553">
                  <c:v>1.7145805622218708</c:v>
                </c:pt>
                <c:pt idx="554">
                  <c:v>1.7438788117424155</c:v>
                </c:pt>
                <c:pt idx="555">
                  <c:v>1.7691481933109692</c:v>
                </c:pt>
                <c:pt idx="556">
                  <c:v>1.7736146787257923</c:v>
                </c:pt>
                <c:pt idx="557">
                  <c:v>1.7869025051833392</c:v>
                </c:pt>
                <c:pt idx="558">
                  <c:v>1.7875310385692467</c:v>
                </c:pt>
                <c:pt idx="559">
                  <c:v>1.7226584874594555</c:v>
                </c:pt>
                <c:pt idx="560">
                  <c:v>1.7226584874594555</c:v>
                </c:pt>
                <c:pt idx="561">
                  <c:v>1.7226584874594555</c:v>
                </c:pt>
                <c:pt idx="562">
                  <c:v>1.7226584874594555</c:v>
                </c:pt>
                <c:pt idx="563">
                  <c:v>1.7776958613430376</c:v>
                </c:pt>
                <c:pt idx="564">
                  <c:v>1.8067705910432821</c:v>
                </c:pt>
                <c:pt idx="565">
                  <c:v>1.7862619077029975</c:v>
                </c:pt>
                <c:pt idx="566">
                  <c:v>1.7647043044176567</c:v>
                </c:pt>
                <c:pt idx="567">
                  <c:v>1.7647043044176567</c:v>
                </c:pt>
                <c:pt idx="568">
                  <c:v>1.7548195885101707</c:v>
                </c:pt>
                <c:pt idx="569">
                  <c:v>1.7548195885101707</c:v>
                </c:pt>
                <c:pt idx="570">
                  <c:v>1.6851669899670907</c:v>
                </c:pt>
                <c:pt idx="571">
                  <c:v>1.6851669899670907</c:v>
                </c:pt>
                <c:pt idx="572">
                  <c:v>1.7448093675982044</c:v>
                </c:pt>
                <c:pt idx="573">
                  <c:v>1.7357730483891083</c:v>
                </c:pt>
                <c:pt idx="574">
                  <c:v>1.7289425759151638</c:v>
                </c:pt>
                <c:pt idx="575">
                  <c:v>1.7099184620768448</c:v>
                </c:pt>
                <c:pt idx="576">
                  <c:v>1.7099184620768448</c:v>
                </c:pt>
                <c:pt idx="577">
                  <c:v>1.7099184620768448</c:v>
                </c:pt>
                <c:pt idx="578">
                  <c:v>1.7099184620768448</c:v>
                </c:pt>
                <c:pt idx="579">
                  <c:v>1.7099184620768448</c:v>
                </c:pt>
                <c:pt idx="580">
                  <c:v>1.7099184620768448</c:v>
                </c:pt>
                <c:pt idx="581">
                  <c:v>1.7361939404996971</c:v>
                </c:pt>
                <c:pt idx="582">
                  <c:v>1.7200922332475914</c:v>
                </c:pt>
                <c:pt idx="583">
                  <c:v>1.7143582356410176</c:v>
                </c:pt>
                <c:pt idx="584">
                  <c:v>1.7143582356410176</c:v>
                </c:pt>
                <c:pt idx="585">
                  <c:v>1.7143582356410176</c:v>
                </c:pt>
                <c:pt idx="586">
                  <c:v>1.7143582356410176</c:v>
                </c:pt>
                <c:pt idx="587">
                  <c:v>1.7293974669710186</c:v>
                </c:pt>
                <c:pt idx="588">
                  <c:v>1.726874051909602</c:v>
                </c:pt>
                <c:pt idx="589">
                  <c:v>1.7433844187718885</c:v>
                </c:pt>
                <c:pt idx="590">
                  <c:v>1.746588877038084</c:v>
                </c:pt>
                <c:pt idx="591">
                  <c:v>1.7149806512294463</c:v>
                </c:pt>
                <c:pt idx="592">
                  <c:v>1.7149806512294463</c:v>
                </c:pt>
                <c:pt idx="593">
                  <c:v>1.762853251651743</c:v>
                </c:pt>
                <c:pt idx="594">
                  <c:v>1.7399256952812465</c:v>
                </c:pt>
                <c:pt idx="595">
                  <c:v>1.7392778907301629</c:v>
                </c:pt>
                <c:pt idx="596">
                  <c:v>1.7392778907301629</c:v>
                </c:pt>
                <c:pt idx="597">
                  <c:v>1.7392778907301629</c:v>
                </c:pt>
                <c:pt idx="598">
                  <c:v>1.772964539557377</c:v>
                </c:pt>
                <c:pt idx="599">
                  <c:v>1.8048759824916951</c:v>
                </c:pt>
                <c:pt idx="600">
                  <c:v>1.840888106422927</c:v>
                </c:pt>
                <c:pt idx="601">
                  <c:v>1.93452218994398</c:v>
                </c:pt>
                <c:pt idx="602">
                  <c:v>1.9294985755668135</c:v>
                </c:pt>
                <c:pt idx="603">
                  <c:v>1.9582915807653127</c:v>
                </c:pt>
                <c:pt idx="604">
                  <c:v>1.9540029595516004</c:v>
                </c:pt>
                <c:pt idx="605">
                  <c:v>1.8774567963486521</c:v>
                </c:pt>
                <c:pt idx="606">
                  <c:v>1.8774567963486521</c:v>
                </c:pt>
                <c:pt idx="607">
                  <c:v>1.8774567963486521</c:v>
                </c:pt>
                <c:pt idx="608">
                  <c:v>1.9117468134780014</c:v>
                </c:pt>
                <c:pt idx="609">
                  <c:v>1.926809002571958</c:v>
                </c:pt>
                <c:pt idx="610">
                  <c:v>1.9602450620392449</c:v>
                </c:pt>
                <c:pt idx="611">
                  <c:v>1.8952719329386079</c:v>
                </c:pt>
                <c:pt idx="612">
                  <c:v>1.8952719329386079</c:v>
                </c:pt>
                <c:pt idx="613">
                  <c:v>1.8952719329386079</c:v>
                </c:pt>
                <c:pt idx="614">
                  <c:v>1.9788365674165436</c:v>
                </c:pt>
                <c:pt idx="615">
                  <c:v>1.9797311395287178</c:v>
                </c:pt>
                <c:pt idx="616">
                  <c:v>1.9400632242795681</c:v>
                </c:pt>
                <c:pt idx="617">
                  <c:v>1.9400632242795681</c:v>
                </c:pt>
                <c:pt idx="618">
                  <c:v>1.9400632242795681</c:v>
                </c:pt>
                <c:pt idx="619">
                  <c:v>1.989169894227873</c:v>
                </c:pt>
                <c:pt idx="620">
                  <c:v>2.0210105000835314</c:v>
                </c:pt>
                <c:pt idx="621">
                  <c:v>2.1800751947132189</c:v>
                </c:pt>
                <c:pt idx="622">
                  <c:v>2.2151665145244888</c:v>
                </c:pt>
                <c:pt idx="623">
                  <c:v>2.1686464988895957</c:v>
                </c:pt>
                <c:pt idx="624">
                  <c:v>2.0759223044932789</c:v>
                </c:pt>
                <c:pt idx="625">
                  <c:v>2.0759223044932789</c:v>
                </c:pt>
                <c:pt idx="626">
                  <c:v>2.0759223044932789</c:v>
                </c:pt>
                <c:pt idx="627">
                  <c:v>2.0759223044932789</c:v>
                </c:pt>
                <c:pt idx="628">
                  <c:v>2.0367015913399973</c:v>
                </c:pt>
                <c:pt idx="629">
                  <c:v>2.0367015913399973</c:v>
                </c:pt>
                <c:pt idx="630">
                  <c:v>1.9403481664523554</c:v>
                </c:pt>
                <c:pt idx="631">
                  <c:v>1.9403481664523554</c:v>
                </c:pt>
                <c:pt idx="632">
                  <c:v>1.9403481664523554</c:v>
                </c:pt>
                <c:pt idx="633">
                  <c:v>1.9403481664523554</c:v>
                </c:pt>
                <c:pt idx="634">
                  <c:v>1.9493257828594537</c:v>
                </c:pt>
                <c:pt idx="635">
                  <c:v>1.960409019737436</c:v>
                </c:pt>
                <c:pt idx="636">
                  <c:v>1.946324279855697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'Loss function'!$H$1</c:f>
              <c:strCache>
                <c:ptCount val="1"/>
                <c:pt idx="0">
                  <c:v>Equity line3</c:v>
                </c:pt>
              </c:strCache>
            </c:strRef>
          </c:tx>
          <c:marker>
            <c:symbol val="none"/>
          </c:marker>
          <c:val>
            <c:numRef>
              <c:f>'Loss function'!$H$2:$H$638</c:f>
              <c:numCache>
                <c:formatCode>0.0%</c:formatCode>
                <c:ptCount val="637"/>
                <c:pt idx="0">
                  <c:v>0</c:v>
                </c:pt>
                <c:pt idx="1">
                  <c:v>-6.5141121537286573E-3</c:v>
                </c:pt>
                <c:pt idx="2">
                  <c:v>-6.5141121537286573E-3</c:v>
                </c:pt>
                <c:pt idx="3">
                  <c:v>-6.5141121537286573E-3</c:v>
                </c:pt>
                <c:pt idx="4">
                  <c:v>-6.5141121537286573E-3</c:v>
                </c:pt>
                <c:pt idx="5">
                  <c:v>2.585405557289544E-2</c:v>
                </c:pt>
                <c:pt idx="6">
                  <c:v>4.2712040197123713E-5</c:v>
                </c:pt>
                <c:pt idx="7">
                  <c:v>4.2712040197123713E-5</c:v>
                </c:pt>
                <c:pt idx="8">
                  <c:v>4.2712040197123713E-5</c:v>
                </c:pt>
                <c:pt idx="9">
                  <c:v>4.2712040197123713E-5</c:v>
                </c:pt>
                <c:pt idx="10">
                  <c:v>2.2588784628185588E-2</c:v>
                </c:pt>
                <c:pt idx="11">
                  <c:v>2.8931780398178675E-2</c:v>
                </c:pt>
                <c:pt idx="12">
                  <c:v>5.3936503865334218E-2</c:v>
                </c:pt>
                <c:pt idx="13">
                  <c:v>4.4632152282511606E-2</c:v>
                </c:pt>
                <c:pt idx="14">
                  <c:v>6.315508194353936E-2</c:v>
                </c:pt>
                <c:pt idx="15">
                  <c:v>0.11092636203998829</c:v>
                </c:pt>
                <c:pt idx="16">
                  <c:v>0.12251964374282209</c:v>
                </c:pt>
                <c:pt idx="17">
                  <c:v>9.3275165512596625E-2</c:v>
                </c:pt>
                <c:pt idx="18">
                  <c:v>9.3275165512596625E-2</c:v>
                </c:pt>
                <c:pt idx="19">
                  <c:v>9.6205785237736596E-2</c:v>
                </c:pt>
                <c:pt idx="20">
                  <c:v>0.12218153961986722</c:v>
                </c:pt>
                <c:pt idx="21">
                  <c:v>0.12218153961986722</c:v>
                </c:pt>
                <c:pt idx="22">
                  <c:v>0.12218153961986722</c:v>
                </c:pt>
                <c:pt idx="23">
                  <c:v>0.12218153961986722</c:v>
                </c:pt>
                <c:pt idx="24">
                  <c:v>0.12218153961986722</c:v>
                </c:pt>
                <c:pt idx="25">
                  <c:v>0.12218153961986722</c:v>
                </c:pt>
                <c:pt idx="26">
                  <c:v>0.12218153961986722</c:v>
                </c:pt>
                <c:pt idx="27">
                  <c:v>0.12218153961986722</c:v>
                </c:pt>
                <c:pt idx="28">
                  <c:v>0.12218153961986722</c:v>
                </c:pt>
                <c:pt idx="29">
                  <c:v>0.12218153961986722</c:v>
                </c:pt>
                <c:pt idx="30">
                  <c:v>0.12218153961986722</c:v>
                </c:pt>
                <c:pt idx="31">
                  <c:v>0.12218153961986722</c:v>
                </c:pt>
                <c:pt idx="32">
                  <c:v>0.12218153961986722</c:v>
                </c:pt>
                <c:pt idx="33">
                  <c:v>0.12218153961986722</c:v>
                </c:pt>
                <c:pt idx="34">
                  <c:v>0.12218153961986722</c:v>
                </c:pt>
                <c:pt idx="35">
                  <c:v>0.12218153961986722</c:v>
                </c:pt>
                <c:pt idx="36">
                  <c:v>0.12218153961986722</c:v>
                </c:pt>
                <c:pt idx="37">
                  <c:v>0.12218153961986722</c:v>
                </c:pt>
                <c:pt idx="38">
                  <c:v>0.12218153961986722</c:v>
                </c:pt>
                <c:pt idx="39">
                  <c:v>0.12218153961986722</c:v>
                </c:pt>
                <c:pt idx="40">
                  <c:v>0.12218153961986722</c:v>
                </c:pt>
                <c:pt idx="41">
                  <c:v>0.12218153961986722</c:v>
                </c:pt>
                <c:pt idx="42">
                  <c:v>0.12218153961986722</c:v>
                </c:pt>
                <c:pt idx="43">
                  <c:v>0.12218153961986722</c:v>
                </c:pt>
                <c:pt idx="44">
                  <c:v>0.12218153961986722</c:v>
                </c:pt>
                <c:pt idx="45">
                  <c:v>0.12218153961986722</c:v>
                </c:pt>
                <c:pt idx="46">
                  <c:v>0.12218153961986722</c:v>
                </c:pt>
                <c:pt idx="47">
                  <c:v>0.12218153961986722</c:v>
                </c:pt>
                <c:pt idx="48">
                  <c:v>0.12218153961986722</c:v>
                </c:pt>
                <c:pt idx="49">
                  <c:v>0.12218153961986722</c:v>
                </c:pt>
                <c:pt idx="50">
                  <c:v>0.12218153961986722</c:v>
                </c:pt>
                <c:pt idx="51">
                  <c:v>0.12218153961986722</c:v>
                </c:pt>
                <c:pt idx="52">
                  <c:v>0.12218153961986722</c:v>
                </c:pt>
                <c:pt idx="53">
                  <c:v>0.12218153961986722</c:v>
                </c:pt>
                <c:pt idx="54">
                  <c:v>0.12218153961986722</c:v>
                </c:pt>
                <c:pt idx="55">
                  <c:v>0.12218153961986722</c:v>
                </c:pt>
                <c:pt idx="56">
                  <c:v>0.12218153961986722</c:v>
                </c:pt>
                <c:pt idx="57">
                  <c:v>0.12218153961986722</c:v>
                </c:pt>
                <c:pt idx="58">
                  <c:v>0.12218153961986722</c:v>
                </c:pt>
                <c:pt idx="59">
                  <c:v>0.12218153961986722</c:v>
                </c:pt>
                <c:pt idx="60">
                  <c:v>0.12218153961986722</c:v>
                </c:pt>
                <c:pt idx="61">
                  <c:v>0.12218153961986722</c:v>
                </c:pt>
                <c:pt idx="62">
                  <c:v>0.12218153961986722</c:v>
                </c:pt>
                <c:pt idx="63">
                  <c:v>0.12218153961986722</c:v>
                </c:pt>
                <c:pt idx="64">
                  <c:v>0.12218153961986722</c:v>
                </c:pt>
                <c:pt idx="65">
                  <c:v>0.12218153961986722</c:v>
                </c:pt>
                <c:pt idx="66">
                  <c:v>0.12218153961986722</c:v>
                </c:pt>
                <c:pt idx="67">
                  <c:v>0.15497164929846019</c:v>
                </c:pt>
                <c:pt idx="68">
                  <c:v>0.15497164929846019</c:v>
                </c:pt>
                <c:pt idx="69">
                  <c:v>0.15497164929846019</c:v>
                </c:pt>
                <c:pt idx="70">
                  <c:v>0.15497164929846019</c:v>
                </c:pt>
                <c:pt idx="71">
                  <c:v>0.15919149718041015</c:v>
                </c:pt>
                <c:pt idx="72">
                  <c:v>0.18649335059335004</c:v>
                </c:pt>
                <c:pt idx="73">
                  <c:v>0.18649335059335004</c:v>
                </c:pt>
                <c:pt idx="74">
                  <c:v>0.18649335059335004</c:v>
                </c:pt>
                <c:pt idx="75">
                  <c:v>0.18649335059335004</c:v>
                </c:pt>
                <c:pt idx="76">
                  <c:v>0.18649335059335004</c:v>
                </c:pt>
                <c:pt idx="77">
                  <c:v>0.18649335059335004</c:v>
                </c:pt>
                <c:pt idx="78">
                  <c:v>0.18649335059335004</c:v>
                </c:pt>
                <c:pt idx="79">
                  <c:v>0.18649335059335004</c:v>
                </c:pt>
                <c:pt idx="80">
                  <c:v>0.18649335059335004</c:v>
                </c:pt>
                <c:pt idx="81">
                  <c:v>0.18649335059335004</c:v>
                </c:pt>
                <c:pt idx="82">
                  <c:v>0.18649335059335004</c:v>
                </c:pt>
                <c:pt idx="83">
                  <c:v>0.18649335059335004</c:v>
                </c:pt>
                <c:pt idx="84">
                  <c:v>0.18649335059335004</c:v>
                </c:pt>
                <c:pt idx="85">
                  <c:v>0.18649335059335004</c:v>
                </c:pt>
                <c:pt idx="86">
                  <c:v>0.18649335059335004</c:v>
                </c:pt>
                <c:pt idx="87">
                  <c:v>0.18649335059335004</c:v>
                </c:pt>
                <c:pt idx="88">
                  <c:v>0.18649335059335004</c:v>
                </c:pt>
                <c:pt idx="89">
                  <c:v>0.18649335059335004</c:v>
                </c:pt>
                <c:pt idx="90">
                  <c:v>0.18649335059335004</c:v>
                </c:pt>
                <c:pt idx="91">
                  <c:v>0.18649335059335004</c:v>
                </c:pt>
                <c:pt idx="92">
                  <c:v>0.18649335059335004</c:v>
                </c:pt>
                <c:pt idx="93">
                  <c:v>0.18649335059335004</c:v>
                </c:pt>
                <c:pt idx="94">
                  <c:v>0.18649335059335004</c:v>
                </c:pt>
                <c:pt idx="95">
                  <c:v>0.18649335059335004</c:v>
                </c:pt>
                <c:pt idx="96">
                  <c:v>0.18649335059335004</c:v>
                </c:pt>
                <c:pt idx="97">
                  <c:v>0.18649335059335004</c:v>
                </c:pt>
                <c:pt idx="98">
                  <c:v>0.18649335059335004</c:v>
                </c:pt>
                <c:pt idx="99">
                  <c:v>0.16166227606249461</c:v>
                </c:pt>
                <c:pt idx="100">
                  <c:v>0.18262072313168221</c:v>
                </c:pt>
                <c:pt idx="101">
                  <c:v>0.16166227606249461</c:v>
                </c:pt>
                <c:pt idx="102">
                  <c:v>0.19972563376355357</c:v>
                </c:pt>
                <c:pt idx="103">
                  <c:v>0.19740876470453061</c:v>
                </c:pt>
                <c:pt idx="104">
                  <c:v>0.14507577239218461</c:v>
                </c:pt>
                <c:pt idx="105">
                  <c:v>0.14507577239218461</c:v>
                </c:pt>
                <c:pt idx="106">
                  <c:v>0.14507577239218461</c:v>
                </c:pt>
                <c:pt idx="107">
                  <c:v>0.14507577239218461</c:v>
                </c:pt>
                <c:pt idx="108">
                  <c:v>0.14507577239218461</c:v>
                </c:pt>
                <c:pt idx="109">
                  <c:v>0.14507577239218461</c:v>
                </c:pt>
                <c:pt idx="110">
                  <c:v>0.14507577239218461</c:v>
                </c:pt>
                <c:pt idx="111">
                  <c:v>0.14507577239218461</c:v>
                </c:pt>
                <c:pt idx="112">
                  <c:v>0.14507577239218461</c:v>
                </c:pt>
                <c:pt idx="113">
                  <c:v>0.14507577239218461</c:v>
                </c:pt>
                <c:pt idx="114">
                  <c:v>0.14507577239218461</c:v>
                </c:pt>
                <c:pt idx="115">
                  <c:v>0.14507577239218461</c:v>
                </c:pt>
                <c:pt idx="116">
                  <c:v>0.14507577239218461</c:v>
                </c:pt>
                <c:pt idx="117">
                  <c:v>0.14507577239218461</c:v>
                </c:pt>
                <c:pt idx="118">
                  <c:v>0.14507577239218461</c:v>
                </c:pt>
                <c:pt idx="119">
                  <c:v>0.14507577239218461</c:v>
                </c:pt>
                <c:pt idx="120">
                  <c:v>0.14507577239218461</c:v>
                </c:pt>
                <c:pt idx="121">
                  <c:v>0.14507577239218461</c:v>
                </c:pt>
                <c:pt idx="122">
                  <c:v>0.14507577239218461</c:v>
                </c:pt>
                <c:pt idx="123">
                  <c:v>0.14507577239218461</c:v>
                </c:pt>
                <c:pt idx="124">
                  <c:v>0.14507577239218461</c:v>
                </c:pt>
                <c:pt idx="125">
                  <c:v>0.14507577239218461</c:v>
                </c:pt>
                <c:pt idx="126">
                  <c:v>0.14507577239218461</c:v>
                </c:pt>
                <c:pt idx="127">
                  <c:v>0.14507577239218461</c:v>
                </c:pt>
                <c:pt idx="128">
                  <c:v>0.14507577239218461</c:v>
                </c:pt>
                <c:pt idx="129">
                  <c:v>0.14507577239218461</c:v>
                </c:pt>
                <c:pt idx="130">
                  <c:v>0.15542161090726714</c:v>
                </c:pt>
                <c:pt idx="131">
                  <c:v>0.15542161090726714</c:v>
                </c:pt>
                <c:pt idx="132">
                  <c:v>0.15195918870139524</c:v>
                </c:pt>
                <c:pt idx="133">
                  <c:v>0.15195918870139524</c:v>
                </c:pt>
                <c:pt idx="134">
                  <c:v>0.15195918870139524</c:v>
                </c:pt>
                <c:pt idx="135">
                  <c:v>0.15195918870139524</c:v>
                </c:pt>
                <c:pt idx="136">
                  <c:v>0.15195918870139524</c:v>
                </c:pt>
                <c:pt idx="137">
                  <c:v>0.15195918870139524</c:v>
                </c:pt>
                <c:pt idx="138">
                  <c:v>0.15195918870139524</c:v>
                </c:pt>
                <c:pt idx="139">
                  <c:v>0.13538828533590197</c:v>
                </c:pt>
                <c:pt idx="140">
                  <c:v>0.14762391972551214</c:v>
                </c:pt>
                <c:pt idx="141">
                  <c:v>0.16996314309617866</c:v>
                </c:pt>
                <c:pt idx="142">
                  <c:v>0.18514045320353734</c:v>
                </c:pt>
                <c:pt idx="143">
                  <c:v>0.2156342329771771</c:v>
                </c:pt>
                <c:pt idx="144">
                  <c:v>0.22371683935161901</c:v>
                </c:pt>
                <c:pt idx="145">
                  <c:v>0.20829955277202983</c:v>
                </c:pt>
                <c:pt idx="146">
                  <c:v>0.20829955277202983</c:v>
                </c:pt>
                <c:pt idx="147">
                  <c:v>0.20829955277202983</c:v>
                </c:pt>
                <c:pt idx="148">
                  <c:v>0.20829955277202983</c:v>
                </c:pt>
                <c:pt idx="149">
                  <c:v>0.20829955277202983</c:v>
                </c:pt>
                <c:pt idx="150">
                  <c:v>0.20829955277202983</c:v>
                </c:pt>
                <c:pt idx="151">
                  <c:v>0.18531041077172994</c:v>
                </c:pt>
                <c:pt idx="152">
                  <c:v>0.18531041077172994</c:v>
                </c:pt>
                <c:pt idx="153">
                  <c:v>0.18531041077172994</c:v>
                </c:pt>
                <c:pt idx="154">
                  <c:v>0.18531041077172994</c:v>
                </c:pt>
                <c:pt idx="155">
                  <c:v>0.18531041077172994</c:v>
                </c:pt>
                <c:pt idx="156">
                  <c:v>0.18531041077172994</c:v>
                </c:pt>
                <c:pt idx="157">
                  <c:v>0.19259759442844782</c:v>
                </c:pt>
                <c:pt idx="158">
                  <c:v>0.19621857996141279</c:v>
                </c:pt>
                <c:pt idx="159">
                  <c:v>0.21058381054303077</c:v>
                </c:pt>
                <c:pt idx="160">
                  <c:v>0.21325241160617636</c:v>
                </c:pt>
                <c:pt idx="161">
                  <c:v>0.19621857996141279</c:v>
                </c:pt>
                <c:pt idx="162">
                  <c:v>0.19621857996141279</c:v>
                </c:pt>
                <c:pt idx="163">
                  <c:v>0.18192571558375514</c:v>
                </c:pt>
                <c:pt idx="164">
                  <c:v>0.18192571558375514</c:v>
                </c:pt>
                <c:pt idx="165">
                  <c:v>0.18008182011780949</c:v>
                </c:pt>
                <c:pt idx="166">
                  <c:v>0.21990692365601661</c:v>
                </c:pt>
                <c:pt idx="167">
                  <c:v>0.19565602469593679</c:v>
                </c:pt>
                <c:pt idx="168">
                  <c:v>0.19565602469593679</c:v>
                </c:pt>
                <c:pt idx="169">
                  <c:v>0.20404050486258207</c:v>
                </c:pt>
                <c:pt idx="170">
                  <c:v>0.21343914657749707</c:v>
                </c:pt>
                <c:pt idx="171">
                  <c:v>0.24314869199410205</c:v>
                </c:pt>
                <c:pt idx="172">
                  <c:v>0.2363635716402096</c:v>
                </c:pt>
                <c:pt idx="173">
                  <c:v>0.227704840913593</c:v>
                </c:pt>
                <c:pt idx="174">
                  <c:v>0.227704840913593</c:v>
                </c:pt>
                <c:pt idx="175">
                  <c:v>0.227704840913593</c:v>
                </c:pt>
                <c:pt idx="176">
                  <c:v>0.227704840913593</c:v>
                </c:pt>
                <c:pt idx="177">
                  <c:v>0.227704840913593</c:v>
                </c:pt>
                <c:pt idx="178">
                  <c:v>0.2156160551517784</c:v>
                </c:pt>
                <c:pt idx="179">
                  <c:v>0.2156160551517784</c:v>
                </c:pt>
                <c:pt idx="180">
                  <c:v>0.2156160551517784</c:v>
                </c:pt>
                <c:pt idx="181">
                  <c:v>0.2792077338211133</c:v>
                </c:pt>
                <c:pt idx="182">
                  <c:v>0.33796798414470397</c:v>
                </c:pt>
                <c:pt idx="183">
                  <c:v>0.3172968415279328</c:v>
                </c:pt>
                <c:pt idx="184">
                  <c:v>0.38568879868256067</c:v>
                </c:pt>
                <c:pt idx="185">
                  <c:v>0.38344549648859172</c:v>
                </c:pt>
                <c:pt idx="186">
                  <c:v>0.3986933911771896</c:v>
                </c:pt>
                <c:pt idx="187">
                  <c:v>0.38568879868256067</c:v>
                </c:pt>
                <c:pt idx="188">
                  <c:v>0.38568879868256067</c:v>
                </c:pt>
                <c:pt idx="189">
                  <c:v>0.34590200274622018</c:v>
                </c:pt>
                <c:pt idx="190">
                  <c:v>0.34590200274622018</c:v>
                </c:pt>
                <c:pt idx="191">
                  <c:v>0.3119775108618269</c:v>
                </c:pt>
                <c:pt idx="192">
                  <c:v>0.3119775108618269</c:v>
                </c:pt>
                <c:pt idx="193">
                  <c:v>0.3119775108618269</c:v>
                </c:pt>
                <c:pt idx="194">
                  <c:v>0.3119775108618269</c:v>
                </c:pt>
                <c:pt idx="195">
                  <c:v>0.3119775108618269</c:v>
                </c:pt>
                <c:pt idx="196">
                  <c:v>0.3119775108618269</c:v>
                </c:pt>
                <c:pt idx="197">
                  <c:v>0.3119775108618269</c:v>
                </c:pt>
                <c:pt idx="198">
                  <c:v>0.29783770107797614</c:v>
                </c:pt>
                <c:pt idx="199">
                  <c:v>0.31298142010757279</c:v>
                </c:pt>
                <c:pt idx="200">
                  <c:v>0.29984833510483833</c:v>
                </c:pt>
                <c:pt idx="201">
                  <c:v>0.29984833510483833</c:v>
                </c:pt>
                <c:pt idx="202">
                  <c:v>0.31917868672255467</c:v>
                </c:pt>
                <c:pt idx="203">
                  <c:v>0.37675694600997067</c:v>
                </c:pt>
                <c:pt idx="204">
                  <c:v>0.37883010517441995</c:v>
                </c:pt>
                <c:pt idx="205">
                  <c:v>0.3685224096359474</c:v>
                </c:pt>
                <c:pt idx="206">
                  <c:v>0.40968471651429206</c:v>
                </c:pt>
                <c:pt idx="207">
                  <c:v>0.41970699586198901</c:v>
                </c:pt>
                <c:pt idx="208">
                  <c:v>0.36035131222194794</c:v>
                </c:pt>
                <c:pt idx="209">
                  <c:v>0.36035131222194794</c:v>
                </c:pt>
                <c:pt idx="210">
                  <c:v>0.36035131222194794</c:v>
                </c:pt>
                <c:pt idx="211">
                  <c:v>0.36035131222194794</c:v>
                </c:pt>
                <c:pt idx="212">
                  <c:v>0.36035131222194794</c:v>
                </c:pt>
                <c:pt idx="213">
                  <c:v>0.30291456427853924</c:v>
                </c:pt>
                <c:pt idx="214">
                  <c:v>0.30291456427853924</c:v>
                </c:pt>
                <c:pt idx="215">
                  <c:v>0.30291456427853924</c:v>
                </c:pt>
                <c:pt idx="216">
                  <c:v>0.30291456427853924</c:v>
                </c:pt>
                <c:pt idx="217">
                  <c:v>0.30291456427853924</c:v>
                </c:pt>
                <c:pt idx="218">
                  <c:v>0.30291456427853924</c:v>
                </c:pt>
                <c:pt idx="219">
                  <c:v>0.59917789261693066</c:v>
                </c:pt>
                <c:pt idx="220">
                  <c:v>0.56195264457182181</c:v>
                </c:pt>
                <c:pt idx="221">
                  <c:v>0.69500874313257788</c:v>
                </c:pt>
                <c:pt idx="222">
                  <c:v>0.61920894112086811</c:v>
                </c:pt>
                <c:pt idx="223">
                  <c:v>0.55532828359656317</c:v>
                </c:pt>
                <c:pt idx="224">
                  <c:v>0.55532828359656317</c:v>
                </c:pt>
                <c:pt idx="225">
                  <c:v>0.67634795908632384</c:v>
                </c:pt>
                <c:pt idx="226">
                  <c:v>0.57732598104140287</c:v>
                </c:pt>
                <c:pt idx="227">
                  <c:v>0.67284601892996898</c:v>
                </c:pt>
                <c:pt idx="228">
                  <c:v>0.63063243861128426</c:v>
                </c:pt>
                <c:pt idx="229">
                  <c:v>0.63063243861128426</c:v>
                </c:pt>
                <c:pt idx="230">
                  <c:v>0.63063243861128426</c:v>
                </c:pt>
                <c:pt idx="231">
                  <c:v>0.63063243861128426</c:v>
                </c:pt>
                <c:pt idx="232">
                  <c:v>0.63063243861128426</c:v>
                </c:pt>
                <c:pt idx="233">
                  <c:v>0.63063243861128426</c:v>
                </c:pt>
                <c:pt idx="234">
                  <c:v>0.74842044799042462</c:v>
                </c:pt>
                <c:pt idx="235">
                  <c:v>0.63164474562009176</c:v>
                </c:pt>
                <c:pt idx="236">
                  <c:v>0.63164474562009176</c:v>
                </c:pt>
                <c:pt idx="237">
                  <c:v>0.65685718343769139</c:v>
                </c:pt>
                <c:pt idx="238">
                  <c:v>0.93466039170153659</c:v>
                </c:pt>
                <c:pt idx="239">
                  <c:v>0.85064637052494863</c:v>
                </c:pt>
                <c:pt idx="240">
                  <c:v>1.1383284429767295</c:v>
                </c:pt>
                <c:pt idx="241">
                  <c:v>0.97652918638598174</c:v>
                </c:pt>
                <c:pt idx="242">
                  <c:v>0.88426180124467757</c:v>
                </c:pt>
                <c:pt idx="243">
                  <c:v>0.88426180124467757</c:v>
                </c:pt>
                <c:pt idx="244">
                  <c:v>0.88426180124467757</c:v>
                </c:pt>
                <c:pt idx="245">
                  <c:v>0.88426180124467757</c:v>
                </c:pt>
                <c:pt idx="246">
                  <c:v>0.88426180124467757</c:v>
                </c:pt>
                <c:pt idx="247">
                  <c:v>0.88426180124467757</c:v>
                </c:pt>
                <c:pt idx="248">
                  <c:v>0.88426180124467757</c:v>
                </c:pt>
                <c:pt idx="249">
                  <c:v>0.88426180124467757</c:v>
                </c:pt>
                <c:pt idx="250">
                  <c:v>0.88426180124467757</c:v>
                </c:pt>
                <c:pt idx="251">
                  <c:v>0.93151102059130664</c:v>
                </c:pt>
                <c:pt idx="252">
                  <c:v>0.89529106555171212</c:v>
                </c:pt>
                <c:pt idx="253">
                  <c:v>0.89529106555171212</c:v>
                </c:pt>
                <c:pt idx="254">
                  <c:v>0.89529106555171212</c:v>
                </c:pt>
                <c:pt idx="255">
                  <c:v>0.97937338658105699</c:v>
                </c:pt>
                <c:pt idx="256">
                  <c:v>0.98266763081852415</c:v>
                </c:pt>
                <c:pt idx="257">
                  <c:v>0.97937338658105699</c:v>
                </c:pt>
                <c:pt idx="258">
                  <c:v>1.0288224581762346</c:v>
                </c:pt>
                <c:pt idx="259">
                  <c:v>1.0288224581762346</c:v>
                </c:pt>
                <c:pt idx="260">
                  <c:v>1.0861019695814802</c:v>
                </c:pt>
                <c:pt idx="261">
                  <c:v>1.1241347920179257</c:v>
                </c:pt>
                <c:pt idx="262">
                  <c:v>1.2058669892111924</c:v>
                </c:pt>
                <c:pt idx="263">
                  <c:v>1.2172699701439296</c:v>
                </c:pt>
                <c:pt idx="264">
                  <c:v>1.1808688906134144</c:v>
                </c:pt>
                <c:pt idx="265">
                  <c:v>1.1808688906134144</c:v>
                </c:pt>
                <c:pt idx="266">
                  <c:v>1.1425001245937256</c:v>
                </c:pt>
                <c:pt idx="267">
                  <c:v>1.1425001245937256</c:v>
                </c:pt>
                <c:pt idx="268">
                  <c:v>1.1596937924768924</c:v>
                </c:pt>
                <c:pt idx="269">
                  <c:v>1.1174153506927971</c:v>
                </c:pt>
                <c:pt idx="270">
                  <c:v>1.0986134375819399</c:v>
                </c:pt>
                <c:pt idx="271">
                  <c:v>1.0986134375819399</c:v>
                </c:pt>
                <c:pt idx="272">
                  <c:v>1.1034590337608734</c:v>
                </c:pt>
                <c:pt idx="273">
                  <c:v>1.0847522701651799</c:v>
                </c:pt>
                <c:pt idx="274">
                  <c:v>1.0847522701651799</c:v>
                </c:pt>
                <c:pt idx="275">
                  <c:v>1.0847522701651799</c:v>
                </c:pt>
                <c:pt idx="276">
                  <c:v>1.0847522701651799</c:v>
                </c:pt>
                <c:pt idx="277">
                  <c:v>1.0388179037790013</c:v>
                </c:pt>
                <c:pt idx="278">
                  <c:v>1.0388179037790013</c:v>
                </c:pt>
                <c:pt idx="279">
                  <c:v>1.0388179037790013</c:v>
                </c:pt>
                <c:pt idx="280">
                  <c:v>1.0166583023596725</c:v>
                </c:pt>
                <c:pt idx="281">
                  <c:v>1.0149943773571648</c:v>
                </c:pt>
                <c:pt idx="282">
                  <c:v>1.0509218738358448</c:v>
                </c:pt>
                <c:pt idx="283">
                  <c:v>1.0612923837050334</c:v>
                </c:pt>
                <c:pt idx="284">
                  <c:v>1.0707692737636019</c:v>
                </c:pt>
                <c:pt idx="285">
                  <c:v>1.0509218738358448</c:v>
                </c:pt>
                <c:pt idx="286">
                  <c:v>0.9768729129244762</c:v>
                </c:pt>
                <c:pt idx="287">
                  <c:v>0.9768729129244762</c:v>
                </c:pt>
                <c:pt idx="288">
                  <c:v>1.0593955705457443</c:v>
                </c:pt>
                <c:pt idx="289">
                  <c:v>1.0304919654124602</c:v>
                </c:pt>
                <c:pt idx="290">
                  <c:v>1.0042467021845165</c:v>
                </c:pt>
                <c:pt idx="291">
                  <c:v>1.0042467021845165</c:v>
                </c:pt>
                <c:pt idx="292">
                  <c:v>0.91007870714929029</c:v>
                </c:pt>
                <c:pt idx="293">
                  <c:v>0.91007870714929029</c:v>
                </c:pt>
                <c:pt idx="294">
                  <c:v>0.91007870714929029</c:v>
                </c:pt>
                <c:pt idx="295">
                  <c:v>0.91007870714929029</c:v>
                </c:pt>
                <c:pt idx="296">
                  <c:v>0.91007870714929029</c:v>
                </c:pt>
                <c:pt idx="297">
                  <c:v>0.93616941092682726</c:v>
                </c:pt>
                <c:pt idx="298">
                  <c:v>0.9163152854251273</c:v>
                </c:pt>
                <c:pt idx="299">
                  <c:v>0.9163152854251273</c:v>
                </c:pt>
                <c:pt idx="300">
                  <c:v>0.99334976203112135</c:v>
                </c:pt>
                <c:pt idx="301">
                  <c:v>1.2117530957260314</c:v>
                </c:pt>
                <c:pt idx="302">
                  <c:v>1.1316144369206562</c:v>
                </c:pt>
                <c:pt idx="303">
                  <c:v>1.1258870148504854</c:v>
                </c:pt>
                <c:pt idx="304">
                  <c:v>1.1044322618689919</c:v>
                </c:pt>
                <c:pt idx="305">
                  <c:v>1.1044322618689919</c:v>
                </c:pt>
                <c:pt idx="306">
                  <c:v>1.0158981784154744</c:v>
                </c:pt>
                <c:pt idx="307">
                  <c:v>1.0158981784154744</c:v>
                </c:pt>
                <c:pt idx="308">
                  <c:v>1.0158981784154744</c:v>
                </c:pt>
                <c:pt idx="309">
                  <c:v>1.0158981784154744</c:v>
                </c:pt>
                <c:pt idx="310">
                  <c:v>0.90252515396261368</c:v>
                </c:pt>
                <c:pt idx="311">
                  <c:v>0.90252515396261368</c:v>
                </c:pt>
                <c:pt idx="312">
                  <c:v>0.90252515396261368</c:v>
                </c:pt>
                <c:pt idx="313">
                  <c:v>0.90252515396261368</c:v>
                </c:pt>
                <c:pt idx="314">
                  <c:v>0.90252515396261368</c:v>
                </c:pt>
                <c:pt idx="315">
                  <c:v>0.90252515396261368</c:v>
                </c:pt>
                <c:pt idx="316">
                  <c:v>0.95689314002342107</c:v>
                </c:pt>
                <c:pt idx="317">
                  <c:v>0.94799125395862183</c:v>
                </c:pt>
                <c:pt idx="318">
                  <c:v>0.88990810703576706</c:v>
                </c:pt>
                <c:pt idx="319">
                  <c:v>0.88990810703576706</c:v>
                </c:pt>
                <c:pt idx="320">
                  <c:v>0.88990810703576706</c:v>
                </c:pt>
                <c:pt idx="321">
                  <c:v>0.88990810703576706</c:v>
                </c:pt>
                <c:pt idx="322">
                  <c:v>0.88990810703576706</c:v>
                </c:pt>
                <c:pt idx="323">
                  <c:v>0.8608012852072372</c:v>
                </c:pt>
                <c:pt idx="324">
                  <c:v>0.8608012852072372</c:v>
                </c:pt>
                <c:pt idx="325">
                  <c:v>0.8608012852072372</c:v>
                </c:pt>
                <c:pt idx="326">
                  <c:v>0.8097040297376501</c:v>
                </c:pt>
                <c:pt idx="327">
                  <c:v>0.85419955309066142</c:v>
                </c:pt>
                <c:pt idx="328">
                  <c:v>0.88785162690447372</c:v>
                </c:pt>
                <c:pt idx="329">
                  <c:v>0.90293743550391214</c:v>
                </c:pt>
                <c:pt idx="330">
                  <c:v>0.98081313624335076</c:v>
                </c:pt>
                <c:pt idx="331">
                  <c:v>0.9749597449813806</c:v>
                </c:pt>
                <c:pt idx="332">
                  <c:v>0.96220786067204123</c:v>
                </c:pt>
                <c:pt idx="333">
                  <c:v>1.0045624623526535</c:v>
                </c:pt>
                <c:pt idx="334">
                  <c:v>0.97729699163301686</c:v>
                </c:pt>
                <c:pt idx="335">
                  <c:v>0.97729699163301686</c:v>
                </c:pt>
                <c:pt idx="336">
                  <c:v>0.98969295856762562</c:v>
                </c:pt>
                <c:pt idx="337">
                  <c:v>0.87663086745634822</c:v>
                </c:pt>
                <c:pt idx="338">
                  <c:v>0.87663086745634822</c:v>
                </c:pt>
                <c:pt idx="339">
                  <c:v>0.87663086745634822</c:v>
                </c:pt>
                <c:pt idx="340">
                  <c:v>0.91733112109988724</c:v>
                </c:pt>
                <c:pt idx="341">
                  <c:v>0.89413045131347491</c:v>
                </c:pt>
                <c:pt idx="342">
                  <c:v>0.92724985232208523</c:v>
                </c:pt>
                <c:pt idx="343">
                  <c:v>0.8892187740165638</c:v>
                </c:pt>
                <c:pt idx="344">
                  <c:v>0.8892187740165638</c:v>
                </c:pt>
                <c:pt idx="345">
                  <c:v>0.8892187740165638</c:v>
                </c:pt>
                <c:pt idx="346">
                  <c:v>0.8892187740165638</c:v>
                </c:pt>
                <c:pt idx="347">
                  <c:v>0.8892187740165638</c:v>
                </c:pt>
                <c:pt idx="348">
                  <c:v>0.8892187740165638</c:v>
                </c:pt>
                <c:pt idx="349">
                  <c:v>0.8892187740165638</c:v>
                </c:pt>
                <c:pt idx="350">
                  <c:v>0.84395891476852025</c:v>
                </c:pt>
                <c:pt idx="351">
                  <c:v>0.83841683266799716</c:v>
                </c:pt>
                <c:pt idx="352">
                  <c:v>0.80669828144105982</c:v>
                </c:pt>
                <c:pt idx="353">
                  <c:v>0.80669828144105982</c:v>
                </c:pt>
                <c:pt idx="354">
                  <c:v>0.85330983378896907</c:v>
                </c:pt>
                <c:pt idx="355">
                  <c:v>0.91144199035195084</c:v>
                </c:pt>
                <c:pt idx="356">
                  <c:v>0.88328525784455514</c:v>
                </c:pt>
                <c:pt idx="357">
                  <c:v>0.85396160198007931</c:v>
                </c:pt>
                <c:pt idx="358">
                  <c:v>0.85396160198007931</c:v>
                </c:pt>
                <c:pt idx="359">
                  <c:v>0.82155704475556735</c:v>
                </c:pt>
                <c:pt idx="360">
                  <c:v>0.82155704475556735</c:v>
                </c:pt>
                <c:pt idx="361">
                  <c:v>0.70761953449976667</c:v>
                </c:pt>
                <c:pt idx="362">
                  <c:v>0.70761953449976667</c:v>
                </c:pt>
                <c:pt idx="363">
                  <c:v>0.75149125950453877</c:v>
                </c:pt>
                <c:pt idx="364">
                  <c:v>0.65005713826406231</c:v>
                </c:pt>
                <c:pt idx="365">
                  <c:v>0.65005713826406231</c:v>
                </c:pt>
                <c:pt idx="366">
                  <c:v>0.92299989430313178</c:v>
                </c:pt>
                <c:pt idx="367">
                  <c:v>0.90926858562665946</c:v>
                </c:pt>
                <c:pt idx="368">
                  <c:v>1.0060297667745408</c:v>
                </c:pt>
                <c:pt idx="369">
                  <c:v>1.0140104841161524</c:v>
                </c:pt>
                <c:pt idx="370">
                  <c:v>1.0292587624778995</c:v>
                </c:pt>
                <c:pt idx="371">
                  <c:v>1.1713587823705915</c:v>
                </c:pt>
                <c:pt idx="372">
                  <c:v>1.1082500161193449</c:v>
                </c:pt>
                <c:pt idx="373">
                  <c:v>1.1082500161193449</c:v>
                </c:pt>
                <c:pt idx="374">
                  <c:v>0.94523840590602559</c:v>
                </c:pt>
                <c:pt idx="375">
                  <c:v>0.94523840590602559</c:v>
                </c:pt>
                <c:pt idx="376">
                  <c:v>0.94523840590602559</c:v>
                </c:pt>
                <c:pt idx="377">
                  <c:v>0.94523840590602559</c:v>
                </c:pt>
                <c:pt idx="378">
                  <c:v>0.94523840590602559</c:v>
                </c:pt>
                <c:pt idx="379">
                  <c:v>0.94523840590602559</c:v>
                </c:pt>
                <c:pt idx="380">
                  <c:v>0.81559548612869837</c:v>
                </c:pt>
                <c:pt idx="381">
                  <c:v>0.81559548612869837</c:v>
                </c:pt>
                <c:pt idx="382">
                  <c:v>0.93758971278126801</c:v>
                </c:pt>
                <c:pt idx="383">
                  <c:v>0.75279923746987265</c:v>
                </c:pt>
                <c:pt idx="384">
                  <c:v>0.75279923746987265</c:v>
                </c:pt>
                <c:pt idx="385">
                  <c:v>0.75279923746987265</c:v>
                </c:pt>
                <c:pt idx="386">
                  <c:v>0.67833588126177702</c:v>
                </c:pt>
                <c:pt idx="387">
                  <c:v>0.67833588126177702</c:v>
                </c:pt>
                <c:pt idx="388">
                  <c:v>0.67833588126177702</c:v>
                </c:pt>
                <c:pt idx="389">
                  <c:v>0.59161578888804878</c:v>
                </c:pt>
                <c:pt idx="390">
                  <c:v>0.59161578888804878</c:v>
                </c:pt>
                <c:pt idx="391">
                  <c:v>0.63898936018224262</c:v>
                </c:pt>
                <c:pt idx="392">
                  <c:v>0.71605944959118373</c:v>
                </c:pt>
                <c:pt idx="393">
                  <c:v>0.68817426595394715</c:v>
                </c:pt>
                <c:pt idx="394">
                  <c:v>0.70123871595909737</c:v>
                </c:pt>
                <c:pt idx="395">
                  <c:v>0.66758740364704927</c:v>
                </c:pt>
                <c:pt idx="396">
                  <c:v>0.66758740364704927</c:v>
                </c:pt>
                <c:pt idx="397">
                  <c:v>0.66758740364704927</c:v>
                </c:pt>
                <c:pt idx="398">
                  <c:v>0.66758740364704927</c:v>
                </c:pt>
                <c:pt idx="399">
                  <c:v>0.61034676404190602</c:v>
                </c:pt>
                <c:pt idx="400">
                  <c:v>0.61034676404190602</c:v>
                </c:pt>
                <c:pt idx="401">
                  <c:v>0.61034676404190602</c:v>
                </c:pt>
                <c:pt idx="402">
                  <c:v>0.61034676404190602</c:v>
                </c:pt>
                <c:pt idx="403">
                  <c:v>0.61034676404190602</c:v>
                </c:pt>
                <c:pt idx="404">
                  <c:v>0.61034676404190602</c:v>
                </c:pt>
                <c:pt idx="405">
                  <c:v>0.71417997539343947</c:v>
                </c:pt>
                <c:pt idx="406">
                  <c:v>0.69532803112421204</c:v>
                </c:pt>
                <c:pt idx="407">
                  <c:v>0.766431194105609</c:v>
                </c:pt>
                <c:pt idx="408">
                  <c:v>0.73145136169293357</c:v>
                </c:pt>
                <c:pt idx="409">
                  <c:v>0.73145136169293357</c:v>
                </c:pt>
                <c:pt idx="410">
                  <c:v>0.73145136169293357</c:v>
                </c:pt>
                <c:pt idx="411">
                  <c:v>0.69528577360634514</c:v>
                </c:pt>
                <c:pt idx="412">
                  <c:v>0.72265669667669008</c:v>
                </c:pt>
                <c:pt idx="413">
                  <c:v>0.79786982471242263</c:v>
                </c:pt>
                <c:pt idx="414">
                  <c:v>0.69825811933383153</c:v>
                </c:pt>
                <c:pt idx="415">
                  <c:v>0.69825811933383153</c:v>
                </c:pt>
                <c:pt idx="416">
                  <c:v>0.78456036025781462</c:v>
                </c:pt>
                <c:pt idx="417">
                  <c:v>0.72956196025599807</c:v>
                </c:pt>
                <c:pt idx="418">
                  <c:v>0.66552605169751777</c:v>
                </c:pt>
                <c:pt idx="419">
                  <c:v>0.66552605169751777</c:v>
                </c:pt>
                <c:pt idx="420">
                  <c:v>0.66552605169751777</c:v>
                </c:pt>
                <c:pt idx="421">
                  <c:v>0.66552605169751777</c:v>
                </c:pt>
                <c:pt idx="422">
                  <c:v>0.66552605169751777</c:v>
                </c:pt>
                <c:pt idx="423">
                  <c:v>0.66552605169751777</c:v>
                </c:pt>
                <c:pt idx="424">
                  <c:v>0.66552605169751777</c:v>
                </c:pt>
                <c:pt idx="425">
                  <c:v>0.66552605169751777</c:v>
                </c:pt>
                <c:pt idx="426">
                  <c:v>0.72540937536109995</c:v>
                </c:pt>
                <c:pt idx="427">
                  <c:v>0.72540937536109995</c:v>
                </c:pt>
                <c:pt idx="428">
                  <c:v>0.70123505599558122</c:v>
                </c:pt>
                <c:pt idx="429">
                  <c:v>0.732318506605796</c:v>
                </c:pt>
                <c:pt idx="430">
                  <c:v>0.70516921386726794</c:v>
                </c:pt>
                <c:pt idx="431">
                  <c:v>0.70516921386726794</c:v>
                </c:pt>
                <c:pt idx="432">
                  <c:v>0.74961766840296717</c:v>
                </c:pt>
                <c:pt idx="433">
                  <c:v>0.77050071099046247</c:v>
                </c:pt>
                <c:pt idx="434">
                  <c:v>0.77050071099046247</c:v>
                </c:pt>
                <c:pt idx="435">
                  <c:v>0.78765080529397213</c:v>
                </c:pt>
                <c:pt idx="436">
                  <c:v>0.77833187273691273</c:v>
                </c:pt>
                <c:pt idx="437">
                  <c:v>0.77364414624346678</c:v>
                </c:pt>
                <c:pt idx="438">
                  <c:v>0.78842421772579163</c:v>
                </c:pt>
                <c:pt idx="439">
                  <c:v>0.79227348056515179</c:v>
                </c:pt>
                <c:pt idx="440">
                  <c:v>0.85344470779347092</c:v>
                </c:pt>
                <c:pt idx="441">
                  <c:v>0.92936155963652722</c:v>
                </c:pt>
                <c:pt idx="442">
                  <c:v>0.94003270858065213</c:v>
                </c:pt>
                <c:pt idx="443">
                  <c:v>0.92599849677827928</c:v>
                </c:pt>
                <c:pt idx="444">
                  <c:v>0.90697710827294853</c:v>
                </c:pt>
                <c:pt idx="445">
                  <c:v>0.90697710827294853</c:v>
                </c:pt>
                <c:pt idx="446">
                  <c:v>0.90697710827294853</c:v>
                </c:pt>
                <c:pt idx="447">
                  <c:v>0.90697710827294853</c:v>
                </c:pt>
                <c:pt idx="448">
                  <c:v>0.90697710827294853</c:v>
                </c:pt>
                <c:pt idx="449">
                  <c:v>0.90697710827294853</c:v>
                </c:pt>
                <c:pt idx="450">
                  <c:v>0.90697710827294853</c:v>
                </c:pt>
                <c:pt idx="451">
                  <c:v>0.90697710827294853</c:v>
                </c:pt>
                <c:pt idx="452">
                  <c:v>0.90697710827294853</c:v>
                </c:pt>
                <c:pt idx="453">
                  <c:v>0.90697710827294853</c:v>
                </c:pt>
                <c:pt idx="454">
                  <c:v>0.90697710827294853</c:v>
                </c:pt>
                <c:pt idx="455">
                  <c:v>0.94879267431940018</c:v>
                </c:pt>
                <c:pt idx="456">
                  <c:v>0.99706393173955532</c:v>
                </c:pt>
                <c:pt idx="457">
                  <c:v>1.0174801647224845</c:v>
                </c:pt>
                <c:pt idx="458">
                  <c:v>1.029668946445335</c:v>
                </c:pt>
                <c:pt idx="459">
                  <c:v>1.0810659945650887</c:v>
                </c:pt>
                <c:pt idx="460">
                  <c:v>1.0497502523308246</c:v>
                </c:pt>
                <c:pt idx="461">
                  <c:v>1.1032418682473148</c:v>
                </c:pt>
                <c:pt idx="462">
                  <c:v>1.0633957738342652</c:v>
                </c:pt>
                <c:pt idx="463">
                  <c:v>1.0633957738342652</c:v>
                </c:pt>
                <c:pt idx="464">
                  <c:v>1.0633957738342652</c:v>
                </c:pt>
                <c:pt idx="465">
                  <c:v>1.0519503637142866</c:v>
                </c:pt>
                <c:pt idx="466">
                  <c:v>1.0199792802446357</c:v>
                </c:pt>
                <c:pt idx="467">
                  <c:v>1.0199792802446357</c:v>
                </c:pt>
                <c:pt idx="468">
                  <c:v>0.95241629214503665</c:v>
                </c:pt>
                <c:pt idx="469">
                  <c:v>0.98957866656274829</c:v>
                </c:pt>
                <c:pt idx="470">
                  <c:v>1.012209332471028</c:v>
                </c:pt>
                <c:pt idx="471">
                  <c:v>1.0559898516084125</c:v>
                </c:pt>
                <c:pt idx="472">
                  <c:v>1.1220328442652843</c:v>
                </c:pt>
                <c:pt idx="473">
                  <c:v>1.1011399448932433</c:v>
                </c:pt>
                <c:pt idx="474">
                  <c:v>1.0499511002717208</c:v>
                </c:pt>
                <c:pt idx="475">
                  <c:v>1.0499511002717208</c:v>
                </c:pt>
                <c:pt idx="476">
                  <c:v>1.0994817256110256</c:v>
                </c:pt>
                <c:pt idx="477">
                  <c:v>1.1449052162427416</c:v>
                </c:pt>
                <c:pt idx="478">
                  <c:v>1.0788242629922487</c:v>
                </c:pt>
                <c:pt idx="479">
                  <c:v>1.0788242629922487</c:v>
                </c:pt>
                <c:pt idx="480">
                  <c:v>1.1308004364944075</c:v>
                </c:pt>
                <c:pt idx="481">
                  <c:v>1.1519605960492021</c:v>
                </c:pt>
                <c:pt idx="482">
                  <c:v>1.1436626100024256</c:v>
                </c:pt>
                <c:pt idx="483">
                  <c:v>1.1601902918067861</c:v>
                </c:pt>
                <c:pt idx="484">
                  <c:v>1.1601902918067861</c:v>
                </c:pt>
                <c:pt idx="485">
                  <c:v>1.1601902918067861</c:v>
                </c:pt>
                <c:pt idx="486">
                  <c:v>1.1601902918067861</c:v>
                </c:pt>
                <c:pt idx="487">
                  <c:v>1.1601902918067861</c:v>
                </c:pt>
                <c:pt idx="488">
                  <c:v>1.1601902918067861</c:v>
                </c:pt>
                <c:pt idx="489">
                  <c:v>1.1601902918067861</c:v>
                </c:pt>
                <c:pt idx="490">
                  <c:v>1.1601902918067861</c:v>
                </c:pt>
                <c:pt idx="491">
                  <c:v>1.1725032893705833</c:v>
                </c:pt>
                <c:pt idx="492">
                  <c:v>1.1786003241725322</c:v>
                </c:pt>
                <c:pt idx="493">
                  <c:v>1.2334523198895444</c:v>
                </c:pt>
                <c:pt idx="494">
                  <c:v>1.2577476654842354</c:v>
                </c:pt>
                <c:pt idx="495">
                  <c:v>1.2577476654842354</c:v>
                </c:pt>
                <c:pt idx="496">
                  <c:v>1.2577476654842354</c:v>
                </c:pt>
                <c:pt idx="497">
                  <c:v>1.2577476654842354</c:v>
                </c:pt>
                <c:pt idx="498">
                  <c:v>1.2577476654842354</c:v>
                </c:pt>
                <c:pt idx="499">
                  <c:v>1.2577476654842354</c:v>
                </c:pt>
                <c:pt idx="500">
                  <c:v>1.2577476654842354</c:v>
                </c:pt>
                <c:pt idx="501">
                  <c:v>1.2577476654842354</c:v>
                </c:pt>
                <c:pt idx="502">
                  <c:v>1.2577476654842354</c:v>
                </c:pt>
                <c:pt idx="503">
                  <c:v>1.2577476654842354</c:v>
                </c:pt>
                <c:pt idx="504">
                  <c:v>1.2577476654842354</c:v>
                </c:pt>
                <c:pt idx="505">
                  <c:v>1.2577476654842354</c:v>
                </c:pt>
                <c:pt idx="506">
                  <c:v>1.2577476654842354</c:v>
                </c:pt>
                <c:pt idx="507">
                  <c:v>1.2577476654842354</c:v>
                </c:pt>
                <c:pt idx="508">
                  <c:v>1.2577476654842354</c:v>
                </c:pt>
                <c:pt idx="509">
                  <c:v>1.2577476654842354</c:v>
                </c:pt>
                <c:pt idx="510">
                  <c:v>1.2577476654842354</c:v>
                </c:pt>
                <c:pt idx="511">
                  <c:v>1.2577476654842354</c:v>
                </c:pt>
                <c:pt idx="512">
                  <c:v>1.2577476654842354</c:v>
                </c:pt>
                <c:pt idx="513">
                  <c:v>1.2577476654842354</c:v>
                </c:pt>
                <c:pt idx="514">
                  <c:v>1.2577476654842354</c:v>
                </c:pt>
                <c:pt idx="515">
                  <c:v>1.2577476654842354</c:v>
                </c:pt>
                <c:pt idx="516">
                  <c:v>1.2577476654842354</c:v>
                </c:pt>
                <c:pt idx="517">
                  <c:v>1.2577476654842354</c:v>
                </c:pt>
                <c:pt idx="518">
                  <c:v>1.2577476654842354</c:v>
                </c:pt>
                <c:pt idx="519">
                  <c:v>1.2577476654842354</c:v>
                </c:pt>
                <c:pt idx="520">
                  <c:v>1.2577476654842354</c:v>
                </c:pt>
                <c:pt idx="521">
                  <c:v>1.2577476654842354</c:v>
                </c:pt>
                <c:pt idx="522">
                  <c:v>1.2577476654842354</c:v>
                </c:pt>
                <c:pt idx="523">
                  <c:v>1.2577476654842354</c:v>
                </c:pt>
                <c:pt idx="524">
                  <c:v>1.2577476654842354</c:v>
                </c:pt>
                <c:pt idx="525">
                  <c:v>1.2577476654842354</c:v>
                </c:pt>
                <c:pt idx="526">
                  <c:v>1.2577476654842354</c:v>
                </c:pt>
                <c:pt idx="527">
                  <c:v>1.2577476654842354</c:v>
                </c:pt>
                <c:pt idx="528">
                  <c:v>1.2577476654842354</c:v>
                </c:pt>
                <c:pt idx="529">
                  <c:v>1.2577476654842354</c:v>
                </c:pt>
                <c:pt idx="530">
                  <c:v>1.2618760643708329</c:v>
                </c:pt>
                <c:pt idx="531">
                  <c:v>1.221531064565391</c:v>
                </c:pt>
                <c:pt idx="532">
                  <c:v>1.277074539613436</c:v>
                </c:pt>
                <c:pt idx="533">
                  <c:v>1.2834430745747349</c:v>
                </c:pt>
                <c:pt idx="534">
                  <c:v>1.2112888850505978</c:v>
                </c:pt>
                <c:pt idx="535">
                  <c:v>1.2112888850505978</c:v>
                </c:pt>
                <c:pt idx="536">
                  <c:v>1.2112888850505978</c:v>
                </c:pt>
                <c:pt idx="537">
                  <c:v>1.2112888850505978</c:v>
                </c:pt>
                <c:pt idx="538">
                  <c:v>1.143929106454012</c:v>
                </c:pt>
                <c:pt idx="539">
                  <c:v>1.143929106454012</c:v>
                </c:pt>
                <c:pt idx="540">
                  <c:v>1.1615306847044553</c:v>
                </c:pt>
                <c:pt idx="541">
                  <c:v>1.1309317300481108</c:v>
                </c:pt>
                <c:pt idx="542">
                  <c:v>1.1309317300481108</c:v>
                </c:pt>
                <c:pt idx="543">
                  <c:v>1.1309317300481108</c:v>
                </c:pt>
                <c:pt idx="544">
                  <c:v>1.1139607631217188</c:v>
                </c:pt>
                <c:pt idx="545">
                  <c:v>1.1139607631217188</c:v>
                </c:pt>
                <c:pt idx="546">
                  <c:v>1.1139607631217188</c:v>
                </c:pt>
                <c:pt idx="547">
                  <c:v>1.1593490426464423</c:v>
                </c:pt>
                <c:pt idx="548">
                  <c:v>1.1532116095645866</c:v>
                </c:pt>
                <c:pt idx="549">
                  <c:v>1.1439279128534228</c:v>
                </c:pt>
                <c:pt idx="550">
                  <c:v>1.2344942741175475</c:v>
                </c:pt>
                <c:pt idx="551">
                  <c:v>1.2645577247052815</c:v>
                </c:pt>
                <c:pt idx="552">
                  <c:v>1.29173435402243</c:v>
                </c:pt>
                <c:pt idx="553">
                  <c:v>1.2836564287848453</c:v>
                </c:pt>
                <c:pt idx="554">
                  <c:v>1.31295467830539</c:v>
                </c:pt>
                <c:pt idx="555">
                  <c:v>1.3382240598739437</c:v>
                </c:pt>
                <c:pt idx="556">
                  <c:v>1.3426905452887667</c:v>
                </c:pt>
                <c:pt idx="557">
                  <c:v>1.3559783717463136</c:v>
                </c:pt>
                <c:pt idx="558">
                  <c:v>1.3566069051322212</c:v>
                </c:pt>
                <c:pt idx="559">
                  <c:v>1.29173435402243</c:v>
                </c:pt>
                <c:pt idx="560">
                  <c:v>1.29173435402243</c:v>
                </c:pt>
                <c:pt idx="561">
                  <c:v>1.29173435402243</c:v>
                </c:pt>
                <c:pt idx="562">
                  <c:v>1.29173435402243</c:v>
                </c:pt>
                <c:pt idx="563">
                  <c:v>1.3467717279060121</c:v>
                </c:pt>
                <c:pt idx="564">
                  <c:v>1.3758464576062566</c:v>
                </c:pt>
                <c:pt idx="565">
                  <c:v>1.355337774265972</c:v>
                </c:pt>
                <c:pt idx="566">
                  <c:v>1.3337801709806312</c:v>
                </c:pt>
                <c:pt idx="567">
                  <c:v>1.3337801709806312</c:v>
                </c:pt>
                <c:pt idx="568">
                  <c:v>1.3238954550731452</c:v>
                </c:pt>
                <c:pt idx="569">
                  <c:v>1.3238954550731452</c:v>
                </c:pt>
                <c:pt idx="570">
                  <c:v>1.2542428565300652</c:v>
                </c:pt>
                <c:pt idx="571">
                  <c:v>1.2542428565300652</c:v>
                </c:pt>
                <c:pt idx="572">
                  <c:v>1.3138852341611789</c:v>
                </c:pt>
                <c:pt idx="573">
                  <c:v>1.3048489149520828</c:v>
                </c:pt>
                <c:pt idx="574">
                  <c:v>1.2980184424781382</c:v>
                </c:pt>
                <c:pt idx="575">
                  <c:v>1.2789943286398193</c:v>
                </c:pt>
                <c:pt idx="576">
                  <c:v>1.2789943286398193</c:v>
                </c:pt>
                <c:pt idx="577">
                  <c:v>1.2789943286398193</c:v>
                </c:pt>
                <c:pt idx="578">
                  <c:v>1.2789943286398193</c:v>
                </c:pt>
                <c:pt idx="579">
                  <c:v>1.2789943286398193</c:v>
                </c:pt>
                <c:pt idx="580">
                  <c:v>1.2789943286398193</c:v>
                </c:pt>
                <c:pt idx="581">
                  <c:v>1.3052698070626716</c:v>
                </c:pt>
                <c:pt idx="582">
                  <c:v>1.2891680998105659</c:v>
                </c:pt>
                <c:pt idx="583">
                  <c:v>1.2834341022039921</c:v>
                </c:pt>
                <c:pt idx="584">
                  <c:v>1.2834341022039921</c:v>
                </c:pt>
                <c:pt idx="585">
                  <c:v>1.2834341022039921</c:v>
                </c:pt>
                <c:pt idx="586">
                  <c:v>1.2834341022039921</c:v>
                </c:pt>
                <c:pt idx="587">
                  <c:v>1.2984733335339931</c:v>
                </c:pt>
                <c:pt idx="588">
                  <c:v>1.2959499184725765</c:v>
                </c:pt>
                <c:pt idx="589">
                  <c:v>1.312460285334863</c:v>
                </c:pt>
                <c:pt idx="590">
                  <c:v>1.3156647436010585</c:v>
                </c:pt>
                <c:pt idx="591">
                  <c:v>1.2840565177924208</c:v>
                </c:pt>
                <c:pt idx="592">
                  <c:v>1.2840565177924208</c:v>
                </c:pt>
                <c:pt idx="593">
                  <c:v>1.3319291182147175</c:v>
                </c:pt>
                <c:pt idx="594">
                  <c:v>1.309001561844221</c:v>
                </c:pt>
                <c:pt idx="595">
                  <c:v>1.3083537572931374</c:v>
                </c:pt>
                <c:pt idx="596">
                  <c:v>1.3083537572931374</c:v>
                </c:pt>
                <c:pt idx="597">
                  <c:v>1.3083537572931374</c:v>
                </c:pt>
                <c:pt idx="598">
                  <c:v>1.3420404061203515</c:v>
                </c:pt>
                <c:pt idx="599">
                  <c:v>1.3739518490546696</c:v>
                </c:pt>
                <c:pt idx="600">
                  <c:v>1.4099639729859015</c:v>
                </c:pt>
                <c:pt idx="601">
                  <c:v>1.5035980565069544</c:v>
                </c:pt>
                <c:pt idx="602">
                  <c:v>1.498574442129788</c:v>
                </c:pt>
                <c:pt idx="603">
                  <c:v>1.5273674473282872</c:v>
                </c:pt>
                <c:pt idx="604">
                  <c:v>1.5230788261145749</c:v>
                </c:pt>
                <c:pt idx="605">
                  <c:v>1.4465326629116266</c:v>
                </c:pt>
                <c:pt idx="606">
                  <c:v>1.4465326629116266</c:v>
                </c:pt>
                <c:pt idx="607">
                  <c:v>1.4465326629116266</c:v>
                </c:pt>
                <c:pt idx="608">
                  <c:v>1.4808226800409758</c:v>
                </c:pt>
                <c:pt idx="609">
                  <c:v>1.4958848691349325</c:v>
                </c:pt>
                <c:pt idx="610">
                  <c:v>1.5293209286022194</c:v>
                </c:pt>
                <c:pt idx="611">
                  <c:v>1.4643477995015823</c:v>
                </c:pt>
                <c:pt idx="612">
                  <c:v>1.4643477995015823</c:v>
                </c:pt>
                <c:pt idx="613">
                  <c:v>1.4643477995015823</c:v>
                </c:pt>
                <c:pt idx="614">
                  <c:v>1.5479124339795181</c:v>
                </c:pt>
                <c:pt idx="615">
                  <c:v>1.5488070060916923</c:v>
                </c:pt>
                <c:pt idx="616">
                  <c:v>1.5091390908425426</c:v>
                </c:pt>
                <c:pt idx="617">
                  <c:v>1.5091390908425426</c:v>
                </c:pt>
                <c:pt idx="618">
                  <c:v>1.5091390908425426</c:v>
                </c:pt>
                <c:pt idx="619">
                  <c:v>1.5582457607908475</c:v>
                </c:pt>
                <c:pt idx="620">
                  <c:v>1.5900863666465062</c:v>
                </c:pt>
                <c:pt idx="621">
                  <c:v>1.7491510612761936</c:v>
                </c:pt>
                <c:pt idx="622">
                  <c:v>1.7842423810874637</c:v>
                </c:pt>
                <c:pt idx="623">
                  <c:v>1.7377223654525706</c:v>
                </c:pt>
                <c:pt idx="624">
                  <c:v>1.6449981710562538</c:v>
                </c:pt>
                <c:pt idx="625">
                  <c:v>1.6449981710562538</c:v>
                </c:pt>
                <c:pt idx="626">
                  <c:v>1.6449981710562538</c:v>
                </c:pt>
                <c:pt idx="627">
                  <c:v>1.6449981710562538</c:v>
                </c:pt>
                <c:pt idx="628">
                  <c:v>1.6057774579029724</c:v>
                </c:pt>
                <c:pt idx="629">
                  <c:v>1.6057774579029724</c:v>
                </c:pt>
                <c:pt idx="630">
                  <c:v>1.5094240330153306</c:v>
                </c:pt>
                <c:pt idx="631">
                  <c:v>1.5094240330153306</c:v>
                </c:pt>
                <c:pt idx="632">
                  <c:v>1.5094240330153306</c:v>
                </c:pt>
                <c:pt idx="633">
                  <c:v>1.5094240330153306</c:v>
                </c:pt>
                <c:pt idx="634">
                  <c:v>1.5184016494224288</c:v>
                </c:pt>
                <c:pt idx="635">
                  <c:v>1.5294848863004114</c:v>
                </c:pt>
                <c:pt idx="636">
                  <c:v>1.5154001464186724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793968"/>
        <c:axId val="1055794512"/>
      </c:lineChart>
      <c:catAx>
        <c:axId val="105579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5794512"/>
        <c:crosses val="autoZero"/>
        <c:auto val="1"/>
        <c:lblAlgn val="ctr"/>
        <c:lblOffset val="100"/>
        <c:tickLblSkip val="25"/>
        <c:tickMarkSkip val="25"/>
        <c:noMultiLvlLbl val="0"/>
      </c:catAx>
      <c:valAx>
        <c:axId val="1055794512"/>
        <c:scaling>
          <c:orientation val="minMax"/>
          <c:max val="2.2000000000000002"/>
          <c:min val="-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5793968"/>
        <c:crosses val="autoZero"/>
        <c:crossBetween val="between"/>
        <c:majorUnit val="0.2"/>
        <c:minorUnit val="0.1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0995358268719123E-2"/>
          <c:y val="0.13240857530084071"/>
          <c:w val="0.91788552837363813"/>
          <c:h val="0.8507568494001343"/>
        </c:manualLayout>
      </c:layout>
      <c:lineChart>
        <c:grouping val="standard"/>
        <c:varyColors val="0"/>
        <c:ser>
          <c:idx val="0"/>
          <c:order val="0"/>
          <c:tx>
            <c:strRef>
              <c:f>'Loss function'!$L$1</c:f>
              <c:strCache>
                <c:ptCount val="1"/>
                <c:pt idx="0">
                  <c:v>Equity line4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'Loss function'!$L$2:$L$638</c:f>
              <c:numCache>
                <c:formatCode>0.0%</c:formatCode>
                <c:ptCount val="637"/>
                <c:pt idx="0">
                  <c:v>0</c:v>
                </c:pt>
                <c:pt idx="1">
                  <c:v>-8.5141121537286573E-3</c:v>
                </c:pt>
                <c:pt idx="2">
                  <c:v>-8.5141121537286573E-3</c:v>
                </c:pt>
                <c:pt idx="3">
                  <c:v>-8.5141121537286573E-3</c:v>
                </c:pt>
                <c:pt idx="4">
                  <c:v>-8.5141121537286573E-3</c:v>
                </c:pt>
                <c:pt idx="5">
                  <c:v>2.1854055572895437E-2</c:v>
                </c:pt>
                <c:pt idx="6">
                  <c:v>-5.9572879598028816E-3</c:v>
                </c:pt>
                <c:pt idx="7">
                  <c:v>-5.9572879598028816E-3</c:v>
                </c:pt>
                <c:pt idx="8">
                  <c:v>-5.9572879598028816E-3</c:v>
                </c:pt>
                <c:pt idx="9">
                  <c:v>-5.9572879598028816E-3</c:v>
                </c:pt>
                <c:pt idx="10">
                  <c:v>1.458878462818558E-2</c:v>
                </c:pt>
                <c:pt idx="11">
                  <c:v>1.8931780398178666E-2</c:v>
                </c:pt>
                <c:pt idx="12">
                  <c:v>4.1936503865334207E-2</c:v>
                </c:pt>
                <c:pt idx="13">
                  <c:v>3.0632152282511593E-2</c:v>
                </c:pt>
                <c:pt idx="14">
                  <c:v>4.7155081943539345E-2</c:v>
                </c:pt>
                <c:pt idx="15">
                  <c:v>9.2926362039988275E-2</c:v>
                </c:pt>
                <c:pt idx="16">
                  <c:v>0.10251964374282208</c:v>
                </c:pt>
                <c:pt idx="17">
                  <c:v>7.1275165512596605E-2</c:v>
                </c:pt>
                <c:pt idx="18">
                  <c:v>7.1275165512596605E-2</c:v>
                </c:pt>
                <c:pt idx="19">
                  <c:v>7.2205785237736575E-2</c:v>
                </c:pt>
                <c:pt idx="20">
                  <c:v>9.6181539619867196E-2</c:v>
                </c:pt>
                <c:pt idx="21">
                  <c:v>0.10268894994819333</c:v>
                </c:pt>
                <c:pt idx="22">
                  <c:v>0.10268894994819333</c:v>
                </c:pt>
                <c:pt idx="23">
                  <c:v>0.12854845641935675</c:v>
                </c:pt>
                <c:pt idx="24">
                  <c:v>0.10992905633845607</c:v>
                </c:pt>
                <c:pt idx="25">
                  <c:v>0.10992905633845607</c:v>
                </c:pt>
                <c:pt idx="26">
                  <c:v>9.3980535590260206E-2</c:v>
                </c:pt>
                <c:pt idx="27">
                  <c:v>9.3980535590260206E-2</c:v>
                </c:pt>
                <c:pt idx="28">
                  <c:v>0.13260786348144271</c:v>
                </c:pt>
                <c:pt idx="29">
                  <c:v>0.11523004164268447</c:v>
                </c:pt>
                <c:pt idx="30">
                  <c:v>0.11457311526833014</c:v>
                </c:pt>
                <c:pt idx="31">
                  <c:v>0.11861145947893426</c:v>
                </c:pt>
                <c:pt idx="32">
                  <c:v>9.292190124004851E-2</c:v>
                </c:pt>
                <c:pt idx="33">
                  <c:v>9.292190124004851E-2</c:v>
                </c:pt>
                <c:pt idx="34">
                  <c:v>0.13814435497474609</c:v>
                </c:pt>
                <c:pt idx="35">
                  <c:v>0.14061767448999218</c:v>
                </c:pt>
                <c:pt idx="36">
                  <c:v>0.14243997862080748</c:v>
                </c:pt>
                <c:pt idx="37">
                  <c:v>0.10025323854812329</c:v>
                </c:pt>
                <c:pt idx="38">
                  <c:v>0.10025323854812329</c:v>
                </c:pt>
                <c:pt idx="39">
                  <c:v>0.10025323854812329</c:v>
                </c:pt>
                <c:pt idx="40">
                  <c:v>0.10703177523881158</c:v>
                </c:pt>
                <c:pt idx="41">
                  <c:v>0.10031264750765656</c:v>
                </c:pt>
                <c:pt idx="42">
                  <c:v>7.9224552384611013E-2</c:v>
                </c:pt>
                <c:pt idx="43">
                  <c:v>7.9224552384611013E-2</c:v>
                </c:pt>
                <c:pt idx="44">
                  <c:v>0.1120810704859877</c:v>
                </c:pt>
                <c:pt idx="45">
                  <c:v>0.12382206339841373</c:v>
                </c:pt>
                <c:pt idx="46">
                  <c:v>0.10412079619482639</c:v>
                </c:pt>
                <c:pt idx="47">
                  <c:v>9.2153262332966168E-2</c:v>
                </c:pt>
                <c:pt idx="48">
                  <c:v>9.2153262332966168E-2</c:v>
                </c:pt>
                <c:pt idx="49">
                  <c:v>0.11098960734726215</c:v>
                </c:pt>
                <c:pt idx="50">
                  <c:v>0.15001269447133858</c:v>
                </c:pt>
                <c:pt idx="51">
                  <c:v>0.1498683443418104</c:v>
                </c:pt>
                <c:pt idx="52">
                  <c:v>0.13794160478076778</c:v>
                </c:pt>
                <c:pt idx="53">
                  <c:v>0.13094320920370561</c:v>
                </c:pt>
                <c:pt idx="54">
                  <c:v>0.13094320920370561</c:v>
                </c:pt>
                <c:pt idx="55">
                  <c:v>0.13094320920370561</c:v>
                </c:pt>
                <c:pt idx="56">
                  <c:v>9.6382533054320429E-2</c:v>
                </c:pt>
                <c:pt idx="57">
                  <c:v>9.6382533054320429E-2</c:v>
                </c:pt>
                <c:pt idx="58">
                  <c:v>7.5310734451605521E-2</c:v>
                </c:pt>
                <c:pt idx="59">
                  <c:v>7.5310734451605521E-2</c:v>
                </c:pt>
                <c:pt idx="60">
                  <c:v>6.1213679173120816E-2</c:v>
                </c:pt>
                <c:pt idx="61">
                  <c:v>6.1213679173120816E-2</c:v>
                </c:pt>
                <c:pt idx="62">
                  <c:v>6.1213679173120816E-2</c:v>
                </c:pt>
                <c:pt idx="63">
                  <c:v>6.1213679173120816E-2</c:v>
                </c:pt>
                <c:pt idx="64">
                  <c:v>3.7033279796857888E-2</c:v>
                </c:pt>
                <c:pt idx="65">
                  <c:v>3.7033279796857888E-2</c:v>
                </c:pt>
                <c:pt idx="66">
                  <c:v>3.7033279796857888E-2</c:v>
                </c:pt>
                <c:pt idx="67">
                  <c:v>6.7823389475450857E-2</c:v>
                </c:pt>
                <c:pt idx="68">
                  <c:v>7.323972217766872E-2</c:v>
                </c:pt>
                <c:pt idx="69">
                  <c:v>9.9171510953203867E-2</c:v>
                </c:pt>
                <c:pt idx="70">
                  <c:v>8.814712408182257E-2</c:v>
                </c:pt>
                <c:pt idx="71">
                  <c:v>9.0366971963772524E-2</c:v>
                </c:pt>
                <c:pt idx="72">
                  <c:v>0.11566882537671241</c:v>
                </c:pt>
                <c:pt idx="73">
                  <c:v>0.14819354575336119</c:v>
                </c:pt>
                <c:pt idx="74">
                  <c:v>0.15856109122968931</c:v>
                </c:pt>
                <c:pt idx="75">
                  <c:v>0.16046330504814776</c:v>
                </c:pt>
                <c:pt idx="76">
                  <c:v>0.16401380679413058</c:v>
                </c:pt>
                <c:pt idx="77">
                  <c:v>0.14132670367958089</c:v>
                </c:pt>
                <c:pt idx="78">
                  <c:v>0.14132670367958089</c:v>
                </c:pt>
                <c:pt idx="79">
                  <c:v>0.168762593691277</c:v>
                </c:pt>
                <c:pt idx="80">
                  <c:v>0.16041357572560322</c:v>
                </c:pt>
                <c:pt idx="81">
                  <c:v>0.1752579391473329</c:v>
                </c:pt>
                <c:pt idx="82">
                  <c:v>0.20913726341345151</c:v>
                </c:pt>
                <c:pt idx="83">
                  <c:v>0.19192029760859131</c:v>
                </c:pt>
                <c:pt idx="84">
                  <c:v>0.22606755275394741</c:v>
                </c:pt>
                <c:pt idx="85">
                  <c:v>0.22505208743576299</c:v>
                </c:pt>
                <c:pt idx="86">
                  <c:v>0.1950803436546843</c:v>
                </c:pt>
                <c:pt idx="87">
                  <c:v>0.1950803436546843</c:v>
                </c:pt>
                <c:pt idx="88">
                  <c:v>0.1950803436546843</c:v>
                </c:pt>
                <c:pt idx="89">
                  <c:v>0.1950803436546843</c:v>
                </c:pt>
                <c:pt idx="90">
                  <c:v>0.1950803436546843</c:v>
                </c:pt>
                <c:pt idx="91">
                  <c:v>0.17732275686869559</c:v>
                </c:pt>
                <c:pt idx="92">
                  <c:v>0.17732275686869559</c:v>
                </c:pt>
                <c:pt idx="93">
                  <c:v>0.17166626892354719</c:v>
                </c:pt>
                <c:pt idx="94">
                  <c:v>0.11591819427214711</c:v>
                </c:pt>
                <c:pt idx="95">
                  <c:v>0.11591819427214711</c:v>
                </c:pt>
                <c:pt idx="96">
                  <c:v>0.11591819427214711</c:v>
                </c:pt>
                <c:pt idx="97">
                  <c:v>0.11591819427214711</c:v>
                </c:pt>
                <c:pt idx="98">
                  <c:v>0.11591819427214711</c:v>
                </c:pt>
                <c:pt idx="99">
                  <c:v>0.11591819427214711</c:v>
                </c:pt>
                <c:pt idx="100">
                  <c:v>0.1348766413413347</c:v>
                </c:pt>
                <c:pt idx="101">
                  <c:v>0.11191819427214711</c:v>
                </c:pt>
                <c:pt idx="102">
                  <c:v>0.11191819427214711</c:v>
                </c:pt>
                <c:pt idx="103">
                  <c:v>0.11191819427214711</c:v>
                </c:pt>
                <c:pt idx="104">
                  <c:v>0.11191819427214711</c:v>
                </c:pt>
                <c:pt idx="105">
                  <c:v>0.10110557615403015</c:v>
                </c:pt>
                <c:pt idx="106">
                  <c:v>0.10186582019447565</c:v>
                </c:pt>
                <c:pt idx="107">
                  <c:v>0.14989020249825924</c:v>
                </c:pt>
                <c:pt idx="108">
                  <c:v>0.20598189075644535</c:v>
                </c:pt>
                <c:pt idx="109">
                  <c:v>0.25230102372514607</c:v>
                </c:pt>
                <c:pt idx="110">
                  <c:v>0.23221573235036497</c:v>
                </c:pt>
                <c:pt idx="111">
                  <c:v>0.21667201235391909</c:v>
                </c:pt>
                <c:pt idx="112">
                  <c:v>0.21667201235391909</c:v>
                </c:pt>
                <c:pt idx="113">
                  <c:v>0.21667201235391909</c:v>
                </c:pt>
                <c:pt idx="114">
                  <c:v>0.22996901004371251</c:v>
                </c:pt>
                <c:pt idx="115">
                  <c:v>0.25971800234308462</c:v>
                </c:pt>
                <c:pt idx="116">
                  <c:v>0.23916496991093406</c:v>
                </c:pt>
                <c:pt idx="117">
                  <c:v>0.22207316777237807</c:v>
                </c:pt>
                <c:pt idx="118">
                  <c:v>0.22207316777237807</c:v>
                </c:pt>
                <c:pt idx="119">
                  <c:v>0.22660031642178191</c:v>
                </c:pt>
                <c:pt idx="120">
                  <c:v>0.24483945361963377</c:v>
                </c:pt>
                <c:pt idx="121">
                  <c:v>0.24738350305272883</c:v>
                </c:pt>
                <c:pt idx="122">
                  <c:v>0.20278323930784625</c:v>
                </c:pt>
                <c:pt idx="123">
                  <c:v>0.20278323930784625</c:v>
                </c:pt>
                <c:pt idx="124">
                  <c:v>0.20278323930784625</c:v>
                </c:pt>
                <c:pt idx="125">
                  <c:v>0.20450348169382104</c:v>
                </c:pt>
                <c:pt idx="126">
                  <c:v>0.28532861134939036</c:v>
                </c:pt>
                <c:pt idx="127">
                  <c:v>0.25998131408304059</c:v>
                </c:pt>
                <c:pt idx="128">
                  <c:v>0.26929003163668408</c:v>
                </c:pt>
                <c:pt idx="129">
                  <c:v>0.26555875155966235</c:v>
                </c:pt>
                <c:pt idx="130">
                  <c:v>0.27390459007474488</c:v>
                </c:pt>
                <c:pt idx="131">
                  <c:v>0.26502117376553425</c:v>
                </c:pt>
                <c:pt idx="132">
                  <c:v>0.25955875155966235</c:v>
                </c:pt>
                <c:pt idx="133">
                  <c:v>0.25955875155966235</c:v>
                </c:pt>
                <c:pt idx="134">
                  <c:v>0.25955875155966235</c:v>
                </c:pt>
                <c:pt idx="135">
                  <c:v>0.25955875155966235</c:v>
                </c:pt>
                <c:pt idx="136">
                  <c:v>0.25955875155966235</c:v>
                </c:pt>
                <c:pt idx="137">
                  <c:v>0.25955875155966235</c:v>
                </c:pt>
                <c:pt idx="138">
                  <c:v>0.25955875155966235</c:v>
                </c:pt>
                <c:pt idx="139">
                  <c:v>0.24098784819416907</c:v>
                </c:pt>
                <c:pt idx="140">
                  <c:v>0.25122348258377925</c:v>
                </c:pt>
                <c:pt idx="141">
                  <c:v>0.27156270595444576</c:v>
                </c:pt>
                <c:pt idx="142">
                  <c:v>0.28474001606180444</c:v>
                </c:pt>
                <c:pt idx="143">
                  <c:v>0.3132337958354442</c:v>
                </c:pt>
                <c:pt idx="144">
                  <c:v>0.31931640220988611</c:v>
                </c:pt>
                <c:pt idx="145">
                  <c:v>0.30189911563029692</c:v>
                </c:pt>
                <c:pt idx="146">
                  <c:v>0.30189911563029692</c:v>
                </c:pt>
                <c:pt idx="147">
                  <c:v>0.30189911563029692</c:v>
                </c:pt>
                <c:pt idx="148">
                  <c:v>0.30189911563029692</c:v>
                </c:pt>
                <c:pt idx="149">
                  <c:v>0.30189911563029692</c:v>
                </c:pt>
                <c:pt idx="150">
                  <c:v>0.30189911563029692</c:v>
                </c:pt>
                <c:pt idx="151">
                  <c:v>0.27690997362999703</c:v>
                </c:pt>
                <c:pt idx="152">
                  <c:v>0.27690997362999703</c:v>
                </c:pt>
                <c:pt idx="153">
                  <c:v>0.27690997362999703</c:v>
                </c:pt>
                <c:pt idx="154">
                  <c:v>0.27690997362999703</c:v>
                </c:pt>
                <c:pt idx="155">
                  <c:v>0.27690997362999703</c:v>
                </c:pt>
                <c:pt idx="156">
                  <c:v>0.27690997362999703</c:v>
                </c:pt>
                <c:pt idx="157">
                  <c:v>0.28219715728671491</c:v>
                </c:pt>
                <c:pt idx="158">
                  <c:v>0.28381814281967988</c:v>
                </c:pt>
                <c:pt idx="159">
                  <c:v>0.29618337340129786</c:v>
                </c:pt>
                <c:pt idx="160">
                  <c:v>0.29685197446444345</c:v>
                </c:pt>
                <c:pt idx="161">
                  <c:v>0.27781814281967987</c:v>
                </c:pt>
                <c:pt idx="162">
                  <c:v>0.27781814281967987</c:v>
                </c:pt>
                <c:pt idx="163">
                  <c:v>0.27781814281967987</c:v>
                </c:pt>
                <c:pt idx="164">
                  <c:v>0.27781814281967987</c:v>
                </c:pt>
                <c:pt idx="165">
                  <c:v>0.27397424735373421</c:v>
                </c:pt>
                <c:pt idx="166">
                  <c:v>0.31179935089194133</c:v>
                </c:pt>
                <c:pt idx="167">
                  <c:v>0.28554845193186151</c:v>
                </c:pt>
                <c:pt idx="168">
                  <c:v>0.28554845193186151</c:v>
                </c:pt>
                <c:pt idx="169">
                  <c:v>0.28554845193186151</c:v>
                </c:pt>
                <c:pt idx="170">
                  <c:v>0.28554845193186151</c:v>
                </c:pt>
                <c:pt idx="171">
                  <c:v>0.28554845193186151</c:v>
                </c:pt>
                <c:pt idx="172">
                  <c:v>0.28554845193186151</c:v>
                </c:pt>
                <c:pt idx="173">
                  <c:v>0.28554845193186151</c:v>
                </c:pt>
                <c:pt idx="174">
                  <c:v>0.32666644186536609</c:v>
                </c:pt>
                <c:pt idx="175">
                  <c:v>0.33106966816667016</c:v>
                </c:pt>
                <c:pt idx="176">
                  <c:v>0.31991203293074888</c:v>
                </c:pt>
                <c:pt idx="177">
                  <c:v>0.30121278798287243</c:v>
                </c:pt>
                <c:pt idx="178">
                  <c:v>0.30121278798287243</c:v>
                </c:pt>
                <c:pt idx="179">
                  <c:v>0.2739404451461559</c:v>
                </c:pt>
                <c:pt idx="180">
                  <c:v>0.2739404451461559</c:v>
                </c:pt>
                <c:pt idx="181">
                  <c:v>0.2739404451461559</c:v>
                </c:pt>
                <c:pt idx="182">
                  <c:v>0.2739404451461559</c:v>
                </c:pt>
                <c:pt idx="183">
                  <c:v>0.2739404451461559</c:v>
                </c:pt>
                <c:pt idx="184">
                  <c:v>0.2739404451461559</c:v>
                </c:pt>
                <c:pt idx="185">
                  <c:v>0.2739404451461559</c:v>
                </c:pt>
                <c:pt idx="186">
                  <c:v>0.2739404451461559</c:v>
                </c:pt>
                <c:pt idx="187">
                  <c:v>0.2739404451461559</c:v>
                </c:pt>
                <c:pt idx="188">
                  <c:v>0.22595500571396998</c:v>
                </c:pt>
                <c:pt idx="189">
                  <c:v>0.22595500571396998</c:v>
                </c:pt>
                <c:pt idx="190">
                  <c:v>0.20684716411356197</c:v>
                </c:pt>
                <c:pt idx="191">
                  <c:v>0.20684716411356197</c:v>
                </c:pt>
                <c:pt idx="192">
                  <c:v>0.25841757420807687</c:v>
                </c:pt>
                <c:pt idx="193">
                  <c:v>0.24635620697581861</c:v>
                </c:pt>
                <c:pt idx="194">
                  <c:v>0.27423842850523938</c:v>
                </c:pt>
                <c:pt idx="195">
                  <c:v>0.26705971001056195</c:v>
                </c:pt>
                <c:pt idx="196">
                  <c:v>0.27384859240246617</c:v>
                </c:pt>
                <c:pt idx="197">
                  <c:v>0.20974172273164216</c:v>
                </c:pt>
                <c:pt idx="198">
                  <c:v>0.20974172273164216</c:v>
                </c:pt>
                <c:pt idx="199">
                  <c:v>0.20974172273164216</c:v>
                </c:pt>
                <c:pt idx="200">
                  <c:v>0.20974172273164216</c:v>
                </c:pt>
                <c:pt idx="201">
                  <c:v>0.13454736013807966</c:v>
                </c:pt>
                <c:pt idx="202">
                  <c:v>0.13454736013807966</c:v>
                </c:pt>
                <c:pt idx="203">
                  <c:v>0.13454736013807966</c:v>
                </c:pt>
                <c:pt idx="204">
                  <c:v>0.13454736013807966</c:v>
                </c:pt>
                <c:pt idx="205">
                  <c:v>0.13454736013807966</c:v>
                </c:pt>
                <c:pt idx="206">
                  <c:v>0.13454736013807966</c:v>
                </c:pt>
                <c:pt idx="207">
                  <c:v>0.13454736013807966</c:v>
                </c:pt>
                <c:pt idx="208">
                  <c:v>0.13454736013807966</c:v>
                </c:pt>
                <c:pt idx="209">
                  <c:v>0.12026747046178321</c:v>
                </c:pt>
                <c:pt idx="210">
                  <c:v>0.17107172538773319</c:v>
                </c:pt>
                <c:pt idx="211">
                  <c:v>0.1480162894742022</c:v>
                </c:pt>
                <c:pt idx="212">
                  <c:v>6.5031493927157125E-2</c:v>
                </c:pt>
                <c:pt idx="213">
                  <c:v>6.5031493927157125E-2</c:v>
                </c:pt>
                <c:pt idx="214">
                  <c:v>7.9237764447640746E-2</c:v>
                </c:pt>
                <c:pt idx="215">
                  <c:v>0.12305697659785719</c:v>
                </c:pt>
                <c:pt idx="216">
                  <c:v>0.12933950309652731</c:v>
                </c:pt>
                <c:pt idx="217">
                  <c:v>0.14245374792567678</c:v>
                </c:pt>
                <c:pt idx="218">
                  <c:v>0.115136120307474</c:v>
                </c:pt>
                <c:pt idx="219">
                  <c:v>0.115136120307474</c:v>
                </c:pt>
                <c:pt idx="220">
                  <c:v>0.115136120307474</c:v>
                </c:pt>
                <c:pt idx="221">
                  <c:v>0.115136120307474</c:v>
                </c:pt>
                <c:pt idx="222">
                  <c:v>0.115136120307474</c:v>
                </c:pt>
                <c:pt idx="223">
                  <c:v>0.115136120307474</c:v>
                </c:pt>
                <c:pt idx="224">
                  <c:v>-0.11476745816878731</c:v>
                </c:pt>
                <c:pt idx="225">
                  <c:v>-0.11476745816878731</c:v>
                </c:pt>
                <c:pt idx="226">
                  <c:v>-0.11476745816878731</c:v>
                </c:pt>
                <c:pt idx="227">
                  <c:v>-0.11476745816878731</c:v>
                </c:pt>
                <c:pt idx="228">
                  <c:v>-0.11476745816878731</c:v>
                </c:pt>
                <c:pt idx="229">
                  <c:v>2.0808917104781943E-2</c:v>
                </c:pt>
                <c:pt idx="230">
                  <c:v>-7.827786429398409E-3</c:v>
                </c:pt>
                <c:pt idx="231">
                  <c:v>6.044277729517435E-3</c:v>
                </c:pt>
                <c:pt idx="232">
                  <c:v>3.8862631866388497E-2</c:v>
                </c:pt>
                <c:pt idx="233">
                  <c:v>-2.3878008598084532E-2</c:v>
                </c:pt>
                <c:pt idx="234">
                  <c:v>-2.3878008598084532E-2</c:v>
                </c:pt>
                <c:pt idx="235">
                  <c:v>-2.3878008598084532E-2</c:v>
                </c:pt>
                <c:pt idx="236">
                  <c:v>-5.1483713537974096E-2</c:v>
                </c:pt>
                <c:pt idx="237">
                  <c:v>-5.1483713537974096E-2</c:v>
                </c:pt>
                <c:pt idx="238">
                  <c:v>-5.1483713537974096E-2</c:v>
                </c:pt>
                <c:pt idx="239">
                  <c:v>-5.1483713537974096E-2</c:v>
                </c:pt>
                <c:pt idx="240">
                  <c:v>-5.1483713537974096E-2</c:v>
                </c:pt>
                <c:pt idx="241">
                  <c:v>-5.1483713537974096E-2</c:v>
                </c:pt>
                <c:pt idx="242">
                  <c:v>-5.1483713537974096E-2</c:v>
                </c:pt>
                <c:pt idx="243">
                  <c:v>9.8828338369538582E-2</c:v>
                </c:pt>
                <c:pt idx="244">
                  <c:v>8.9925149489315681E-2</c:v>
                </c:pt>
                <c:pt idx="245">
                  <c:v>0.11750496022236062</c:v>
                </c:pt>
                <c:pt idx="246">
                  <c:v>0.17216836203448727</c:v>
                </c:pt>
                <c:pt idx="247">
                  <c:v>0.14659003153083766</c:v>
                </c:pt>
                <c:pt idx="248">
                  <c:v>0.20048117095540352</c:v>
                </c:pt>
                <c:pt idx="249">
                  <c:v>0.24751344262092145</c:v>
                </c:pt>
                <c:pt idx="250">
                  <c:v>0.21376722615648236</c:v>
                </c:pt>
                <c:pt idx="251">
                  <c:v>0.25901644550311143</c:v>
                </c:pt>
                <c:pt idx="252">
                  <c:v>0.2207964904635169</c:v>
                </c:pt>
                <c:pt idx="253">
                  <c:v>0.2207964904635169</c:v>
                </c:pt>
                <c:pt idx="254">
                  <c:v>0.2207964904635169</c:v>
                </c:pt>
                <c:pt idx="255">
                  <c:v>0.2207964904635169</c:v>
                </c:pt>
                <c:pt idx="256">
                  <c:v>0.2207964904635169</c:v>
                </c:pt>
                <c:pt idx="257">
                  <c:v>0.2207964904635169</c:v>
                </c:pt>
                <c:pt idx="258">
                  <c:v>0.2207964904635169</c:v>
                </c:pt>
                <c:pt idx="259">
                  <c:v>0.2207964904635169</c:v>
                </c:pt>
                <c:pt idx="260">
                  <c:v>0.27607600186876258</c:v>
                </c:pt>
                <c:pt idx="261">
                  <c:v>0.31210882430520792</c:v>
                </c:pt>
                <c:pt idx="262">
                  <c:v>0.39184102149847455</c:v>
                </c:pt>
                <c:pt idx="263">
                  <c:v>0.40124400243121161</c:v>
                </c:pt>
                <c:pt idx="264">
                  <c:v>0.36284292290069631</c:v>
                </c:pt>
                <c:pt idx="265">
                  <c:v>0.36284292290069631</c:v>
                </c:pt>
                <c:pt idx="266">
                  <c:v>0.32247415688100745</c:v>
                </c:pt>
                <c:pt idx="267">
                  <c:v>0.32247415688100745</c:v>
                </c:pt>
                <c:pt idx="268">
                  <c:v>0.33766782476417434</c:v>
                </c:pt>
                <c:pt idx="269">
                  <c:v>0.29338938298007899</c:v>
                </c:pt>
                <c:pt idx="270">
                  <c:v>0.27258746986922167</c:v>
                </c:pt>
                <c:pt idx="271">
                  <c:v>0.27258746986922167</c:v>
                </c:pt>
                <c:pt idx="272">
                  <c:v>0.27543306604815521</c:v>
                </c:pt>
                <c:pt idx="273">
                  <c:v>0.25472630245246164</c:v>
                </c:pt>
                <c:pt idx="274">
                  <c:v>0.25472630245246164</c:v>
                </c:pt>
                <c:pt idx="275">
                  <c:v>0.25472630245246164</c:v>
                </c:pt>
                <c:pt idx="276">
                  <c:v>0.25472630245246164</c:v>
                </c:pt>
                <c:pt idx="277">
                  <c:v>0.20679193606628299</c:v>
                </c:pt>
                <c:pt idx="278">
                  <c:v>0.20679193606628299</c:v>
                </c:pt>
                <c:pt idx="279">
                  <c:v>0.20679193606628299</c:v>
                </c:pt>
                <c:pt idx="280">
                  <c:v>0.18263233464695416</c:v>
                </c:pt>
                <c:pt idx="281">
                  <c:v>0.17896840964444649</c:v>
                </c:pt>
                <c:pt idx="282">
                  <c:v>0.21289590612312648</c:v>
                </c:pt>
                <c:pt idx="283">
                  <c:v>0.221266415992315</c:v>
                </c:pt>
                <c:pt idx="284">
                  <c:v>0.22874330605088355</c:v>
                </c:pt>
                <c:pt idx="285">
                  <c:v>0.20689590612312647</c:v>
                </c:pt>
                <c:pt idx="286">
                  <c:v>0.13084694521175788</c:v>
                </c:pt>
                <c:pt idx="287">
                  <c:v>0.13084694521175788</c:v>
                </c:pt>
                <c:pt idx="288">
                  <c:v>0.13084694521175788</c:v>
                </c:pt>
                <c:pt idx="289">
                  <c:v>0.13084694521175788</c:v>
                </c:pt>
                <c:pt idx="290">
                  <c:v>0.13084694521175788</c:v>
                </c:pt>
                <c:pt idx="291">
                  <c:v>8.342573209190185E-2</c:v>
                </c:pt>
                <c:pt idx="292">
                  <c:v>8.342573209190185E-2</c:v>
                </c:pt>
                <c:pt idx="293">
                  <c:v>8.4944727638531559E-2</c:v>
                </c:pt>
                <c:pt idx="294">
                  <c:v>7.9425732091901846E-2</c:v>
                </c:pt>
                <c:pt idx="295">
                  <c:v>7.035037169688263E-2</c:v>
                </c:pt>
                <c:pt idx="296">
                  <c:v>6.7461171918041907E-2</c:v>
                </c:pt>
                <c:pt idx="297">
                  <c:v>6.7461171918041907E-2</c:v>
                </c:pt>
                <c:pt idx="298">
                  <c:v>6.7461171918041907E-2</c:v>
                </c:pt>
                <c:pt idx="299">
                  <c:v>2.9065774775804631E-2</c:v>
                </c:pt>
                <c:pt idx="300">
                  <c:v>2.9065774775804631E-2</c:v>
                </c:pt>
                <c:pt idx="301">
                  <c:v>2.9065774775804631E-2</c:v>
                </c:pt>
                <c:pt idx="302">
                  <c:v>2.9065774775804631E-2</c:v>
                </c:pt>
                <c:pt idx="303">
                  <c:v>2.9065774775804631E-2</c:v>
                </c:pt>
                <c:pt idx="304">
                  <c:v>2.9065774775804631E-2</c:v>
                </c:pt>
                <c:pt idx="305">
                  <c:v>-4.7590483899445368E-2</c:v>
                </c:pt>
                <c:pt idx="306">
                  <c:v>-4.7590483899445368E-2</c:v>
                </c:pt>
                <c:pt idx="307">
                  <c:v>4.5618103729647197E-2</c:v>
                </c:pt>
                <c:pt idx="308">
                  <c:v>1.6099494658272817E-2</c:v>
                </c:pt>
                <c:pt idx="309">
                  <c:v>-6.8627232520012738E-2</c:v>
                </c:pt>
                <c:pt idx="310">
                  <c:v>-6.8627232520012738E-2</c:v>
                </c:pt>
                <c:pt idx="311">
                  <c:v>-7.4799661115567295E-2</c:v>
                </c:pt>
                <c:pt idx="312">
                  <c:v>-7.2627232520012741E-2</c:v>
                </c:pt>
                <c:pt idx="313">
                  <c:v>-1.8976026061836737E-2</c:v>
                </c:pt>
                <c:pt idx="314">
                  <c:v>-3.186018147657349E-2</c:v>
                </c:pt>
                <c:pt idx="315">
                  <c:v>-9.5416708042413922E-2</c:v>
                </c:pt>
                <c:pt idx="316">
                  <c:v>-9.5416708042413922E-2</c:v>
                </c:pt>
                <c:pt idx="317">
                  <c:v>-9.5416708042413922E-2</c:v>
                </c:pt>
                <c:pt idx="318">
                  <c:v>-9.5416708042413922E-2</c:v>
                </c:pt>
                <c:pt idx="319">
                  <c:v>-7.9808430388454588E-2</c:v>
                </c:pt>
                <c:pt idx="320">
                  <c:v>-9.524427944685937E-2</c:v>
                </c:pt>
                <c:pt idx="321">
                  <c:v>-8.1761993883267825E-2</c:v>
                </c:pt>
                <c:pt idx="322">
                  <c:v>-0.11286881571179769</c:v>
                </c:pt>
                <c:pt idx="323">
                  <c:v>-0.11286881571179769</c:v>
                </c:pt>
                <c:pt idx="324">
                  <c:v>-8.161586563524631E-2</c:v>
                </c:pt>
                <c:pt idx="325">
                  <c:v>-3.0537733006845758E-2</c:v>
                </c:pt>
                <c:pt idx="326">
                  <c:v>-8.3634988476432859E-2</c:v>
                </c:pt>
                <c:pt idx="327">
                  <c:v>-8.3634988476432859E-2</c:v>
                </c:pt>
                <c:pt idx="328">
                  <c:v>-8.3634988476432859E-2</c:v>
                </c:pt>
                <c:pt idx="329">
                  <c:v>-8.3634988476432859E-2</c:v>
                </c:pt>
                <c:pt idx="330">
                  <c:v>-8.3634988476432859E-2</c:v>
                </c:pt>
                <c:pt idx="331">
                  <c:v>-8.3634988476432859E-2</c:v>
                </c:pt>
                <c:pt idx="332">
                  <c:v>-8.3634988476432859E-2</c:v>
                </c:pt>
                <c:pt idx="333">
                  <c:v>-8.3634988476432859E-2</c:v>
                </c:pt>
                <c:pt idx="334">
                  <c:v>-8.3634988476432859E-2</c:v>
                </c:pt>
                <c:pt idx="335">
                  <c:v>-0.13723422464521651</c:v>
                </c:pt>
                <c:pt idx="336">
                  <c:v>-0.13723422464521651</c:v>
                </c:pt>
                <c:pt idx="337">
                  <c:v>-0.13723422464521651</c:v>
                </c:pt>
                <c:pt idx="338">
                  <c:v>-7.0389491760866285E-2</c:v>
                </c:pt>
                <c:pt idx="339">
                  <c:v>-7.1350174582905601E-2</c:v>
                </c:pt>
                <c:pt idx="340">
                  <c:v>-3.2649920939366583E-2</c:v>
                </c:pt>
                <c:pt idx="341">
                  <c:v>-5.7850590725778916E-2</c:v>
                </c:pt>
                <c:pt idx="342">
                  <c:v>-2.6731189717168591E-2</c:v>
                </c:pt>
                <c:pt idx="343">
                  <c:v>-6.676226802269003E-2</c:v>
                </c:pt>
                <c:pt idx="344">
                  <c:v>-6.676226802269003E-2</c:v>
                </c:pt>
                <c:pt idx="345">
                  <c:v>-6.676226802269003E-2</c:v>
                </c:pt>
                <c:pt idx="346">
                  <c:v>-6.676226802269003E-2</c:v>
                </c:pt>
                <c:pt idx="347">
                  <c:v>-6.676226802269003E-2</c:v>
                </c:pt>
                <c:pt idx="348">
                  <c:v>-6.676226802269003E-2</c:v>
                </c:pt>
                <c:pt idx="349">
                  <c:v>-6.676226802269003E-2</c:v>
                </c:pt>
                <c:pt idx="350">
                  <c:v>-0.11402212727073358</c:v>
                </c:pt>
                <c:pt idx="351">
                  <c:v>-0.11402212727073358</c:v>
                </c:pt>
                <c:pt idx="352">
                  <c:v>-0.11402212727073358</c:v>
                </c:pt>
                <c:pt idx="353">
                  <c:v>-0.15698833793254235</c:v>
                </c:pt>
                <c:pt idx="354">
                  <c:v>-0.15698833793254235</c:v>
                </c:pt>
                <c:pt idx="355">
                  <c:v>-0.15698833793254235</c:v>
                </c:pt>
                <c:pt idx="356">
                  <c:v>-0.15698833793254235</c:v>
                </c:pt>
                <c:pt idx="357">
                  <c:v>-0.15698833793254235</c:v>
                </c:pt>
                <c:pt idx="358">
                  <c:v>-0.19960592338976779</c:v>
                </c:pt>
                <c:pt idx="359">
                  <c:v>-0.19960592338976779</c:v>
                </c:pt>
                <c:pt idx="360">
                  <c:v>-0.26515557749581975</c:v>
                </c:pt>
                <c:pt idx="361">
                  <c:v>-0.26515557749581975</c:v>
                </c:pt>
                <c:pt idx="362">
                  <c:v>-0.41263319060894543</c:v>
                </c:pt>
                <c:pt idx="363">
                  <c:v>-0.41263319060894543</c:v>
                </c:pt>
                <c:pt idx="364">
                  <c:v>-0.41263319060894543</c:v>
                </c:pt>
                <c:pt idx="365">
                  <c:v>-0.49543681348634977</c:v>
                </c:pt>
                <c:pt idx="366">
                  <c:v>-0.49543681348634977</c:v>
                </c:pt>
                <c:pt idx="367">
                  <c:v>-0.49543681348634977</c:v>
                </c:pt>
                <c:pt idx="368">
                  <c:v>-0.49543681348634977</c:v>
                </c:pt>
                <c:pt idx="369">
                  <c:v>-0.49543681348634977</c:v>
                </c:pt>
                <c:pt idx="370">
                  <c:v>-0.49543681348634977</c:v>
                </c:pt>
                <c:pt idx="371">
                  <c:v>-0.49543681348634977</c:v>
                </c:pt>
                <c:pt idx="372">
                  <c:v>-0.49543681348634977</c:v>
                </c:pt>
                <c:pt idx="373">
                  <c:v>-0.50826147464435345</c:v>
                </c:pt>
                <c:pt idx="374">
                  <c:v>-0.50826147464435345</c:v>
                </c:pt>
                <c:pt idx="375">
                  <c:v>-0.4396925810792458</c:v>
                </c:pt>
                <c:pt idx="376">
                  <c:v>-0.42538797402889489</c:v>
                </c:pt>
                <c:pt idx="377">
                  <c:v>-0.44056682601643682</c:v>
                </c:pt>
                <c:pt idx="378">
                  <c:v>-0.35803746942945924</c:v>
                </c:pt>
                <c:pt idx="379">
                  <c:v>-0.57265523150187281</c:v>
                </c:pt>
                <c:pt idx="380">
                  <c:v>-0.57265523150187281</c:v>
                </c:pt>
                <c:pt idx="381">
                  <c:v>-0.62582714246504778</c:v>
                </c:pt>
                <c:pt idx="382">
                  <c:v>-0.62582714246504778</c:v>
                </c:pt>
                <c:pt idx="383">
                  <c:v>-0.62582714246504778</c:v>
                </c:pt>
                <c:pt idx="384">
                  <c:v>-0.64413174951539864</c:v>
                </c:pt>
                <c:pt idx="385">
                  <c:v>-0.69508366101032237</c:v>
                </c:pt>
                <c:pt idx="386">
                  <c:v>-0.69508366101032237</c:v>
                </c:pt>
                <c:pt idx="387">
                  <c:v>-0.70937526694271369</c:v>
                </c:pt>
                <c:pt idx="388">
                  <c:v>-0.84072315433593536</c:v>
                </c:pt>
                <c:pt idx="389">
                  <c:v>-0.84072315433593536</c:v>
                </c:pt>
                <c:pt idx="390">
                  <c:v>-0.7350266947915407</c:v>
                </c:pt>
                <c:pt idx="391">
                  <c:v>-0.68965312349734686</c:v>
                </c:pt>
                <c:pt idx="392">
                  <c:v>-0.61458303408840576</c:v>
                </c:pt>
                <c:pt idx="393">
                  <c:v>-0.64446821772564233</c:v>
                </c:pt>
                <c:pt idx="394">
                  <c:v>-0.63340376772049212</c:v>
                </c:pt>
                <c:pt idx="395">
                  <c:v>-0.66905508003254011</c:v>
                </c:pt>
                <c:pt idx="396">
                  <c:v>-0.66905508003254011</c:v>
                </c:pt>
                <c:pt idx="397">
                  <c:v>-0.66905508003254011</c:v>
                </c:pt>
                <c:pt idx="398">
                  <c:v>-0.66905508003254011</c:v>
                </c:pt>
                <c:pt idx="399">
                  <c:v>-0.72829571963768336</c:v>
                </c:pt>
                <c:pt idx="400">
                  <c:v>-0.72829571963768336</c:v>
                </c:pt>
                <c:pt idx="401">
                  <c:v>-0.72829571963768336</c:v>
                </c:pt>
                <c:pt idx="402">
                  <c:v>-0.72829571963768336</c:v>
                </c:pt>
                <c:pt idx="403">
                  <c:v>-0.72829571963768336</c:v>
                </c:pt>
                <c:pt idx="404">
                  <c:v>-0.72829571963768336</c:v>
                </c:pt>
                <c:pt idx="405">
                  <c:v>-0.72829571963768336</c:v>
                </c:pt>
                <c:pt idx="406">
                  <c:v>-0.72829571963768336</c:v>
                </c:pt>
                <c:pt idx="407">
                  <c:v>-0.72829571963768336</c:v>
                </c:pt>
                <c:pt idx="408">
                  <c:v>-0.72829571963768336</c:v>
                </c:pt>
                <c:pt idx="409">
                  <c:v>-0.72829571963768336</c:v>
                </c:pt>
                <c:pt idx="410">
                  <c:v>-0.72829571963768336</c:v>
                </c:pt>
                <c:pt idx="411">
                  <c:v>-0.76646130772427168</c:v>
                </c:pt>
                <c:pt idx="412">
                  <c:v>-0.74109038465392674</c:v>
                </c:pt>
                <c:pt idx="413">
                  <c:v>-0.66787725661819419</c:v>
                </c:pt>
                <c:pt idx="414">
                  <c:v>-0.76948896199678529</c:v>
                </c:pt>
                <c:pt idx="415">
                  <c:v>-0.76948896199678529</c:v>
                </c:pt>
                <c:pt idx="416">
                  <c:v>-0.76948896199678529</c:v>
                </c:pt>
                <c:pt idx="417">
                  <c:v>-0.76948896199678529</c:v>
                </c:pt>
                <c:pt idx="418">
                  <c:v>-0.76948896199678529</c:v>
                </c:pt>
                <c:pt idx="419">
                  <c:v>-0.73705321131364587</c:v>
                </c:pt>
                <c:pt idx="420">
                  <c:v>-0.66756955978328181</c:v>
                </c:pt>
                <c:pt idx="421">
                  <c:v>-0.65602669732633401</c:v>
                </c:pt>
                <c:pt idx="422">
                  <c:v>-0.60883506059436887</c:v>
                </c:pt>
                <c:pt idx="423">
                  <c:v>-0.52944065803667106</c:v>
                </c:pt>
                <c:pt idx="424">
                  <c:v>-0.53365811396961349</c:v>
                </c:pt>
                <c:pt idx="425">
                  <c:v>-0.61005007683599966</c:v>
                </c:pt>
                <c:pt idx="426">
                  <c:v>-0.61005007683599966</c:v>
                </c:pt>
                <c:pt idx="427">
                  <c:v>-0.61005007683599966</c:v>
                </c:pt>
                <c:pt idx="428">
                  <c:v>-0.63622439620151838</c:v>
                </c:pt>
                <c:pt idx="429">
                  <c:v>-0.6071409455913036</c:v>
                </c:pt>
                <c:pt idx="430">
                  <c:v>-0.63629023832983167</c:v>
                </c:pt>
                <c:pt idx="431">
                  <c:v>-0.63629023832983167</c:v>
                </c:pt>
                <c:pt idx="432">
                  <c:v>-0.63629023832983167</c:v>
                </c:pt>
                <c:pt idx="433">
                  <c:v>-0.63629023832983167</c:v>
                </c:pt>
                <c:pt idx="434">
                  <c:v>-0.63629023832983167</c:v>
                </c:pt>
                <c:pt idx="435">
                  <c:v>-0.62114014402632201</c:v>
                </c:pt>
                <c:pt idx="436">
                  <c:v>-0.63245907658338141</c:v>
                </c:pt>
                <c:pt idx="437">
                  <c:v>-0.63914680307682736</c:v>
                </c:pt>
                <c:pt idx="438">
                  <c:v>-0.62636673159450251</c:v>
                </c:pt>
                <c:pt idx="439">
                  <c:v>-0.62451746875514236</c:v>
                </c:pt>
                <c:pt idx="440">
                  <c:v>-0.56534624152682322</c:v>
                </c:pt>
                <c:pt idx="441">
                  <c:v>-0.49142938968376698</c:v>
                </c:pt>
                <c:pt idx="442">
                  <c:v>-0.48275824073964207</c:v>
                </c:pt>
                <c:pt idx="443">
                  <c:v>-0.49879245254201487</c:v>
                </c:pt>
                <c:pt idx="444">
                  <c:v>-0.51981384104734563</c:v>
                </c:pt>
                <c:pt idx="445">
                  <c:v>-0.51981384104734563</c:v>
                </c:pt>
                <c:pt idx="446">
                  <c:v>-0.51981384104734563</c:v>
                </c:pt>
                <c:pt idx="447">
                  <c:v>-0.51981384104734563</c:v>
                </c:pt>
                <c:pt idx="448">
                  <c:v>-0.51981384104734563</c:v>
                </c:pt>
                <c:pt idx="449">
                  <c:v>-0.51981384104734563</c:v>
                </c:pt>
                <c:pt idx="450">
                  <c:v>-0.51981384104734563</c:v>
                </c:pt>
                <c:pt idx="451">
                  <c:v>-0.51981384104734563</c:v>
                </c:pt>
                <c:pt idx="452">
                  <c:v>-0.51981384104734563</c:v>
                </c:pt>
                <c:pt idx="453">
                  <c:v>-0.51981384104734563</c:v>
                </c:pt>
                <c:pt idx="454">
                  <c:v>-0.51981384104734563</c:v>
                </c:pt>
                <c:pt idx="455">
                  <c:v>-0.47999827500089398</c:v>
                </c:pt>
                <c:pt idx="456">
                  <c:v>-0.43372701758073878</c:v>
                </c:pt>
                <c:pt idx="457">
                  <c:v>-0.41531078459780957</c:v>
                </c:pt>
                <c:pt idx="458">
                  <c:v>-0.40512200287495892</c:v>
                </c:pt>
                <c:pt idx="459">
                  <c:v>-0.35572495475520538</c:v>
                </c:pt>
                <c:pt idx="460">
                  <c:v>-0.3890406969894693</c:v>
                </c:pt>
                <c:pt idx="461">
                  <c:v>-0.33754908107297915</c:v>
                </c:pt>
                <c:pt idx="462">
                  <c:v>-0.37939517548602875</c:v>
                </c:pt>
                <c:pt idx="463">
                  <c:v>-0.37939517548602875</c:v>
                </c:pt>
                <c:pt idx="464">
                  <c:v>-0.37939517548602875</c:v>
                </c:pt>
                <c:pt idx="465">
                  <c:v>-0.37939517548602875</c:v>
                </c:pt>
                <c:pt idx="466">
                  <c:v>-0.37939517548602875</c:v>
                </c:pt>
                <c:pt idx="467">
                  <c:v>-0.39087875150508611</c:v>
                </c:pt>
                <c:pt idx="468">
                  <c:v>-0.39087875150508611</c:v>
                </c:pt>
                <c:pt idx="469">
                  <c:v>-0.35571637708737447</c:v>
                </c:pt>
                <c:pt idx="470">
                  <c:v>-0.3350857111790948</c:v>
                </c:pt>
                <c:pt idx="471">
                  <c:v>-0.29330519204171029</c:v>
                </c:pt>
                <c:pt idx="472">
                  <c:v>-0.22926219938483866</c:v>
                </c:pt>
                <c:pt idx="473">
                  <c:v>-0.25215509875687969</c:v>
                </c:pt>
                <c:pt idx="474">
                  <c:v>-0.30534394337840209</c:v>
                </c:pt>
                <c:pt idx="475">
                  <c:v>-0.30534394337840209</c:v>
                </c:pt>
                <c:pt idx="476">
                  <c:v>-0.25781331803909729</c:v>
                </c:pt>
                <c:pt idx="477">
                  <c:v>-0.21438982740738127</c:v>
                </c:pt>
                <c:pt idx="478">
                  <c:v>-0.28247078065787423</c:v>
                </c:pt>
                <c:pt idx="479">
                  <c:v>-0.28247078065787423</c:v>
                </c:pt>
                <c:pt idx="480">
                  <c:v>-0.23249460715571529</c:v>
                </c:pt>
                <c:pt idx="481">
                  <c:v>-0.21333444760092068</c:v>
                </c:pt>
                <c:pt idx="482">
                  <c:v>-0.22363243364769708</c:v>
                </c:pt>
                <c:pt idx="483">
                  <c:v>-0.20910475184333666</c:v>
                </c:pt>
                <c:pt idx="484">
                  <c:v>-0.25067596446193918</c:v>
                </c:pt>
                <c:pt idx="485">
                  <c:v>-0.25067596446193918</c:v>
                </c:pt>
                <c:pt idx="486">
                  <c:v>-0.25067596446193918</c:v>
                </c:pt>
                <c:pt idx="487">
                  <c:v>-0.25067596446193918</c:v>
                </c:pt>
                <c:pt idx="488">
                  <c:v>-0.30337867300700805</c:v>
                </c:pt>
                <c:pt idx="489">
                  <c:v>-0.30337867300700805</c:v>
                </c:pt>
                <c:pt idx="490">
                  <c:v>-0.30337867300700805</c:v>
                </c:pt>
                <c:pt idx="491">
                  <c:v>-0.29306567544321088</c:v>
                </c:pt>
                <c:pt idx="492">
                  <c:v>-0.28896864064126188</c:v>
                </c:pt>
                <c:pt idx="493">
                  <c:v>-0.23611664492424966</c:v>
                </c:pt>
                <c:pt idx="494">
                  <c:v>-0.21382129932955851</c:v>
                </c:pt>
                <c:pt idx="495">
                  <c:v>-0.22970437572849634</c:v>
                </c:pt>
                <c:pt idx="496">
                  <c:v>-0.19160996881292192</c:v>
                </c:pt>
                <c:pt idx="497">
                  <c:v>-0.1517138927562548</c:v>
                </c:pt>
                <c:pt idx="498">
                  <c:v>-0.12363270470624665</c:v>
                </c:pt>
                <c:pt idx="499">
                  <c:v>-0.11001472877627239</c:v>
                </c:pt>
                <c:pt idx="500">
                  <c:v>-8.8590184675182426E-2</c:v>
                </c:pt>
                <c:pt idx="501">
                  <c:v>-7.7322812315169798E-2</c:v>
                </c:pt>
                <c:pt idx="502">
                  <c:v>-0.13534567599350722</c:v>
                </c:pt>
                <c:pt idx="503">
                  <c:v>-0.13534567599350722</c:v>
                </c:pt>
                <c:pt idx="504">
                  <c:v>-9.5687456645604518E-2</c:v>
                </c:pt>
                <c:pt idx="505">
                  <c:v>-2.3104819558064205E-2</c:v>
                </c:pt>
                <c:pt idx="506">
                  <c:v>-0.10386203400287763</c:v>
                </c:pt>
                <c:pt idx="507">
                  <c:v>-0.10386203400287763</c:v>
                </c:pt>
                <c:pt idx="508">
                  <c:v>-0.10386203400287763</c:v>
                </c:pt>
                <c:pt idx="509">
                  <c:v>-0.10386203400287763</c:v>
                </c:pt>
                <c:pt idx="510">
                  <c:v>-0.13222140590424569</c:v>
                </c:pt>
                <c:pt idx="511">
                  <c:v>-0.13222140590424569</c:v>
                </c:pt>
                <c:pt idx="512">
                  <c:v>-0.13222140590424569</c:v>
                </c:pt>
                <c:pt idx="513">
                  <c:v>-7.4714748194536718E-2</c:v>
                </c:pt>
                <c:pt idx="514">
                  <c:v>-1.5949105150010467E-2</c:v>
                </c:pt>
                <c:pt idx="515">
                  <c:v>-6.3372950840732578E-2</c:v>
                </c:pt>
                <c:pt idx="516">
                  <c:v>-6.3372950840732578E-2</c:v>
                </c:pt>
                <c:pt idx="517">
                  <c:v>-6.3372950840732578E-2</c:v>
                </c:pt>
                <c:pt idx="518">
                  <c:v>-6.3372950840732578E-2</c:v>
                </c:pt>
                <c:pt idx="519">
                  <c:v>-6.3372950840732578E-2</c:v>
                </c:pt>
                <c:pt idx="520">
                  <c:v>-6.3372950840732578E-2</c:v>
                </c:pt>
                <c:pt idx="521">
                  <c:v>-6.3372950840732578E-2</c:v>
                </c:pt>
                <c:pt idx="522">
                  <c:v>-8.5541757809479813E-2</c:v>
                </c:pt>
                <c:pt idx="523">
                  <c:v>-8.5541757809479813E-2</c:v>
                </c:pt>
                <c:pt idx="524">
                  <c:v>-8.5541757809479813E-2</c:v>
                </c:pt>
                <c:pt idx="525">
                  <c:v>-8.5541757809479813E-2</c:v>
                </c:pt>
                <c:pt idx="526">
                  <c:v>-7.1512755712516918E-2</c:v>
                </c:pt>
                <c:pt idx="527">
                  <c:v>8.7046155432837224E-3</c:v>
                </c:pt>
                <c:pt idx="528">
                  <c:v>-8.0498637050867572E-3</c:v>
                </c:pt>
                <c:pt idx="529">
                  <c:v>-1.1703269062635522E-2</c:v>
                </c:pt>
                <c:pt idx="530">
                  <c:v>-9.5748701760380826E-3</c:v>
                </c:pt>
                <c:pt idx="531">
                  <c:v>-5.1919869981480127E-2</c:v>
                </c:pt>
                <c:pt idx="532">
                  <c:v>-5.1919869981480127E-2</c:v>
                </c:pt>
                <c:pt idx="533">
                  <c:v>-5.1919869981480127E-2</c:v>
                </c:pt>
                <c:pt idx="534">
                  <c:v>-5.1919869981480127E-2</c:v>
                </c:pt>
                <c:pt idx="535">
                  <c:v>-6.1591653255387069E-2</c:v>
                </c:pt>
                <c:pt idx="536">
                  <c:v>-0.11989336782872051</c:v>
                </c:pt>
                <c:pt idx="537">
                  <c:v>-0.11989336782872051</c:v>
                </c:pt>
                <c:pt idx="538">
                  <c:v>-0.11989336782872051</c:v>
                </c:pt>
                <c:pt idx="539">
                  <c:v>-7.4795459146476562E-2</c:v>
                </c:pt>
                <c:pt idx="540">
                  <c:v>-5.9193880896033169E-2</c:v>
                </c:pt>
                <c:pt idx="541">
                  <c:v>-9.1792835552377827E-2</c:v>
                </c:pt>
                <c:pt idx="542">
                  <c:v>-9.1792835552377827E-2</c:v>
                </c:pt>
                <c:pt idx="543">
                  <c:v>-9.1792835552377827E-2</c:v>
                </c:pt>
                <c:pt idx="544">
                  <c:v>-0.11076380247876982</c:v>
                </c:pt>
                <c:pt idx="545">
                  <c:v>-0.11076380247876982</c:v>
                </c:pt>
                <c:pt idx="546">
                  <c:v>-0.11076380247876982</c:v>
                </c:pt>
                <c:pt idx="547">
                  <c:v>-6.7375522954046252E-2</c:v>
                </c:pt>
                <c:pt idx="548">
                  <c:v>-7.5512956035902024E-2</c:v>
                </c:pt>
                <c:pt idx="549">
                  <c:v>-8.6796652747065717E-2</c:v>
                </c:pt>
                <c:pt idx="550">
                  <c:v>1.7697085170590432E-3</c:v>
                </c:pt>
                <c:pt idx="551">
                  <c:v>2.9833159104793006E-2</c:v>
                </c:pt>
                <c:pt idx="552">
                  <c:v>5.5009788421941375E-2</c:v>
                </c:pt>
                <c:pt idx="553">
                  <c:v>4.4931863184356713E-2</c:v>
                </c:pt>
                <c:pt idx="554">
                  <c:v>7.2230112704901428E-2</c:v>
                </c:pt>
                <c:pt idx="555">
                  <c:v>9.5499494273455054E-2</c:v>
                </c:pt>
                <c:pt idx="556">
                  <c:v>9.7965979688278138E-2</c:v>
                </c:pt>
                <c:pt idx="557">
                  <c:v>0.10925380614582503</c:v>
                </c:pt>
                <c:pt idx="558">
                  <c:v>0.10788233953173254</c:v>
                </c:pt>
                <c:pt idx="559">
                  <c:v>4.1009788421941362E-2</c:v>
                </c:pt>
                <c:pt idx="560">
                  <c:v>4.1009788421941362E-2</c:v>
                </c:pt>
                <c:pt idx="561">
                  <c:v>4.1009788421941362E-2</c:v>
                </c:pt>
                <c:pt idx="562">
                  <c:v>4.1009788421941362E-2</c:v>
                </c:pt>
                <c:pt idx="563">
                  <c:v>9.4047162305523457E-2</c:v>
                </c:pt>
                <c:pt idx="564">
                  <c:v>0.12112189200576795</c:v>
                </c:pt>
                <c:pt idx="565">
                  <c:v>9.8613208665483398E-2</c:v>
                </c:pt>
                <c:pt idx="566">
                  <c:v>7.5055605380142554E-2</c:v>
                </c:pt>
                <c:pt idx="567">
                  <c:v>7.5055605380142554E-2</c:v>
                </c:pt>
                <c:pt idx="568">
                  <c:v>6.3170889472656588E-2</c:v>
                </c:pt>
                <c:pt idx="569">
                  <c:v>6.3170889472656588E-2</c:v>
                </c:pt>
                <c:pt idx="570">
                  <c:v>-8.4817090704234488E-3</c:v>
                </c:pt>
                <c:pt idx="571">
                  <c:v>-8.4817090704234488E-3</c:v>
                </c:pt>
                <c:pt idx="572">
                  <c:v>4.9160668560690235E-2</c:v>
                </c:pt>
                <c:pt idx="573">
                  <c:v>3.8124349351594145E-2</c:v>
                </c:pt>
                <c:pt idx="574">
                  <c:v>2.9293876877649616E-2</c:v>
                </c:pt>
                <c:pt idx="575">
                  <c:v>8.2697630393306909E-3</c:v>
                </c:pt>
                <c:pt idx="576">
                  <c:v>8.2697630393306909E-3</c:v>
                </c:pt>
                <c:pt idx="577">
                  <c:v>8.2697630393306909E-3</c:v>
                </c:pt>
                <c:pt idx="578">
                  <c:v>8.2697630393306909E-3</c:v>
                </c:pt>
                <c:pt idx="579">
                  <c:v>8.2697630393306909E-3</c:v>
                </c:pt>
                <c:pt idx="580">
                  <c:v>8.2697630393306909E-3</c:v>
                </c:pt>
                <c:pt idx="581">
                  <c:v>8.2697630393306909E-3</c:v>
                </c:pt>
                <c:pt idx="582">
                  <c:v>8.2697630393306909E-3</c:v>
                </c:pt>
                <c:pt idx="583">
                  <c:v>8.2697630393306909E-3</c:v>
                </c:pt>
                <c:pt idx="584">
                  <c:v>1.8268334082774063E-2</c:v>
                </c:pt>
                <c:pt idx="585">
                  <c:v>3.8003255529378777E-2</c:v>
                </c:pt>
                <c:pt idx="586">
                  <c:v>2.3642150573885967E-2</c:v>
                </c:pt>
                <c:pt idx="587">
                  <c:v>2.3642150573885967E-2</c:v>
                </c:pt>
                <c:pt idx="588">
                  <c:v>2.3642150573885967E-2</c:v>
                </c:pt>
                <c:pt idx="589">
                  <c:v>2.3642150573885967E-2</c:v>
                </c:pt>
                <c:pt idx="590">
                  <c:v>2.3642150573885967E-2</c:v>
                </c:pt>
                <c:pt idx="591">
                  <c:v>2.3642150573885967E-2</c:v>
                </c:pt>
                <c:pt idx="592">
                  <c:v>6.5934848689319647E-3</c:v>
                </c:pt>
                <c:pt idx="593">
                  <c:v>6.5934848689319647E-3</c:v>
                </c:pt>
                <c:pt idx="594">
                  <c:v>6.5934848689319647E-3</c:v>
                </c:pt>
                <c:pt idx="595">
                  <c:v>6.5934848689319647E-3</c:v>
                </c:pt>
                <c:pt idx="596">
                  <c:v>3.9456803178483674E-3</c:v>
                </c:pt>
                <c:pt idx="597">
                  <c:v>-6.1555407103652371E-2</c:v>
                </c:pt>
                <c:pt idx="598">
                  <c:v>-6.1555407103652371E-2</c:v>
                </c:pt>
                <c:pt idx="599">
                  <c:v>-6.1555407103652371E-2</c:v>
                </c:pt>
                <c:pt idx="600">
                  <c:v>-6.1555407103652371E-2</c:v>
                </c:pt>
                <c:pt idx="601">
                  <c:v>-6.1555407103652371E-2</c:v>
                </c:pt>
                <c:pt idx="602">
                  <c:v>-6.1555407103652371E-2</c:v>
                </c:pt>
                <c:pt idx="603">
                  <c:v>-6.1555407103652371E-2</c:v>
                </c:pt>
                <c:pt idx="604">
                  <c:v>-6.1555407103652371E-2</c:v>
                </c:pt>
                <c:pt idx="605">
                  <c:v>-6.1555407103652371E-2</c:v>
                </c:pt>
                <c:pt idx="606">
                  <c:v>1.6367592249282747E-2</c:v>
                </c:pt>
                <c:pt idx="607">
                  <c:v>-7.8313085674180383E-2</c:v>
                </c:pt>
                <c:pt idx="608">
                  <c:v>-7.8313085674180383E-2</c:v>
                </c:pt>
                <c:pt idx="609">
                  <c:v>-7.8313085674180383E-2</c:v>
                </c:pt>
                <c:pt idx="610">
                  <c:v>-7.8313085674180383E-2</c:v>
                </c:pt>
                <c:pt idx="611">
                  <c:v>-7.8313085674180383E-2</c:v>
                </c:pt>
                <c:pt idx="612">
                  <c:v>-7.5420491562969594E-2</c:v>
                </c:pt>
                <c:pt idx="613">
                  <c:v>-9.38143013386461E-2</c:v>
                </c:pt>
                <c:pt idx="614">
                  <c:v>-9.38143013386461E-2</c:v>
                </c:pt>
                <c:pt idx="615">
                  <c:v>-9.38143013386461E-2</c:v>
                </c:pt>
                <c:pt idx="616">
                  <c:v>-9.38143013386461E-2</c:v>
                </c:pt>
                <c:pt idx="617">
                  <c:v>-1.5417824248323608E-2</c:v>
                </c:pt>
                <c:pt idx="618">
                  <c:v>-8.0486006377575303E-2</c:v>
                </c:pt>
                <c:pt idx="619">
                  <c:v>-8.0486006377575303E-2</c:v>
                </c:pt>
                <c:pt idx="620">
                  <c:v>-8.0486006377575303E-2</c:v>
                </c:pt>
                <c:pt idx="621">
                  <c:v>-8.0486006377575303E-2</c:v>
                </c:pt>
                <c:pt idx="622">
                  <c:v>-8.0486006377575303E-2</c:v>
                </c:pt>
                <c:pt idx="623">
                  <c:v>-8.0486006377575303E-2</c:v>
                </c:pt>
                <c:pt idx="624">
                  <c:v>-8.0486006377575303E-2</c:v>
                </c:pt>
                <c:pt idx="625">
                  <c:v>-6.9622438211327187E-2</c:v>
                </c:pt>
                <c:pt idx="626">
                  <c:v>-6.4490467074055591E-2</c:v>
                </c:pt>
                <c:pt idx="627">
                  <c:v>-0.10267012365155803</c:v>
                </c:pt>
                <c:pt idx="628">
                  <c:v>-0.10267012365155803</c:v>
                </c:pt>
                <c:pt idx="629">
                  <c:v>-0.18197535356850547</c:v>
                </c:pt>
                <c:pt idx="630">
                  <c:v>-0.18197535356850547</c:v>
                </c:pt>
                <c:pt idx="631">
                  <c:v>-9.9283778779106768E-2</c:v>
                </c:pt>
                <c:pt idx="632">
                  <c:v>-0.11321599928607706</c:v>
                </c:pt>
                <c:pt idx="633">
                  <c:v>-0.18797535356850548</c:v>
                </c:pt>
                <c:pt idx="634">
                  <c:v>-0.18797535356850548</c:v>
                </c:pt>
                <c:pt idx="635">
                  <c:v>-0.18797535356850548</c:v>
                </c:pt>
                <c:pt idx="636">
                  <c:v>-0.18797535356850548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'Loss function'!$M$1</c:f>
              <c:strCache>
                <c:ptCount val="1"/>
                <c:pt idx="0">
                  <c:v>Equity line5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'Loss function'!$M$2:$M$638</c:f>
              <c:numCache>
                <c:formatCode>0.0%</c:formatCode>
                <c:ptCount val="637"/>
                <c:pt idx="0">
                  <c:v>0</c:v>
                </c:pt>
                <c:pt idx="1">
                  <c:v>-8.5141121537286573E-3</c:v>
                </c:pt>
                <c:pt idx="2">
                  <c:v>-8.5141121537286573E-3</c:v>
                </c:pt>
                <c:pt idx="3">
                  <c:v>-8.5141121537286573E-3</c:v>
                </c:pt>
                <c:pt idx="4">
                  <c:v>-8.5141121537286573E-3</c:v>
                </c:pt>
                <c:pt idx="5">
                  <c:v>2.1854055572895437E-2</c:v>
                </c:pt>
                <c:pt idx="6">
                  <c:v>-5.9572879598028816E-3</c:v>
                </c:pt>
                <c:pt idx="7">
                  <c:v>-5.9572879598028816E-3</c:v>
                </c:pt>
                <c:pt idx="8">
                  <c:v>-5.9572879598028816E-3</c:v>
                </c:pt>
                <c:pt idx="9">
                  <c:v>-5.9572879598028816E-3</c:v>
                </c:pt>
                <c:pt idx="10">
                  <c:v>1.458878462818558E-2</c:v>
                </c:pt>
                <c:pt idx="11">
                  <c:v>1.8931780398178666E-2</c:v>
                </c:pt>
                <c:pt idx="12">
                  <c:v>4.1936503865334207E-2</c:v>
                </c:pt>
                <c:pt idx="13">
                  <c:v>3.0632152282511593E-2</c:v>
                </c:pt>
                <c:pt idx="14">
                  <c:v>4.7155081943539345E-2</c:v>
                </c:pt>
                <c:pt idx="15">
                  <c:v>9.2926362039988275E-2</c:v>
                </c:pt>
                <c:pt idx="16">
                  <c:v>0.10251964374282208</c:v>
                </c:pt>
                <c:pt idx="17">
                  <c:v>7.1275165512596605E-2</c:v>
                </c:pt>
                <c:pt idx="18">
                  <c:v>7.1275165512596605E-2</c:v>
                </c:pt>
                <c:pt idx="19">
                  <c:v>7.2205785237736575E-2</c:v>
                </c:pt>
                <c:pt idx="20">
                  <c:v>9.6181539619867196E-2</c:v>
                </c:pt>
                <c:pt idx="21">
                  <c:v>0.10268894994819333</c:v>
                </c:pt>
                <c:pt idx="22">
                  <c:v>0.10268894994819333</c:v>
                </c:pt>
                <c:pt idx="23">
                  <c:v>0.12854845641935675</c:v>
                </c:pt>
                <c:pt idx="24">
                  <c:v>0.10992905633845607</c:v>
                </c:pt>
                <c:pt idx="25">
                  <c:v>0.10992905633845607</c:v>
                </c:pt>
                <c:pt idx="26">
                  <c:v>9.3980535590260206E-2</c:v>
                </c:pt>
                <c:pt idx="27">
                  <c:v>9.3980535590260206E-2</c:v>
                </c:pt>
                <c:pt idx="28">
                  <c:v>0.13260786348144271</c:v>
                </c:pt>
                <c:pt idx="29">
                  <c:v>0.11523004164268447</c:v>
                </c:pt>
                <c:pt idx="30">
                  <c:v>0.11457311526833014</c:v>
                </c:pt>
                <c:pt idx="31">
                  <c:v>0.11861145947893426</c:v>
                </c:pt>
                <c:pt idx="32">
                  <c:v>9.292190124004851E-2</c:v>
                </c:pt>
                <c:pt idx="33">
                  <c:v>9.292190124004851E-2</c:v>
                </c:pt>
                <c:pt idx="34">
                  <c:v>0.13814435497474609</c:v>
                </c:pt>
                <c:pt idx="35">
                  <c:v>0.14061767448999218</c:v>
                </c:pt>
                <c:pt idx="36">
                  <c:v>0.14243997862080748</c:v>
                </c:pt>
                <c:pt idx="37">
                  <c:v>0.10025323854812329</c:v>
                </c:pt>
                <c:pt idx="38">
                  <c:v>0.10025323854812329</c:v>
                </c:pt>
                <c:pt idx="39">
                  <c:v>0.10025323854812329</c:v>
                </c:pt>
                <c:pt idx="40">
                  <c:v>0.10703177523881158</c:v>
                </c:pt>
                <c:pt idx="41">
                  <c:v>0.10031264750765656</c:v>
                </c:pt>
                <c:pt idx="42">
                  <c:v>7.9224552384611013E-2</c:v>
                </c:pt>
                <c:pt idx="43">
                  <c:v>7.9224552384611013E-2</c:v>
                </c:pt>
                <c:pt idx="44">
                  <c:v>0.1120810704859877</c:v>
                </c:pt>
                <c:pt idx="45">
                  <c:v>0.12382206339841373</c:v>
                </c:pt>
                <c:pt idx="46">
                  <c:v>0.10412079619482639</c:v>
                </c:pt>
                <c:pt idx="47">
                  <c:v>9.2153262332966168E-2</c:v>
                </c:pt>
                <c:pt idx="48">
                  <c:v>9.2153262332966168E-2</c:v>
                </c:pt>
                <c:pt idx="49">
                  <c:v>0.11098960734726215</c:v>
                </c:pt>
                <c:pt idx="50">
                  <c:v>0.15001269447133858</c:v>
                </c:pt>
                <c:pt idx="51">
                  <c:v>0.1498683443418104</c:v>
                </c:pt>
                <c:pt idx="52">
                  <c:v>0.13794160478076778</c:v>
                </c:pt>
                <c:pt idx="53">
                  <c:v>0.13094320920370561</c:v>
                </c:pt>
                <c:pt idx="54">
                  <c:v>0.13094320920370561</c:v>
                </c:pt>
                <c:pt idx="55">
                  <c:v>0.13094320920370561</c:v>
                </c:pt>
                <c:pt idx="56">
                  <c:v>9.6382533054320429E-2</c:v>
                </c:pt>
                <c:pt idx="57">
                  <c:v>9.6382533054320429E-2</c:v>
                </c:pt>
                <c:pt idx="58">
                  <c:v>7.5310734451605521E-2</c:v>
                </c:pt>
                <c:pt idx="59">
                  <c:v>7.5310734451605521E-2</c:v>
                </c:pt>
                <c:pt idx="60">
                  <c:v>6.1213679173120816E-2</c:v>
                </c:pt>
                <c:pt idx="61">
                  <c:v>6.1213679173120816E-2</c:v>
                </c:pt>
                <c:pt idx="62">
                  <c:v>6.1213679173120816E-2</c:v>
                </c:pt>
                <c:pt idx="63">
                  <c:v>6.1213679173120816E-2</c:v>
                </c:pt>
                <c:pt idx="64">
                  <c:v>3.7033279796857888E-2</c:v>
                </c:pt>
                <c:pt idx="65">
                  <c:v>3.7033279796857888E-2</c:v>
                </c:pt>
                <c:pt idx="66">
                  <c:v>3.7033279796857888E-2</c:v>
                </c:pt>
                <c:pt idx="67">
                  <c:v>6.7823389475450857E-2</c:v>
                </c:pt>
                <c:pt idx="68">
                  <c:v>7.323972217766872E-2</c:v>
                </c:pt>
                <c:pt idx="69">
                  <c:v>9.9171510953203867E-2</c:v>
                </c:pt>
                <c:pt idx="70">
                  <c:v>8.814712408182257E-2</c:v>
                </c:pt>
                <c:pt idx="71">
                  <c:v>9.0366971963772524E-2</c:v>
                </c:pt>
                <c:pt idx="72">
                  <c:v>0.11566882537671241</c:v>
                </c:pt>
                <c:pt idx="73">
                  <c:v>0.14819354575336119</c:v>
                </c:pt>
                <c:pt idx="74">
                  <c:v>0.15856109122968931</c:v>
                </c:pt>
                <c:pt idx="75">
                  <c:v>0.16046330504814776</c:v>
                </c:pt>
                <c:pt idx="76">
                  <c:v>0.16401380679413058</c:v>
                </c:pt>
                <c:pt idx="77">
                  <c:v>0.14132670367958089</c:v>
                </c:pt>
                <c:pt idx="78">
                  <c:v>0.14132670367958089</c:v>
                </c:pt>
                <c:pt idx="79">
                  <c:v>0.168762593691277</c:v>
                </c:pt>
                <c:pt idx="80">
                  <c:v>0.16041357572560322</c:v>
                </c:pt>
                <c:pt idx="81">
                  <c:v>0.1752579391473329</c:v>
                </c:pt>
                <c:pt idx="82">
                  <c:v>0.20913726341345151</c:v>
                </c:pt>
                <c:pt idx="83">
                  <c:v>0.19192029760859131</c:v>
                </c:pt>
                <c:pt idx="84">
                  <c:v>0.22606755275394741</c:v>
                </c:pt>
                <c:pt idx="85">
                  <c:v>0.22505208743576299</c:v>
                </c:pt>
                <c:pt idx="86">
                  <c:v>0.1950803436546843</c:v>
                </c:pt>
                <c:pt idx="87">
                  <c:v>0.1950803436546843</c:v>
                </c:pt>
                <c:pt idx="88">
                  <c:v>0.1950803436546843</c:v>
                </c:pt>
                <c:pt idx="89">
                  <c:v>0.1950803436546843</c:v>
                </c:pt>
                <c:pt idx="90">
                  <c:v>0.1950803436546843</c:v>
                </c:pt>
                <c:pt idx="91">
                  <c:v>0.17732275686869559</c:v>
                </c:pt>
                <c:pt idx="92">
                  <c:v>0.17732275686869559</c:v>
                </c:pt>
                <c:pt idx="93">
                  <c:v>0.17166626892354719</c:v>
                </c:pt>
                <c:pt idx="94">
                  <c:v>0.11591819427214711</c:v>
                </c:pt>
                <c:pt idx="95">
                  <c:v>0.11591819427214711</c:v>
                </c:pt>
                <c:pt idx="96">
                  <c:v>0.11591819427214711</c:v>
                </c:pt>
                <c:pt idx="97">
                  <c:v>0.11591819427214711</c:v>
                </c:pt>
                <c:pt idx="98">
                  <c:v>0.14541838397651408</c:v>
                </c:pt>
                <c:pt idx="99">
                  <c:v>0.11858730944565865</c:v>
                </c:pt>
                <c:pt idx="100">
                  <c:v>0.13754575651484624</c:v>
                </c:pt>
                <c:pt idx="101">
                  <c:v>0.11458730944565865</c:v>
                </c:pt>
                <c:pt idx="102">
                  <c:v>0.1506506671467176</c:v>
                </c:pt>
                <c:pt idx="103">
                  <c:v>0.14633379808769464</c:v>
                </c:pt>
                <c:pt idx="104">
                  <c:v>9.2000805775348637E-2</c:v>
                </c:pt>
                <c:pt idx="105">
                  <c:v>9.2000805775348637E-2</c:v>
                </c:pt>
                <c:pt idx="106">
                  <c:v>9.2000805775348637E-2</c:v>
                </c:pt>
                <c:pt idx="107">
                  <c:v>0.14002518807913222</c:v>
                </c:pt>
                <c:pt idx="108">
                  <c:v>0.19611687633731834</c:v>
                </c:pt>
                <c:pt idx="109">
                  <c:v>0.24243600930601905</c:v>
                </c:pt>
                <c:pt idx="110">
                  <c:v>0.22235071793123795</c:v>
                </c:pt>
                <c:pt idx="111">
                  <c:v>0.20680699793479207</c:v>
                </c:pt>
                <c:pt idx="112">
                  <c:v>0.20680699793479207</c:v>
                </c:pt>
                <c:pt idx="113">
                  <c:v>0.20680699793479207</c:v>
                </c:pt>
                <c:pt idx="114">
                  <c:v>0.22010399562458549</c:v>
                </c:pt>
                <c:pt idx="115">
                  <c:v>0.2498529879239576</c:v>
                </c:pt>
                <c:pt idx="116">
                  <c:v>0.22929995549180704</c:v>
                </c:pt>
                <c:pt idx="117">
                  <c:v>0.21220815335325105</c:v>
                </c:pt>
                <c:pt idx="118">
                  <c:v>0.21220815335325105</c:v>
                </c:pt>
                <c:pt idx="119">
                  <c:v>0.21673530200265489</c:v>
                </c:pt>
                <c:pt idx="120">
                  <c:v>0.23497443920050676</c:v>
                </c:pt>
                <c:pt idx="121">
                  <c:v>0.23751848863360181</c:v>
                </c:pt>
                <c:pt idx="122">
                  <c:v>0.19291822488871924</c:v>
                </c:pt>
                <c:pt idx="123">
                  <c:v>0.19291822488871924</c:v>
                </c:pt>
                <c:pt idx="124">
                  <c:v>0.19291822488871924</c:v>
                </c:pt>
                <c:pt idx="125">
                  <c:v>0.19463846727469403</c:v>
                </c:pt>
                <c:pt idx="126">
                  <c:v>0.27546359693026334</c:v>
                </c:pt>
                <c:pt idx="127">
                  <c:v>0.25011629966391358</c:v>
                </c:pt>
                <c:pt idx="128">
                  <c:v>0.25942501721755706</c:v>
                </c:pt>
                <c:pt idx="129">
                  <c:v>0.25569373714053534</c:v>
                </c:pt>
                <c:pt idx="130">
                  <c:v>0.26403957565561786</c:v>
                </c:pt>
                <c:pt idx="131">
                  <c:v>0.25515615934640723</c:v>
                </c:pt>
                <c:pt idx="132">
                  <c:v>0.24969373714053533</c:v>
                </c:pt>
                <c:pt idx="133">
                  <c:v>0.24969373714053533</c:v>
                </c:pt>
                <c:pt idx="134">
                  <c:v>0.24969373714053533</c:v>
                </c:pt>
                <c:pt idx="135">
                  <c:v>0.24969373714053533</c:v>
                </c:pt>
                <c:pt idx="136">
                  <c:v>0.24969373714053533</c:v>
                </c:pt>
                <c:pt idx="137">
                  <c:v>0.24969373714053533</c:v>
                </c:pt>
                <c:pt idx="138">
                  <c:v>0.24969373714053533</c:v>
                </c:pt>
                <c:pt idx="139">
                  <c:v>0.23112283377504206</c:v>
                </c:pt>
                <c:pt idx="140">
                  <c:v>0.24135846816465223</c:v>
                </c:pt>
                <c:pt idx="141">
                  <c:v>0.26169769153531874</c:v>
                </c:pt>
                <c:pt idx="142">
                  <c:v>0.27487500164267742</c:v>
                </c:pt>
                <c:pt idx="143">
                  <c:v>0.30336878141631718</c:v>
                </c:pt>
                <c:pt idx="144">
                  <c:v>0.30945138779075909</c:v>
                </c:pt>
                <c:pt idx="145">
                  <c:v>0.29203410121116991</c:v>
                </c:pt>
                <c:pt idx="146">
                  <c:v>0.29203410121116991</c:v>
                </c:pt>
                <c:pt idx="147">
                  <c:v>0.29203410121116991</c:v>
                </c:pt>
                <c:pt idx="148">
                  <c:v>0.29203410121116991</c:v>
                </c:pt>
                <c:pt idx="149">
                  <c:v>0.29203410121116991</c:v>
                </c:pt>
                <c:pt idx="150">
                  <c:v>0.29203410121116991</c:v>
                </c:pt>
                <c:pt idx="151">
                  <c:v>0.26704495921087001</c:v>
                </c:pt>
                <c:pt idx="152">
                  <c:v>0.26704495921087001</c:v>
                </c:pt>
                <c:pt idx="153">
                  <c:v>0.26704495921087001</c:v>
                </c:pt>
                <c:pt idx="154">
                  <c:v>0.26704495921087001</c:v>
                </c:pt>
                <c:pt idx="155">
                  <c:v>0.26704495921087001</c:v>
                </c:pt>
                <c:pt idx="156">
                  <c:v>0.26704495921087001</c:v>
                </c:pt>
                <c:pt idx="157">
                  <c:v>0.27233214286758789</c:v>
                </c:pt>
                <c:pt idx="158">
                  <c:v>0.27395312840055286</c:v>
                </c:pt>
                <c:pt idx="159">
                  <c:v>0.28631835898217084</c:v>
                </c:pt>
                <c:pt idx="160">
                  <c:v>0.28698696004531643</c:v>
                </c:pt>
                <c:pt idx="161">
                  <c:v>0.26795312840055285</c:v>
                </c:pt>
                <c:pt idx="162">
                  <c:v>0.26795312840055285</c:v>
                </c:pt>
                <c:pt idx="163">
                  <c:v>0.25166026402289521</c:v>
                </c:pt>
                <c:pt idx="164">
                  <c:v>0.25166026402289521</c:v>
                </c:pt>
                <c:pt idx="165">
                  <c:v>0.24781636855694955</c:v>
                </c:pt>
                <c:pt idx="166">
                  <c:v>0.28564147209515667</c:v>
                </c:pt>
                <c:pt idx="167">
                  <c:v>0.25939057313507685</c:v>
                </c:pt>
                <c:pt idx="168">
                  <c:v>0.25939057313507685</c:v>
                </c:pt>
                <c:pt idx="169">
                  <c:v>0.26577505330172213</c:v>
                </c:pt>
                <c:pt idx="170">
                  <c:v>0.27317369501663713</c:v>
                </c:pt>
                <c:pt idx="171">
                  <c:v>0.30088324043324211</c:v>
                </c:pt>
                <c:pt idx="172">
                  <c:v>0.29209812007934965</c:v>
                </c:pt>
                <c:pt idx="173">
                  <c:v>0.28143938935273305</c:v>
                </c:pt>
                <c:pt idx="174">
                  <c:v>0.28143938935273305</c:v>
                </c:pt>
                <c:pt idx="175">
                  <c:v>0.28143938935273305</c:v>
                </c:pt>
                <c:pt idx="176">
                  <c:v>0.28143938935273305</c:v>
                </c:pt>
                <c:pt idx="177">
                  <c:v>0.28143938935273305</c:v>
                </c:pt>
                <c:pt idx="178">
                  <c:v>0.26735060359091845</c:v>
                </c:pt>
                <c:pt idx="179">
                  <c:v>0.26735060359091845</c:v>
                </c:pt>
                <c:pt idx="180">
                  <c:v>0.26735060359091845</c:v>
                </c:pt>
                <c:pt idx="181">
                  <c:v>0.32894228226025335</c:v>
                </c:pt>
                <c:pt idx="182">
                  <c:v>0.38570253258384402</c:v>
                </c:pt>
                <c:pt idx="183">
                  <c:v>0.36303138996707285</c:v>
                </c:pt>
                <c:pt idx="184">
                  <c:v>0.42942334712170072</c:v>
                </c:pt>
                <c:pt idx="185">
                  <c:v>0.42518004492773176</c:v>
                </c:pt>
                <c:pt idx="186">
                  <c:v>0.43842793961632964</c:v>
                </c:pt>
                <c:pt idx="187">
                  <c:v>0.42342334712170071</c:v>
                </c:pt>
                <c:pt idx="188">
                  <c:v>0.42342334712170071</c:v>
                </c:pt>
                <c:pt idx="189">
                  <c:v>0.38163655118536022</c:v>
                </c:pt>
                <c:pt idx="190">
                  <c:v>0.38163655118536022</c:v>
                </c:pt>
                <c:pt idx="191">
                  <c:v>0.34571205930096693</c:v>
                </c:pt>
                <c:pt idx="192">
                  <c:v>0.34571205930096693</c:v>
                </c:pt>
                <c:pt idx="193">
                  <c:v>0.34571205930096693</c:v>
                </c:pt>
                <c:pt idx="194">
                  <c:v>0.34571205930096693</c:v>
                </c:pt>
                <c:pt idx="195">
                  <c:v>0.34571205930096693</c:v>
                </c:pt>
                <c:pt idx="196">
                  <c:v>0.34571205930096693</c:v>
                </c:pt>
                <c:pt idx="197">
                  <c:v>0.34571205930096693</c:v>
                </c:pt>
                <c:pt idx="198">
                  <c:v>0.32957224951711617</c:v>
                </c:pt>
                <c:pt idx="199">
                  <c:v>0.34271596854671282</c:v>
                </c:pt>
                <c:pt idx="200">
                  <c:v>0.32758288354397835</c:v>
                </c:pt>
                <c:pt idx="201">
                  <c:v>0.32758288354397835</c:v>
                </c:pt>
                <c:pt idx="202">
                  <c:v>0.3449132351616947</c:v>
                </c:pt>
                <c:pt idx="203">
                  <c:v>0.4004914944491107</c:v>
                </c:pt>
                <c:pt idx="204">
                  <c:v>0.40056465361355997</c:v>
                </c:pt>
                <c:pt idx="205">
                  <c:v>0.38825695807508742</c:v>
                </c:pt>
                <c:pt idx="206">
                  <c:v>0.42741926495343208</c:v>
                </c:pt>
                <c:pt idx="207">
                  <c:v>0.43544154430112902</c:v>
                </c:pt>
                <c:pt idx="208">
                  <c:v>0.37408586066108795</c:v>
                </c:pt>
                <c:pt idx="209">
                  <c:v>0.37408586066108795</c:v>
                </c:pt>
                <c:pt idx="210">
                  <c:v>0.37408586066108795</c:v>
                </c:pt>
                <c:pt idx="211">
                  <c:v>0.37408586066108795</c:v>
                </c:pt>
                <c:pt idx="212">
                  <c:v>0.37408586066108795</c:v>
                </c:pt>
                <c:pt idx="213">
                  <c:v>0.31464911271767926</c:v>
                </c:pt>
                <c:pt idx="214">
                  <c:v>0.31464911271767926</c:v>
                </c:pt>
                <c:pt idx="215">
                  <c:v>0.31464911271767926</c:v>
                </c:pt>
                <c:pt idx="216">
                  <c:v>0.31464911271767926</c:v>
                </c:pt>
                <c:pt idx="217">
                  <c:v>0.31464911271767926</c:v>
                </c:pt>
                <c:pt idx="218">
                  <c:v>0.31464911271767926</c:v>
                </c:pt>
                <c:pt idx="219">
                  <c:v>0.60891244105607067</c:v>
                </c:pt>
                <c:pt idx="220">
                  <c:v>0.56968719301096182</c:v>
                </c:pt>
                <c:pt idx="221">
                  <c:v>0.70074329157171789</c:v>
                </c:pt>
                <c:pt idx="222">
                  <c:v>0.62294348956000811</c:v>
                </c:pt>
                <c:pt idx="223">
                  <c:v>0.55706283203570317</c:v>
                </c:pt>
                <c:pt idx="224">
                  <c:v>0.55706283203570317</c:v>
                </c:pt>
                <c:pt idx="225">
                  <c:v>0.67608250752546384</c:v>
                </c:pt>
                <c:pt idx="226">
                  <c:v>0.57506052948054287</c:v>
                </c:pt>
                <c:pt idx="227">
                  <c:v>0.66858056736910898</c:v>
                </c:pt>
                <c:pt idx="228">
                  <c:v>0.62436698705042426</c:v>
                </c:pt>
                <c:pt idx="229">
                  <c:v>0.62436698705042426</c:v>
                </c:pt>
                <c:pt idx="230">
                  <c:v>0.62436698705042426</c:v>
                </c:pt>
                <c:pt idx="231">
                  <c:v>0.62436698705042426</c:v>
                </c:pt>
                <c:pt idx="232">
                  <c:v>0.62436698705042426</c:v>
                </c:pt>
                <c:pt idx="233">
                  <c:v>0.62436698705042426</c:v>
                </c:pt>
                <c:pt idx="234">
                  <c:v>0.74015499642956462</c:v>
                </c:pt>
                <c:pt idx="235">
                  <c:v>0.62137929405923176</c:v>
                </c:pt>
                <c:pt idx="236">
                  <c:v>0.62137929405923176</c:v>
                </c:pt>
                <c:pt idx="237">
                  <c:v>0.64459173187683139</c:v>
                </c:pt>
                <c:pt idx="238">
                  <c:v>0.92039494014067658</c:v>
                </c:pt>
                <c:pt idx="239">
                  <c:v>0.83438091896408861</c:v>
                </c:pt>
                <c:pt idx="240">
                  <c:v>1.1200629914158697</c:v>
                </c:pt>
                <c:pt idx="241">
                  <c:v>0.95626373482512195</c:v>
                </c:pt>
                <c:pt idx="242">
                  <c:v>0.86199634968381778</c:v>
                </c:pt>
                <c:pt idx="243">
                  <c:v>0.86199634968381778</c:v>
                </c:pt>
                <c:pt idx="244">
                  <c:v>0.86199634968381778</c:v>
                </c:pt>
                <c:pt idx="245">
                  <c:v>0.86199634968381778</c:v>
                </c:pt>
                <c:pt idx="246">
                  <c:v>0.86199634968381778</c:v>
                </c:pt>
                <c:pt idx="247">
                  <c:v>0.86199634968381778</c:v>
                </c:pt>
                <c:pt idx="248">
                  <c:v>0.86199634968381778</c:v>
                </c:pt>
                <c:pt idx="249">
                  <c:v>0.86199634968381778</c:v>
                </c:pt>
                <c:pt idx="250">
                  <c:v>0.86199634968381778</c:v>
                </c:pt>
                <c:pt idx="251">
                  <c:v>0.90724556903044684</c:v>
                </c:pt>
                <c:pt idx="252">
                  <c:v>0.86902561399085232</c:v>
                </c:pt>
                <c:pt idx="253">
                  <c:v>0.86902561399085232</c:v>
                </c:pt>
                <c:pt idx="254">
                  <c:v>0.86902561399085232</c:v>
                </c:pt>
                <c:pt idx="255">
                  <c:v>0.95110793502019719</c:v>
                </c:pt>
                <c:pt idx="256">
                  <c:v>0.95240217925766435</c:v>
                </c:pt>
                <c:pt idx="257">
                  <c:v>0.94710793502019719</c:v>
                </c:pt>
                <c:pt idx="258">
                  <c:v>0.99455700661537483</c:v>
                </c:pt>
                <c:pt idx="259">
                  <c:v>0.99455700661537483</c:v>
                </c:pt>
                <c:pt idx="260">
                  <c:v>1.0498365180206206</c:v>
                </c:pt>
                <c:pt idx="261">
                  <c:v>1.0858693404570658</c:v>
                </c:pt>
                <c:pt idx="262">
                  <c:v>1.1656015376503324</c:v>
                </c:pt>
                <c:pt idx="263">
                  <c:v>1.1750045185830695</c:v>
                </c:pt>
                <c:pt idx="264">
                  <c:v>1.1366034390525543</c:v>
                </c:pt>
                <c:pt idx="265">
                  <c:v>1.1366034390525543</c:v>
                </c:pt>
                <c:pt idx="266">
                  <c:v>1.0962346730328654</c:v>
                </c:pt>
                <c:pt idx="267">
                  <c:v>1.0962346730328654</c:v>
                </c:pt>
                <c:pt idx="268">
                  <c:v>1.1114283409160324</c:v>
                </c:pt>
                <c:pt idx="269">
                  <c:v>1.067149899131937</c:v>
                </c:pt>
                <c:pt idx="270">
                  <c:v>1.0463479860210798</c:v>
                </c:pt>
                <c:pt idx="271">
                  <c:v>1.0463479860210798</c:v>
                </c:pt>
                <c:pt idx="272">
                  <c:v>1.0491935822000134</c:v>
                </c:pt>
                <c:pt idx="273">
                  <c:v>1.0284868186043199</c:v>
                </c:pt>
                <c:pt idx="274">
                  <c:v>1.0284868186043199</c:v>
                </c:pt>
                <c:pt idx="275">
                  <c:v>1.0284868186043199</c:v>
                </c:pt>
                <c:pt idx="276">
                  <c:v>1.0284868186043199</c:v>
                </c:pt>
                <c:pt idx="277">
                  <c:v>0.98055245221814125</c:v>
                </c:pt>
                <c:pt idx="278">
                  <c:v>0.98055245221814125</c:v>
                </c:pt>
                <c:pt idx="279">
                  <c:v>0.98055245221814125</c:v>
                </c:pt>
                <c:pt idx="280">
                  <c:v>0.95639285079881242</c:v>
                </c:pt>
                <c:pt idx="281">
                  <c:v>0.95272892579630475</c:v>
                </c:pt>
                <c:pt idx="282">
                  <c:v>0.98665642227498473</c:v>
                </c:pt>
                <c:pt idx="283">
                  <c:v>0.99502693214417326</c:v>
                </c:pt>
                <c:pt idx="284">
                  <c:v>1.0025038222027418</c:v>
                </c:pt>
                <c:pt idx="285">
                  <c:v>0.98065642227498473</c:v>
                </c:pt>
                <c:pt idx="286">
                  <c:v>0.90460746136361614</c:v>
                </c:pt>
                <c:pt idx="287">
                  <c:v>0.90460746136361614</c:v>
                </c:pt>
                <c:pt idx="288">
                  <c:v>0.98513011898488423</c:v>
                </c:pt>
                <c:pt idx="289">
                  <c:v>0.95422651385160029</c:v>
                </c:pt>
                <c:pt idx="290">
                  <c:v>0.92598125062365644</c:v>
                </c:pt>
                <c:pt idx="291">
                  <c:v>0.92598125062365644</c:v>
                </c:pt>
                <c:pt idx="292">
                  <c:v>0.82981325558843022</c:v>
                </c:pt>
                <c:pt idx="293">
                  <c:v>0.82981325558843022</c:v>
                </c:pt>
                <c:pt idx="294">
                  <c:v>0.82981325558843022</c:v>
                </c:pt>
                <c:pt idx="295">
                  <c:v>0.82981325558843022</c:v>
                </c:pt>
                <c:pt idx="296">
                  <c:v>0.82981325558843022</c:v>
                </c:pt>
                <c:pt idx="297">
                  <c:v>0.85390395936596719</c:v>
                </c:pt>
                <c:pt idx="298">
                  <c:v>0.83204983386426723</c:v>
                </c:pt>
                <c:pt idx="299">
                  <c:v>0.83204983386426723</c:v>
                </c:pt>
                <c:pt idx="300">
                  <c:v>0.90708431047026128</c:v>
                </c:pt>
                <c:pt idx="301">
                  <c:v>1.1234876441651713</c:v>
                </c:pt>
                <c:pt idx="302">
                  <c:v>1.0413489853597961</c:v>
                </c:pt>
                <c:pt idx="303">
                  <c:v>1.0336215632896253</c:v>
                </c:pt>
                <c:pt idx="304">
                  <c:v>1.0101668103081318</c:v>
                </c:pt>
                <c:pt idx="305">
                  <c:v>1.0101668103081318</c:v>
                </c:pt>
                <c:pt idx="306">
                  <c:v>0.91963272685461439</c:v>
                </c:pt>
                <c:pt idx="307">
                  <c:v>0.91963272685461439</c:v>
                </c:pt>
                <c:pt idx="308">
                  <c:v>0.91963272685461439</c:v>
                </c:pt>
                <c:pt idx="309">
                  <c:v>0.91963272685461439</c:v>
                </c:pt>
                <c:pt idx="310">
                  <c:v>0.80425970240175371</c:v>
                </c:pt>
                <c:pt idx="311">
                  <c:v>0.80425970240175371</c:v>
                </c:pt>
                <c:pt idx="312">
                  <c:v>0.80425970240175371</c:v>
                </c:pt>
                <c:pt idx="313">
                  <c:v>0.80425970240175371</c:v>
                </c:pt>
                <c:pt idx="314">
                  <c:v>0.80425970240175371</c:v>
                </c:pt>
                <c:pt idx="315">
                  <c:v>0.80425970240175371</c:v>
                </c:pt>
                <c:pt idx="316">
                  <c:v>0.8566276884625611</c:v>
                </c:pt>
                <c:pt idx="317">
                  <c:v>0.84572580239776185</c:v>
                </c:pt>
                <c:pt idx="318">
                  <c:v>0.78564265547490708</c:v>
                </c:pt>
                <c:pt idx="319">
                  <c:v>0.78564265547490708</c:v>
                </c:pt>
                <c:pt idx="320">
                  <c:v>0.78564265547490708</c:v>
                </c:pt>
                <c:pt idx="321">
                  <c:v>0.78564265547490708</c:v>
                </c:pt>
                <c:pt idx="322">
                  <c:v>0.78564265547490708</c:v>
                </c:pt>
                <c:pt idx="323">
                  <c:v>0.75453583364637722</c:v>
                </c:pt>
                <c:pt idx="324">
                  <c:v>0.75453583364637722</c:v>
                </c:pt>
                <c:pt idx="325">
                  <c:v>0.75453583364637722</c:v>
                </c:pt>
                <c:pt idx="326">
                  <c:v>0.70143857817679012</c:v>
                </c:pt>
                <c:pt idx="327">
                  <c:v>0.74393410152980144</c:v>
                </c:pt>
                <c:pt idx="328">
                  <c:v>0.77558617534361374</c:v>
                </c:pt>
                <c:pt idx="329">
                  <c:v>0.78867198394305216</c:v>
                </c:pt>
                <c:pt idx="330">
                  <c:v>0.86454768468249066</c:v>
                </c:pt>
                <c:pt idx="331">
                  <c:v>0.8566942934205205</c:v>
                </c:pt>
                <c:pt idx="332">
                  <c:v>0.84194240911118112</c:v>
                </c:pt>
                <c:pt idx="333">
                  <c:v>0.88229701079179335</c:v>
                </c:pt>
                <c:pt idx="334">
                  <c:v>0.85303154007215676</c:v>
                </c:pt>
                <c:pt idx="335">
                  <c:v>0.85303154007215676</c:v>
                </c:pt>
                <c:pt idx="336">
                  <c:v>0.86342750700676552</c:v>
                </c:pt>
                <c:pt idx="337">
                  <c:v>0.74836541589548811</c:v>
                </c:pt>
                <c:pt idx="338">
                  <c:v>0.74836541589548811</c:v>
                </c:pt>
                <c:pt idx="339">
                  <c:v>0.74836541589548811</c:v>
                </c:pt>
                <c:pt idx="340">
                  <c:v>0.78706566953902712</c:v>
                </c:pt>
                <c:pt idx="341">
                  <c:v>0.76186499975261479</c:v>
                </c:pt>
                <c:pt idx="342">
                  <c:v>0.79298440076122512</c:v>
                </c:pt>
                <c:pt idx="343">
                  <c:v>0.75295332245570368</c:v>
                </c:pt>
                <c:pt idx="344">
                  <c:v>0.75295332245570368</c:v>
                </c:pt>
                <c:pt idx="345">
                  <c:v>0.75295332245570368</c:v>
                </c:pt>
                <c:pt idx="346">
                  <c:v>0.75295332245570368</c:v>
                </c:pt>
                <c:pt idx="347">
                  <c:v>0.75295332245570368</c:v>
                </c:pt>
                <c:pt idx="348">
                  <c:v>0.75295332245570368</c:v>
                </c:pt>
                <c:pt idx="349">
                  <c:v>0.75295332245570368</c:v>
                </c:pt>
                <c:pt idx="350">
                  <c:v>0.70569346320766013</c:v>
                </c:pt>
                <c:pt idx="351">
                  <c:v>0.69815138110713704</c:v>
                </c:pt>
                <c:pt idx="352">
                  <c:v>0.66443282988019969</c:v>
                </c:pt>
                <c:pt idx="353">
                  <c:v>0.66443282988019969</c:v>
                </c:pt>
                <c:pt idx="354">
                  <c:v>0.70904438222810895</c:v>
                </c:pt>
                <c:pt idx="355">
                  <c:v>0.76517653879109071</c:v>
                </c:pt>
                <c:pt idx="356">
                  <c:v>0.73501980628369501</c:v>
                </c:pt>
                <c:pt idx="357">
                  <c:v>0.70369615041921918</c:v>
                </c:pt>
                <c:pt idx="358">
                  <c:v>0.70369615041921918</c:v>
                </c:pt>
                <c:pt idx="359">
                  <c:v>0.66929159319470721</c:v>
                </c:pt>
                <c:pt idx="360">
                  <c:v>0.66929159319470721</c:v>
                </c:pt>
                <c:pt idx="361">
                  <c:v>0.55335408293890653</c:v>
                </c:pt>
                <c:pt idx="362">
                  <c:v>0.55335408293890653</c:v>
                </c:pt>
                <c:pt idx="363">
                  <c:v>0.59522580794367863</c:v>
                </c:pt>
                <c:pt idx="364">
                  <c:v>0.49179168670320211</c:v>
                </c:pt>
                <c:pt idx="365">
                  <c:v>0.49179168670320211</c:v>
                </c:pt>
                <c:pt idx="366">
                  <c:v>0.76273444274227153</c:v>
                </c:pt>
                <c:pt idx="367">
                  <c:v>0.74700313406579921</c:v>
                </c:pt>
                <c:pt idx="368">
                  <c:v>0.84176431521368067</c:v>
                </c:pt>
                <c:pt idx="369">
                  <c:v>0.84774503255529221</c:v>
                </c:pt>
                <c:pt idx="370">
                  <c:v>0.86099331091703935</c:v>
                </c:pt>
                <c:pt idx="371">
                  <c:v>1.0010933308097314</c:v>
                </c:pt>
                <c:pt idx="372">
                  <c:v>0.93598456455848478</c:v>
                </c:pt>
                <c:pt idx="373">
                  <c:v>0.93598456455848478</c:v>
                </c:pt>
                <c:pt idx="374">
                  <c:v>0.77097295434516544</c:v>
                </c:pt>
                <c:pt idx="375">
                  <c:v>0.77097295434516544</c:v>
                </c:pt>
                <c:pt idx="376">
                  <c:v>0.77097295434516544</c:v>
                </c:pt>
                <c:pt idx="377">
                  <c:v>0.77097295434516544</c:v>
                </c:pt>
                <c:pt idx="378">
                  <c:v>0.77097295434516544</c:v>
                </c:pt>
                <c:pt idx="379">
                  <c:v>0.77097295434516544</c:v>
                </c:pt>
                <c:pt idx="380">
                  <c:v>0.63933003456783821</c:v>
                </c:pt>
                <c:pt idx="381">
                  <c:v>0.63933003456783821</c:v>
                </c:pt>
                <c:pt idx="382">
                  <c:v>0.75932426122040786</c:v>
                </c:pt>
                <c:pt idx="383">
                  <c:v>0.57253378590901249</c:v>
                </c:pt>
                <c:pt idx="384">
                  <c:v>0.57253378590901249</c:v>
                </c:pt>
                <c:pt idx="385">
                  <c:v>0.57253378590901249</c:v>
                </c:pt>
                <c:pt idx="386">
                  <c:v>0.49607042970091686</c:v>
                </c:pt>
                <c:pt idx="387">
                  <c:v>0.49607042970091686</c:v>
                </c:pt>
                <c:pt idx="388">
                  <c:v>0.49607042970091686</c:v>
                </c:pt>
                <c:pt idx="389">
                  <c:v>0.40735033732718867</c:v>
                </c:pt>
                <c:pt idx="390">
                  <c:v>0.40735033732718867</c:v>
                </c:pt>
                <c:pt idx="391">
                  <c:v>0.45272390862138251</c:v>
                </c:pt>
                <c:pt idx="392">
                  <c:v>0.52779399803032356</c:v>
                </c:pt>
                <c:pt idx="393">
                  <c:v>0.49790881439308698</c:v>
                </c:pt>
                <c:pt idx="394">
                  <c:v>0.5089732643982372</c:v>
                </c:pt>
                <c:pt idx="395">
                  <c:v>0.47332195208618916</c:v>
                </c:pt>
                <c:pt idx="396">
                  <c:v>0.47332195208618916</c:v>
                </c:pt>
                <c:pt idx="397">
                  <c:v>0.47332195208618916</c:v>
                </c:pt>
                <c:pt idx="398">
                  <c:v>0.47332195208618916</c:v>
                </c:pt>
                <c:pt idx="399">
                  <c:v>0.41408131248104585</c:v>
                </c:pt>
                <c:pt idx="400">
                  <c:v>0.41408131248104585</c:v>
                </c:pt>
                <c:pt idx="401">
                  <c:v>0.41408131248104585</c:v>
                </c:pt>
                <c:pt idx="402">
                  <c:v>0.41408131248104585</c:v>
                </c:pt>
                <c:pt idx="403">
                  <c:v>0.41408131248104585</c:v>
                </c:pt>
                <c:pt idx="404">
                  <c:v>0.41408131248104585</c:v>
                </c:pt>
                <c:pt idx="405">
                  <c:v>0.5159145238325793</c:v>
                </c:pt>
                <c:pt idx="406">
                  <c:v>0.49506257956335192</c:v>
                </c:pt>
                <c:pt idx="407">
                  <c:v>0.56416574254474883</c:v>
                </c:pt>
                <c:pt idx="408">
                  <c:v>0.52718591013207339</c:v>
                </c:pt>
                <c:pt idx="409">
                  <c:v>0.52718591013207339</c:v>
                </c:pt>
                <c:pt idx="410">
                  <c:v>0.52718591013207339</c:v>
                </c:pt>
                <c:pt idx="411">
                  <c:v>0.48902032204548501</c:v>
                </c:pt>
                <c:pt idx="412">
                  <c:v>0.51439124511583001</c:v>
                </c:pt>
                <c:pt idx="413">
                  <c:v>0.58760437315156255</c:v>
                </c:pt>
                <c:pt idx="414">
                  <c:v>0.48599266777297145</c:v>
                </c:pt>
                <c:pt idx="415">
                  <c:v>0.48599266777297145</c:v>
                </c:pt>
                <c:pt idx="416">
                  <c:v>0.57029490869695454</c:v>
                </c:pt>
                <c:pt idx="417">
                  <c:v>0.51329650869513799</c:v>
                </c:pt>
                <c:pt idx="418">
                  <c:v>0.44726060013665769</c:v>
                </c:pt>
                <c:pt idx="419">
                  <c:v>0.44726060013665769</c:v>
                </c:pt>
                <c:pt idx="420">
                  <c:v>0.44726060013665769</c:v>
                </c:pt>
                <c:pt idx="421">
                  <c:v>0.44726060013665769</c:v>
                </c:pt>
                <c:pt idx="422">
                  <c:v>0.44726060013665769</c:v>
                </c:pt>
                <c:pt idx="423">
                  <c:v>0.44726060013665769</c:v>
                </c:pt>
                <c:pt idx="424">
                  <c:v>0.44726060013665769</c:v>
                </c:pt>
                <c:pt idx="425">
                  <c:v>0.44726060013665769</c:v>
                </c:pt>
                <c:pt idx="426">
                  <c:v>0.50514392380023987</c:v>
                </c:pt>
                <c:pt idx="427">
                  <c:v>0.50514392380023987</c:v>
                </c:pt>
                <c:pt idx="428">
                  <c:v>0.47896960443472114</c:v>
                </c:pt>
                <c:pt idx="429">
                  <c:v>0.50805305504493592</c:v>
                </c:pt>
                <c:pt idx="430">
                  <c:v>0.47890376230640785</c:v>
                </c:pt>
                <c:pt idx="431">
                  <c:v>0.47890376230640785</c:v>
                </c:pt>
                <c:pt idx="432">
                  <c:v>0.52135221684210709</c:v>
                </c:pt>
                <c:pt idx="433">
                  <c:v>0.54023525942960238</c:v>
                </c:pt>
                <c:pt idx="434">
                  <c:v>0.54023525942960238</c:v>
                </c:pt>
                <c:pt idx="435">
                  <c:v>0.55538535373311204</c:v>
                </c:pt>
                <c:pt idx="436">
                  <c:v>0.54406642117605264</c:v>
                </c:pt>
                <c:pt idx="437">
                  <c:v>0.53737869468260668</c:v>
                </c:pt>
                <c:pt idx="438">
                  <c:v>0.55015876616493153</c:v>
                </c:pt>
                <c:pt idx="439">
                  <c:v>0.55200802900429169</c:v>
                </c:pt>
                <c:pt idx="440">
                  <c:v>0.61117925623261082</c:v>
                </c:pt>
                <c:pt idx="441">
                  <c:v>0.68509610807566701</c:v>
                </c:pt>
                <c:pt idx="442">
                  <c:v>0.69376725701979192</c:v>
                </c:pt>
                <c:pt idx="443">
                  <c:v>0.67773304521741906</c:v>
                </c:pt>
                <c:pt idx="444">
                  <c:v>0.65671165671208831</c:v>
                </c:pt>
                <c:pt idx="445">
                  <c:v>0.65671165671208831</c:v>
                </c:pt>
                <c:pt idx="446">
                  <c:v>0.65671165671208831</c:v>
                </c:pt>
                <c:pt idx="447">
                  <c:v>0.65671165671208831</c:v>
                </c:pt>
                <c:pt idx="448">
                  <c:v>0.65671165671208831</c:v>
                </c:pt>
                <c:pt idx="449">
                  <c:v>0.65671165671208831</c:v>
                </c:pt>
                <c:pt idx="450">
                  <c:v>0.65671165671208831</c:v>
                </c:pt>
                <c:pt idx="451">
                  <c:v>0.65671165671208831</c:v>
                </c:pt>
                <c:pt idx="452">
                  <c:v>0.65671165671208831</c:v>
                </c:pt>
                <c:pt idx="453">
                  <c:v>0.65671165671208831</c:v>
                </c:pt>
                <c:pt idx="454">
                  <c:v>0.65671165671208831</c:v>
                </c:pt>
                <c:pt idx="455">
                  <c:v>0.69652722275853995</c:v>
                </c:pt>
                <c:pt idx="456">
                  <c:v>0.7427984801786951</c:v>
                </c:pt>
                <c:pt idx="457">
                  <c:v>0.76121471316162426</c:v>
                </c:pt>
                <c:pt idx="458">
                  <c:v>0.77140349488447491</c:v>
                </c:pt>
                <c:pt idx="459">
                  <c:v>0.82080054300422844</c:v>
                </c:pt>
                <c:pt idx="460">
                  <c:v>0.78748480076996452</c:v>
                </c:pt>
                <c:pt idx="461">
                  <c:v>0.83897641668645462</c:v>
                </c:pt>
                <c:pt idx="462">
                  <c:v>0.79713032227340497</c:v>
                </c:pt>
                <c:pt idx="463">
                  <c:v>0.79713032227340497</c:v>
                </c:pt>
                <c:pt idx="464">
                  <c:v>0.79713032227340497</c:v>
                </c:pt>
                <c:pt idx="465">
                  <c:v>0.78368491215342651</c:v>
                </c:pt>
                <c:pt idx="466">
                  <c:v>0.74971382868377556</c:v>
                </c:pt>
                <c:pt idx="467">
                  <c:v>0.74971382868377556</c:v>
                </c:pt>
                <c:pt idx="468">
                  <c:v>0.68015084058417652</c:v>
                </c:pt>
                <c:pt idx="469">
                  <c:v>0.71531321500188816</c:v>
                </c:pt>
                <c:pt idx="470">
                  <c:v>0.73594388091016782</c:v>
                </c:pt>
                <c:pt idx="471">
                  <c:v>0.77772440004755228</c:v>
                </c:pt>
                <c:pt idx="472">
                  <c:v>0.84176739270442391</c:v>
                </c:pt>
                <c:pt idx="473">
                  <c:v>0.81887449333238282</c:v>
                </c:pt>
                <c:pt idx="474">
                  <c:v>0.76568564871086042</c:v>
                </c:pt>
                <c:pt idx="475">
                  <c:v>0.76568564871086042</c:v>
                </c:pt>
                <c:pt idx="476">
                  <c:v>0.81321627405016517</c:v>
                </c:pt>
                <c:pt idx="477">
                  <c:v>0.85663976468188119</c:v>
                </c:pt>
                <c:pt idx="478">
                  <c:v>0.78855881143138817</c:v>
                </c:pt>
                <c:pt idx="479">
                  <c:v>0.78855881143138817</c:v>
                </c:pt>
                <c:pt idx="480">
                  <c:v>0.83853498493354706</c:v>
                </c:pt>
                <c:pt idx="481">
                  <c:v>0.85769514448834161</c:v>
                </c:pt>
                <c:pt idx="482">
                  <c:v>0.84739715844156527</c:v>
                </c:pt>
                <c:pt idx="483">
                  <c:v>0.86192484024592575</c:v>
                </c:pt>
                <c:pt idx="484">
                  <c:v>0.82035362762732322</c:v>
                </c:pt>
                <c:pt idx="485">
                  <c:v>0.82035362762732322</c:v>
                </c:pt>
                <c:pt idx="486">
                  <c:v>0.82035362762732322</c:v>
                </c:pt>
                <c:pt idx="487">
                  <c:v>0.82035362762732322</c:v>
                </c:pt>
                <c:pt idx="488">
                  <c:v>0.76765091908225436</c:v>
                </c:pt>
                <c:pt idx="489">
                  <c:v>0.76765091908225436</c:v>
                </c:pt>
                <c:pt idx="490">
                  <c:v>0.76765091908225436</c:v>
                </c:pt>
                <c:pt idx="491">
                  <c:v>0.77796391664605158</c:v>
                </c:pt>
                <c:pt idx="492">
                  <c:v>0.78206095144800059</c:v>
                </c:pt>
                <c:pt idx="493">
                  <c:v>0.83491294716501274</c:v>
                </c:pt>
                <c:pt idx="494">
                  <c:v>0.85720829275970389</c:v>
                </c:pt>
                <c:pt idx="495">
                  <c:v>0.84132521636076607</c:v>
                </c:pt>
                <c:pt idx="496">
                  <c:v>0.87941962327634049</c:v>
                </c:pt>
                <c:pt idx="497">
                  <c:v>0.91931569933300761</c:v>
                </c:pt>
                <c:pt idx="498">
                  <c:v>0.94739688738301575</c:v>
                </c:pt>
                <c:pt idx="499">
                  <c:v>0.96101486331299002</c:v>
                </c:pt>
                <c:pt idx="500">
                  <c:v>0.98243940741407998</c:v>
                </c:pt>
                <c:pt idx="501">
                  <c:v>0.99370677977409261</c:v>
                </c:pt>
                <c:pt idx="502">
                  <c:v>0.93568391609575519</c:v>
                </c:pt>
                <c:pt idx="503">
                  <c:v>0.93568391609575519</c:v>
                </c:pt>
                <c:pt idx="504">
                  <c:v>0.97534213544365789</c:v>
                </c:pt>
                <c:pt idx="505">
                  <c:v>1.0479247725311982</c:v>
                </c:pt>
                <c:pt idx="506">
                  <c:v>0.96716755808638477</c:v>
                </c:pt>
                <c:pt idx="507">
                  <c:v>0.96716755808638477</c:v>
                </c:pt>
                <c:pt idx="508">
                  <c:v>0.96716755808638477</c:v>
                </c:pt>
                <c:pt idx="509">
                  <c:v>0.96716755808638477</c:v>
                </c:pt>
                <c:pt idx="510">
                  <c:v>0.93880818618501671</c:v>
                </c:pt>
                <c:pt idx="511">
                  <c:v>0.93880818618501671</c:v>
                </c:pt>
                <c:pt idx="512">
                  <c:v>0.93880818618501671</c:v>
                </c:pt>
                <c:pt idx="513">
                  <c:v>0.99631484389472569</c:v>
                </c:pt>
                <c:pt idx="514">
                  <c:v>1.0550804869392518</c:v>
                </c:pt>
                <c:pt idx="515">
                  <c:v>1.0076566412485297</c:v>
                </c:pt>
                <c:pt idx="516">
                  <c:v>1.0076566412485297</c:v>
                </c:pt>
                <c:pt idx="517">
                  <c:v>1.0076566412485297</c:v>
                </c:pt>
                <c:pt idx="518">
                  <c:v>1.0076566412485297</c:v>
                </c:pt>
                <c:pt idx="519">
                  <c:v>1.0076566412485297</c:v>
                </c:pt>
                <c:pt idx="520">
                  <c:v>1.0076566412485297</c:v>
                </c:pt>
                <c:pt idx="521">
                  <c:v>1.0076566412485297</c:v>
                </c:pt>
                <c:pt idx="522">
                  <c:v>0.98548783427978248</c:v>
                </c:pt>
                <c:pt idx="523">
                  <c:v>1.0427834115598595</c:v>
                </c:pt>
                <c:pt idx="524">
                  <c:v>1.0464402365931293</c:v>
                </c:pt>
                <c:pt idx="525">
                  <c:v>0.99286231227137767</c:v>
                </c:pt>
                <c:pt idx="526">
                  <c:v>0.99286231227137767</c:v>
                </c:pt>
                <c:pt idx="527">
                  <c:v>1.0730796835271783</c:v>
                </c:pt>
                <c:pt idx="528">
                  <c:v>1.0563252042788078</c:v>
                </c:pt>
                <c:pt idx="529">
                  <c:v>1.0526717989212591</c:v>
                </c:pt>
                <c:pt idx="530">
                  <c:v>1.0548001978078565</c:v>
                </c:pt>
                <c:pt idx="531">
                  <c:v>1.0124551980024146</c:v>
                </c:pt>
                <c:pt idx="532">
                  <c:v>1.0659986730504596</c:v>
                </c:pt>
                <c:pt idx="533">
                  <c:v>1.0703672080117586</c:v>
                </c:pt>
                <c:pt idx="534">
                  <c:v>0.99621301848762134</c:v>
                </c:pt>
                <c:pt idx="535">
                  <c:v>0.99621301848762134</c:v>
                </c:pt>
                <c:pt idx="536">
                  <c:v>0.99621301848762134</c:v>
                </c:pt>
                <c:pt idx="537">
                  <c:v>0.99621301848762134</c:v>
                </c:pt>
                <c:pt idx="538">
                  <c:v>0.92685323989103552</c:v>
                </c:pt>
                <c:pt idx="539">
                  <c:v>0.92685323989103552</c:v>
                </c:pt>
                <c:pt idx="540">
                  <c:v>0.94245481814147891</c:v>
                </c:pt>
                <c:pt idx="541">
                  <c:v>0.90985586348513425</c:v>
                </c:pt>
                <c:pt idx="542">
                  <c:v>0.90985586348513425</c:v>
                </c:pt>
                <c:pt idx="543">
                  <c:v>0.90985586348513425</c:v>
                </c:pt>
                <c:pt idx="544">
                  <c:v>0.89088489655874226</c:v>
                </c:pt>
                <c:pt idx="545">
                  <c:v>0.89088489655874226</c:v>
                </c:pt>
                <c:pt idx="546">
                  <c:v>0.89088489655874226</c:v>
                </c:pt>
                <c:pt idx="547">
                  <c:v>0.93427317608346583</c:v>
                </c:pt>
                <c:pt idx="548">
                  <c:v>0.92613574300161006</c:v>
                </c:pt>
                <c:pt idx="549">
                  <c:v>0.91485204629044636</c:v>
                </c:pt>
                <c:pt idx="550">
                  <c:v>1.0034184075545711</c:v>
                </c:pt>
                <c:pt idx="551">
                  <c:v>1.0314818581423051</c:v>
                </c:pt>
                <c:pt idx="552">
                  <c:v>1.0566584874594533</c:v>
                </c:pt>
                <c:pt idx="553">
                  <c:v>1.0465805622218687</c:v>
                </c:pt>
                <c:pt idx="554">
                  <c:v>1.0738788117424134</c:v>
                </c:pt>
                <c:pt idx="555">
                  <c:v>1.097148193310967</c:v>
                </c:pt>
                <c:pt idx="556">
                  <c:v>1.0996146787257901</c:v>
                </c:pt>
                <c:pt idx="557">
                  <c:v>1.110902505183337</c:v>
                </c:pt>
                <c:pt idx="558">
                  <c:v>1.1095310385692445</c:v>
                </c:pt>
                <c:pt idx="559">
                  <c:v>1.0426584874594533</c:v>
                </c:pt>
                <c:pt idx="560">
                  <c:v>1.0426584874594533</c:v>
                </c:pt>
                <c:pt idx="561">
                  <c:v>1.0426584874594533</c:v>
                </c:pt>
                <c:pt idx="562">
                  <c:v>1.0426584874594533</c:v>
                </c:pt>
                <c:pt idx="563">
                  <c:v>1.0956958613430354</c:v>
                </c:pt>
                <c:pt idx="564">
                  <c:v>1.1227705910432799</c:v>
                </c:pt>
                <c:pt idx="565">
                  <c:v>1.1002619077029954</c:v>
                </c:pt>
                <c:pt idx="566">
                  <c:v>1.0767043044176545</c:v>
                </c:pt>
                <c:pt idx="567">
                  <c:v>1.0767043044176545</c:v>
                </c:pt>
                <c:pt idx="568">
                  <c:v>1.0648195885101686</c:v>
                </c:pt>
                <c:pt idx="569">
                  <c:v>1.0648195885101686</c:v>
                </c:pt>
                <c:pt idx="570">
                  <c:v>0.99316698996708852</c:v>
                </c:pt>
                <c:pt idx="571">
                  <c:v>0.99316698996708852</c:v>
                </c:pt>
                <c:pt idx="572">
                  <c:v>1.0508093675982022</c:v>
                </c:pt>
                <c:pt idx="573">
                  <c:v>1.0397730483891061</c:v>
                </c:pt>
                <c:pt idx="574">
                  <c:v>1.0309425759151616</c:v>
                </c:pt>
                <c:pt idx="575">
                  <c:v>1.0099184620768427</c:v>
                </c:pt>
                <c:pt idx="576">
                  <c:v>1.0099184620768427</c:v>
                </c:pt>
                <c:pt idx="577">
                  <c:v>1.0099184620768427</c:v>
                </c:pt>
                <c:pt idx="578">
                  <c:v>1.0099184620768427</c:v>
                </c:pt>
                <c:pt idx="579">
                  <c:v>1.0099184620768427</c:v>
                </c:pt>
                <c:pt idx="580">
                  <c:v>1.0099184620768427</c:v>
                </c:pt>
                <c:pt idx="581">
                  <c:v>1.0341939404996949</c:v>
                </c:pt>
                <c:pt idx="582">
                  <c:v>1.0160922332475892</c:v>
                </c:pt>
                <c:pt idx="583">
                  <c:v>1.0083582356410155</c:v>
                </c:pt>
                <c:pt idx="584">
                  <c:v>1.0083582356410155</c:v>
                </c:pt>
                <c:pt idx="585">
                  <c:v>1.0083582356410155</c:v>
                </c:pt>
                <c:pt idx="586">
                  <c:v>1.0083582356410155</c:v>
                </c:pt>
                <c:pt idx="587">
                  <c:v>1.0213974669710164</c:v>
                </c:pt>
                <c:pt idx="588">
                  <c:v>1.0168740519095998</c:v>
                </c:pt>
                <c:pt idx="589">
                  <c:v>1.0313844187718864</c:v>
                </c:pt>
                <c:pt idx="590">
                  <c:v>1.0325888770380818</c:v>
                </c:pt>
                <c:pt idx="591">
                  <c:v>0.99898065122944413</c:v>
                </c:pt>
                <c:pt idx="592">
                  <c:v>0.99898065122944413</c:v>
                </c:pt>
                <c:pt idx="593">
                  <c:v>1.0448532516517408</c:v>
                </c:pt>
                <c:pt idx="594">
                  <c:v>1.0199256952812443</c:v>
                </c:pt>
                <c:pt idx="595">
                  <c:v>1.0172778907301607</c:v>
                </c:pt>
                <c:pt idx="596">
                  <c:v>1.0172778907301607</c:v>
                </c:pt>
                <c:pt idx="597">
                  <c:v>1.0172778907301607</c:v>
                </c:pt>
                <c:pt idx="598">
                  <c:v>1.048964539557375</c:v>
                </c:pt>
                <c:pt idx="599">
                  <c:v>1.0788759824916934</c:v>
                </c:pt>
                <c:pt idx="600">
                  <c:v>1.1128881064229255</c:v>
                </c:pt>
                <c:pt idx="601">
                  <c:v>1.2045221899439786</c:v>
                </c:pt>
                <c:pt idx="602">
                  <c:v>1.1974985755668122</c:v>
                </c:pt>
                <c:pt idx="603">
                  <c:v>1.2242915807653114</c:v>
                </c:pt>
                <c:pt idx="604">
                  <c:v>1.2180029595515993</c:v>
                </c:pt>
                <c:pt idx="605">
                  <c:v>1.139456796348651</c:v>
                </c:pt>
                <c:pt idx="606">
                  <c:v>1.139456796348651</c:v>
                </c:pt>
                <c:pt idx="607">
                  <c:v>1.139456796348651</c:v>
                </c:pt>
                <c:pt idx="608">
                  <c:v>1.1717468134780002</c:v>
                </c:pt>
                <c:pt idx="609">
                  <c:v>1.1848090025719569</c:v>
                </c:pt>
                <c:pt idx="610">
                  <c:v>1.2162450620392438</c:v>
                </c:pt>
                <c:pt idx="611">
                  <c:v>1.1492719329386067</c:v>
                </c:pt>
                <c:pt idx="612">
                  <c:v>1.1492719329386067</c:v>
                </c:pt>
                <c:pt idx="613">
                  <c:v>1.1492719329386067</c:v>
                </c:pt>
                <c:pt idx="614">
                  <c:v>1.2308365674165425</c:v>
                </c:pt>
                <c:pt idx="615">
                  <c:v>1.2297311395287167</c:v>
                </c:pt>
                <c:pt idx="616">
                  <c:v>1.188063224279567</c:v>
                </c:pt>
                <c:pt idx="617">
                  <c:v>1.188063224279567</c:v>
                </c:pt>
                <c:pt idx="618">
                  <c:v>1.188063224279567</c:v>
                </c:pt>
                <c:pt idx="619">
                  <c:v>1.2351698942278717</c:v>
                </c:pt>
                <c:pt idx="620">
                  <c:v>1.2650105000835303</c:v>
                </c:pt>
                <c:pt idx="621">
                  <c:v>1.4220751947132177</c:v>
                </c:pt>
                <c:pt idx="622">
                  <c:v>1.4551665145244879</c:v>
                </c:pt>
                <c:pt idx="623">
                  <c:v>1.4066464988895948</c:v>
                </c:pt>
                <c:pt idx="624">
                  <c:v>1.3119223044932777</c:v>
                </c:pt>
                <c:pt idx="625">
                  <c:v>1.3119223044932777</c:v>
                </c:pt>
                <c:pt idx="626">
                  <c:v>1.3119223044932777</c:v>
                </c:pt>
                <c:pt idx="627">
                  <c:v>1.3119223044932777</c:v>
                </c:pt>
                <c:pt idx="628">
                  <c:v>1.2707015913399964</c:v>
                </c:pt>
                <c:pt idx="629">
                  <c:v>1.2707015913399964</c:v>
                </c:pt>
                <c:pt idx="630">
                  <c:v>1.1723481664523545</c:v>
                </c:pt>
                <c:pt idx="631">
                  <c:v>1.1723481664523545</c:v>
                </c:pt>
                <c:pt idx="632">
                  <c:v>1.1723481664523545</c:v>
                </c:pt>
                <c:pt idx="633">
                  <c:v>1.1723481664523545</c:v>
                </c:pt>
                <c:pt idx="634">
                  <c:v>1.1793257828594528</c:v>
                </c:pt>
                <c:pt idx="635">
                  <c:v>1.1884090197374353</c:v>
                </c:pt>
                <c:pt idx="636">
                  <c:v>1.1723242798556963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'Loss function'!$N$1</c:f>
              <c:strCache>
                <c:ptCount val="1"/>
                <c:pt idx="0">
                  <c:v>Equity line6</c:v>
                </c:pt>
              </c:strCache>
            </c:strRef>
          </c:tx>
          <c:marker>
            <c:symbol val="none"/>
          </c:marker>
          <c:val>
            <c:numRef>
              <c:f>'Loss function'!$N$2:$N$638</c:f>
              <c:numCache>
                <c:formatCode>0.0%</c:formatCode>
                <c:ptCount val="637"/>
                <c:pt idx="0">
                  <c:v>0</c:v>
                </c:pt>
                <c:pt idx="1">
                  <c:v>-8.5141121537286573E-3</c:v>
                </c:pt>
                <c:pt idx="2">
                  <c:v>-8.5141121537286573E-3</c:v>
                </c:pt>
                <c:pt idx="3">
                  <c:v>-8.5141121537286573E-3</c:v>
                </c:pt>
                <c:pt idx="4">
                  <c:v>-8.5141121537286573E-3</c:v>
                </c:pt>
                <c:pt idx="5">
                  <c:v>2.1854055572895437E-2</c:v>
                </c:pt>
                <c:pt idx="6">
                  <c:v>-5.9572879598028816E-3</c:v>
                </c:pt>
                <c:pt idx="7">
                  <c:v>-5.9572879598028816E-3</c:v>
                </c:pt>
                <c:pt idx="8">
                  <c:v>-5.9572879598028816E-3</c:v>
                </c:pt>
                <c:pt idx="9">
                  <c:v>-5.9572879598028816E-3</c:v>
                </c:pt>
                <c:pt idx="10">
                  <c:v>1.458878462818558E-2</c:v>
                </c:pt>
                <c:pt idx="11">
                  <c:v>1.8931780398178666E-2</c:v>
                </c:pt>
                <c:pt idx="12">
                  <c:v>4.1936503865334207E-2</c:v>
                </c:pt>
                <c:pt idx="13">
                  <c:v>3.0632152282511593E-2</c:v>
                </c:pt>
                <c:pt idx="14">
                  <c:v>4.7155081943539345E-2</c:v>
                </c:pt>
                <c:pt idx="15">
                  <c:v>9.2926362039988275E-2</c:v>
                </c:pt>
                <c:pt idx="16">
                  <c:v>0.10251964374282208</c:v>
                </c:pt>
                <c:pt idx="17">
                  <c:v>7.1275165512596605E-2</c:v>
                </c:pt>
                <c:pt idx="18">
                  <c:v>7.1275165512596605E-2</c:v>
                </c:pt>
                <c:pt idx="19">
                  <c:v>7.2205785237736575E-2</c:v>
                </c:pt>
                <c:pt idx="20">
                  <c:v>9.6181539619867196E-2</c:v>
                </c:pt>
                <c:pt idx="21">
                  <c:v>9.6181539619867196E-2</c:v>
                </c:pt>
                <c:pt idx="22">
                  <c:v>9.6181539619867196E-2</c:v>
                </c:pt>
                <c:pt idx="23">
                  <c:v>9.6181539619867196E-2</c:v>
                </c:pt>
                <c:pt idx="24">
                  <c:v>9.6181539619867196E-2</c:v>
                </c:pt>
                <c:pt idx="25">
                  <c:v>9.6181539619867196E-2</c:v>
                </c:pt>
                <c:pt idx="26">
                  <c:v>9.6181539619867196E-2</c:v>
                </c:pt>
                <c:pt idx="27">
                  <c:v>9.6181539619867196E-2</c:v>
                </c:pt>
                <c:pt idx="28">
                  <c:v>9.6181539619867196E-2</c:v>
                </c:pt>
                <c:pt idx="29">
                  <c:v>9.6181539619867196E-2</c:v>
                </c:pt>
                <c:pt idx="30">
                  <c:v>9.6181539619867196E-2</c:v>
                </c:pt>
                <c:pt idx="31">
                  <c:v>9.6181539619867196E-2</c:v>
                </c:pt>
                <c:pt idx="32">
                  <c:v>9.6181539619867196E-2</c:v>
                </c:pt>
                <c:pt idx="33">
                  <c:v>9.6181539619867196E-2</c:v>
                </c:pt>
                <c:pt idx="34">
                  <c:v>9.6181539619867196E-2</c:v>
                </c:pt>
                <c:pt idx="35">
                  <c:v>9.6181539619867196E-2</c:v>
                </c:pt>
                <c:pt idx="36">
                  <c:v>9.6181539619867196E-2</c:v>
                </c:pt>
                <c:pt idx="37">
                  <c:v>9.6181539619867196E-2</c:v>
                </c:pt>
                <c:pt idx="38">
                  <c:v>9.6181539619867196E-2</c:v>
                </c:pt>
                <c:pt idx="39">
                  <c:v>9.6181539619867196E-2</c:v>
                </c:pt>
                <c:pt idx="40">
                  <c:v>9.6181539619867196E-2</c:v>
                </c:pt>
                <c:pt idx="41">
                  <c:v>9.6181539619867196E-2</c:v>
                </c:pt>
                <c:pt idx="42">
                  <c:v>9.6181539619867196E-2</c:v>
                </c:pt>
                <c:pt idx="43">
                  <c:v>9.6181539619867196E-2</c:v>
                </c:pt>
                <c:pt idx="44">
                  <c:v>9.6181539619867196E-2</c:v>
                </c:pt>
                <c:pt idx="45">
                  <c:v>9.6181539619867196E-2</c:v>
                </c:pt>
                <c:pt idx="46">
                  <c:v>9.6181539619867196E-2</c:v>
                </c:pt>
                <c:pt idx="47">
                  <c:v>9.6181539619867196E-2</c:v>
                </c:pt>
                <c:pt idx="48">
                  <c:v>9.6181539619867196E-2</c:v>
                </c:pt>
                <c:pt idx="49">
                  <c:v>9.6181539619867196E-2</c:v>
                </c:pt>
                <c:pt idx="50">
                  <c:v>9.6181539619867196E-2</c:v>
                </c:pt>
                <c:pt idx="51">
                  <c:v>9.6181539619867196E-2</c:v>
                </c:pt>
                <c:pt idx="52">
                  <c:v>9.6181539619867196E-2</c:v>
                </c:pt>
                <c:pt idx="53">
                  <c:v>9.6181539619867196E-2</c:v>
                </c:pt>
                <c:pt idx="54">
                  <c:v>9.6181539619867196E-2</c:v>
                </c:pt>
                <c:pt idx="55">
                  <c:v>9.6181539619867196E-2</c:v>
                </c:pt>
                <c:pt idx="56">
                  <c:v>9.6181539619867196E-2</c:v>
                </c:pt>
                <c:pt idx="57">
                  <c:v>9.6181539619867196E-2</c:v>
                </c:pt>
                <c:pt idx="58">
                  <c:v>9.6181539619867196E-2</c:v>
                </c:pt>
                <c:pt idx="59">
                  <c:v>9.6181539619867196E-2</c:v>
                </c:pt>
                <c:pt idx="60">
                  <c:v>9.6181539619867196E-2</c:v>
                </c:pt>
                <c:pt idx="61">
                  <c:v>9.6181539619867196E-2</c:v>
                </c:pt>
                <c:pt idx="62">
                  <c:v>9.6181539619867196E-2</c:v>
                </c:pt>
                <c:pt idx="63">
                  <c:v>9.6181539619867196E-2</c:v>
                </c:pt>
                <c:pt idx="64">
                  <c:v>9.6181539619867196E-2</c:v>
                </c:pt>
                <c:pt idx="65">
                  <c:v>9.6181539619867196E-2</c:v>
                </c:pt>
                <c:pt idx="66">
                  <c:v>9.6181539619867196E-2</c:v>
                </c:pt>
                <c:pt idx="67">
                  <c:v>0.12697164929846017</c:v>
                </c:pt>
                <c:pt idx="68">
                  <c:v>0.12697164929846017</c:v>
                </c:pt>
                <c:pt idx="69">
                  <c:v>0.12697164929846017</c:v>
                </c:pt>
                <c:pt idx="70">
                  <c:v>0.12697164929846017</c:v>
                </c:pt>
                <c:pt idx="71">
                  <c:v>0.12919149718041012</c:v>
                </c:pt>
                <c:pt idx="72">
                  <c:v>0.15449335059335001</c:v>
                </c:pt>
                <c:pt idx="73">
                  <c:v>0.15449335059335001</c:v>
                </c:pt>
                <c:pt idx="74">
                  <c:v>0.15449335059335001</c:v>
                </c:pt>
                <c:pt idx="75">
                  <c:v>0.15449335059335001</c:v>
                </c:pt>
                <c:pt idx="76">
                  <c:v>0.15449335059335001</c:v>
                </c:pt>
                <c:pt idx="77">
                  <c:v>0.15449335059335001</c:v>
                </c:pt>
                <c:pt idx="78">
                  <c:v>0.15449335059335001</c:v>
                </c:pt>
                <c:pt idx="79">
                  <c:v>0.15449335059335001</c:v>
                </c:pt>
                <c:pt idx="80">
                  <c:v>0.15449335059335001</c:v>
                </c:pt>
                <c:pt idx="81">
                  <c:v>0.15449335059335001</c:v>
                </c:pt>
                <c:pt idx="82">
                  <c:v>0.15449335059335001</c:v>
                </c:pt>
                <c:pt idx="83">
                  <c:v>0.15449335059335001</c:v>
                </c:pt>
                <c:pt idx="84">
                  <c:v>0.15449335059335001</c:v>
                </c:pt>
                <c:pt idx="85">
                  <c:v>0.15449335059335001</c:v>
                </c:pt>
                <c:pt idx="86">
                  <c:v>0.15449335059335001</c:v>
                </c:pt>
                <c:pt idx="87">
                  <c:v>0.15449335059335001</c:v>
                </c:pt>
                <c:pt idx="88">
                  <c:v>0.15449335059335001</c:v>
                </c:pt>
                <c:pt idx="89">
                  <c:v>0.15449335059335001</c:v>
                </c:pt>
                <c:pt idx="90">
                  <c:v>0.15449335059335001</c:v>
                </c:pt>
                <c:pt idx="91">
                  <c:v>0.15449335059335001</c:v>
                </c:pt>
                <c:pt idx="92">
                  <c:v>0.15449335059335001</c:v>
                </c:pt>
                <c:pt idx="93">
                  <c:v>0.15449335059335001</c:v>
                </c:pt>
                <c:pt idx="94">
                  <c:v>0.15449335059335001</c:v>
                </c:pt>
                <c:pt idx="95">
                  <c:v>0.15449335059335001</c:v>
                </c:pt>
                <c:pt idx="96">
                  <c:v>0.15449335059335001</c:v>
                </c:pt>
                <c:pt idx="97">
                  <c:v>0.15449335059335001</c:v>
                </c:pt>
                <c:pt idx="98">
                  <c:v>0.15449335059335001</c:v>
                </c:pt>
                <c:pt idx="99">
                  <c:v>0.12766227606249458</c:v>
                </c:pt>
                <c:pt idx="100">
                  <c:v>0.14662072313168217</c:v>
                </c:pt>
                <c:pt idx="101">
                  <c:v>0.12366227606249458</c:v>
                </c:pt>
                <c:pt idx="102">
                  <c:v>0.15972563376355353</c:v>
                </c:pt>
                <c:pt idx="103">
                  <c:v>0.15540876470453058</c:v>
                </c:pt>
                <c:pt idx="104">
                  <c:v>0.10107577239218457</c:v>
                </c:pt>
                <c:pt idx="105">
                  <c:v>0.10107577239218457</c:v>
                </c:pt>
                <c:pt idx="106">
                  <c:v>0.10107577239218457</c:v>
                </c:pt>
                <c:pt idx="107">
                  <c:v>0.10107577239218457</c:v>
                </c:pt>
                <c:pt idx="108">
                  <c:v>0.10107577239218457</c:v>
                </c:pt>
                <c:pt idx="109">
                  <c:v>0.10107577239218457</c:v>
                </c:pt>
                <c:pt idx="110">
                  <c:v>0.10107577239218457</c:v>
                </c:pt>
                <c:pt idx="111">
                  <c:v>0.10107577239218457</c:v>
                </c:pt>
                <c:pt idx="112">
                  <c:v>0.10107577239218457</c:v>
                </c:pt>
                <c:pt idx="113">
                  <c:v>0.10107577239218457</c:v>
                </c:pt>
                <c:pt idx="114">
                  <c:v>0.10107577239218457</c:v>
                </c:pt>
                <c:pt idx="115">
                  <c:v>0.10107577239218457</c:v>
                </c:pt>
                <c:pt idx="116">
                  <c:v>0.10107577239218457</c:v>
                </c:pt>
                <c:pt idx="117">
                  <c:v>0.10107577239218457</c:v>
                </c:pt>
                <c:pt idx="118">
                  <c:v>0.10107577239218457</c:v>
                </c:pt>
                <c:pt idx="119">
                  <c:v>0.10107577239218457</c:v>
                </c:pt>
                <c:pt idx="120">
                  <c:v>0.10107577239218457</c:v>
                </c:pt>
                <c:pt idx="121">
                  <c:v>0.10107577239218457</c:v>
                </c:pt>
                <c:pt idx="122">
                  <c:v>0.10107577239218457</c:v>
                </c:pt>
                <c:pt idx="123">
                  <c:v>0.10107577239218457</c:v>
                </c:pt>
                <c:pt idx="124">
                  <c:v>0.10107577239218457</c:v>
                </c:pt>
                <c:pt idx="125">
                  <c:v>0.10107577239218457</c:v>
                </c:pt>
                <c:pt idx="126">
                  <c:v>0.10107577239218457</c:v>
                </c:pt>
                <c:pt idx="127">
                  <c:v>0.10107577239218457</c:v>
                </c:pt>
                <c:pt idx="128">
                  <c:v>0.10107577239218457</c:v>
                </c:pt>
                <c:pt idx="129">
                  <c:v>0.10107577239218457</c:v>
                </c:pt>
                <c:pt idx="130">
                  <c:v>0.1094216109072671</c:v>
                </c:pt>
                <c:pt idx="131">
                  <c:v>0.1094216109072671</c:v>
                </c:pt>
                <c:pt idx="132">
                  <c:v>0.1039591887013952</c:v>
                </c:pt>
                <c:pt idx="133">
                  <c:v>0.1039591887013952</c:v>
                </c:pt>
                <c:pt idx="134">
                  <c:v>0.1039591887013952</c:v>
                </c:pt>
                <c:pt idx="135">
                  <c:v>0.1039591887013952</c:v>
                </c:pt>
                <c:pt idx="136">
                  <c:v>0.1039591887013952</c:v>
                </c:pt>
                <c:pt idx="137">
                  <c:v>0.1039591887013952</c:v>
                </c:pt>
                <c:pt idx="138">
                  <c:v>0.1039591887013952</c:v>
                </c:pt>
                <c:pt idx="139">
                  <c:v>8.5388285335901926E-2</c:v>
                </c:pt>
                <c:pt idx="140">
                  <c:v>9.5623919725512097E-2</c:v>
                </c:pt>
                <c:pt idx="141">
                  <c:v>0.11596314309617861</c:v>
                </c:pt>
                <c:pt idx="142">
                  <c:v>0.12914045320353729</c:v>
                </c:pt>
                <c:pt idx="143">
                  <c:v>0.15763423297717705</c:v>
                </c:pt>
                <c:pt idx="144">
                  <c:v>0.16371683935161896</c:v>
                </c:pt>
                <c:pt idx="145">
                  <c:v>0.14629955277202977</c:v>
                </c:pt>
                <c:pt idx="146">
                  <c:v>0.14629955277202977</c:v>
                </c:pt>
                <c:pt idx="147">
                  <c:v>0.14629955277202977</c:v>
                </c:pt>
                <c:pt idx="148">
                  <c:v>0.14629955277202977</c:v>
                </c:pt>
                <c:pt idx="149">
                  <c:v>0.14629955277202977</c:v>
                </c:pt>
                <c:pt idx="150">
                  <c:v>0.14629955277202977</c:v>
                </c:pt>
                <c:pt idx="151">
                  <c:v>0.12131041077172988</c:v>
                </c:pt>
                <c:pt idx="152">
                  <c:v>0.12131041077172988</c:v>
                </c:pt>
                <c:pt idx="153">
                  <c:v>0.12131041077172988</c:v>
                </c:pt>
                <c:pt idx="154">
                  <c:v>0.12131041077172988</c:v>
                </c:pt>
                <c:pt idx="155">
                  <c:v>0.12131041077172988</c:v>
                </c:pt>
                <c:pt idx="156">
                  <c:v>0.12131041077172988</c:v>
                </c:pt>
                <c:pt idx="157">
                  <c:v>0.12659759442844776</c:v>
                </c:pt>
                <c:pt idx="158">
                  <c:v>0.12821857996141273</c:v>
                </c:pt>
                <c:pt idx="159">
                  <c:v>0.14058381054303071</c:v>
                </c:pt>
                <c:pt idx="160">
                  <c:v>0.1412524116061763</c:v>
                </c:pt>
                <c:pt idx="161">
                  <c:v>0.12221857996141272</c:v>
                </c:pt>
                <c:pt idx="162">
                  <c:v>0.12221857996141272</c:v>
                </c:pt>
                <c:pt idx="163">
                  <c:v>0.10592571558375508</c:v>
                </c:pt>
                <c:pt idx="164">
                  <c:v>0.10592571558375508</c:v>
                </c:pt>
                <c:pt idx="165">
                  <c:v>0.10208182011780942</c:v>
                </c:pt>
                <c:pt idx="166">
                  <c:v>0.13990692365601654</c:v>
                </c:pt>
                <c:pt idx="167">
                  <c:v>0.11365602469593672</c:v>
                </c:pt>
                <c:pt idx="168">
                  <c:v>0.11365602469593672</c:v>
                </c:pt>
                <c:pt idx="169">
                  <c:v>0.120040504862582</c:v>
                </c:pt>
                <c:pt idx="170">
                  <c:v>0.127439146577497</c:v>
                </c:pt>
                <c:pt idx="171">
                  <c:v>0.15514869199410197</c:v>
                </c:pt>
                <c:pt idx="172">
                  <c:v>0.14636357164020952</c:v>
                </c:pt>
                <c:pt idx="173">
                  <c:v>0.13570484091359292</c:v>
                </c:pt>
                <c:pt idx="174">
                  <c:v>0.13570484091359292</c:v>
                </c:pt>
                <c:pt idx="175">
                  <c:v>0.13570484091359292</c:v>
                </c:pt>
                <c:pt idx="176">
                  <c:v>0.13570484091359292</c:v>
                </c:pt>
                <c:pt idx="177">
                  <c:v>0.13570484091359292</c:v>
                </c:pt>
                <c:pt idx="178">
                  <c:v>0.12161605515177831</c:v>
                </c:pt>
                <c:pt idx="179">
                  <c:v>0.12161605515177831</c:v>
                </c:pt>
                <c:pt idx="180">
                  <c:v>0.12161605515177831</c:v>
                </c:pt>
                <c:pt idx="181">
                  <c:v>0.18320773382111322</c:v>
                </c:pt>
                <c:pt idx="182">
                  <c:v>0.23996798414470388</c:v>
                </c:pt>
                <c:pt idx="183">
                  <c:v>0.21729684152793272</c:v>
                </c:pt>
                <c:pt idx="184">
                  <c:v>0.28368879868256058</c:v>
                </c:pt>
                <c:pt idx="185">
                  <c:v>0.27944549648859163</c:v>
                </c:pt>
                <c:pt idx="186">
                  <c:v>0.29269339117718951</c:v>
                </c:pt>
                <c:pt idx="187">
                  <c:v>0.27768879868256058</c:v>
                </c:pt>
                <c:pt idx="188">
                  <c:v>0.27768879868256058</c:v>
                </c:pt>
                <c:pt idx="189">
                  <c:v>0.23590200274622009</c:v>
                </c:pt>
                <c:pt idx="190">
                  <c:v>0.23590200274622009</c:v>
                </c:pt>
                <c:pt idx="191">
                  <c:v>0.1999775108618268</c:v>
                </c:pt>
                <c:pt idx="192">
                  <c:v>0.1999775108618268</c:v>
                </c:pt>
                <c:pt idx="193">
                  <c:v>0.1999775108618268</c:v>
                </c:pt>
                <c:pt idx="194">
                  <c:v>0.1999775108618268</c:v>
                </c:pt>
                <c:pt idx="195">
                  <c:v>0.1999775108618268</c:v>
                </c:pt>
                <c:pt idx="196">
                  <c:v>0.1999775108618268</c:v>
                </c:pt>
                <c:pt idx="197">
                  <c:v>0.1999775108618268</c:v>
                </c:pt>
                <c:pt idx="198">
                  <c:v>0.18383770107797603</c:v>
                </c:pt>
                <c:pt idx="199">
                  <c:v>0.19698142010757269</c:v>
                </c:pt>
                <c:pt idx="200">
                  <c:v>0.18184833510483822</c:v>
                </c:pt>
                <c:pt idx="201">
                  <c:v>0.18184833510483822</c:v>
                </c:pt>
                <c:pt idx="202">
                  <c:v>0.19917868672255457</c:v>
                </c:pt>
                <c:pt idx="203">
                  <c:v>0.25475694600997056</c:v>
                </c:pt>
                <c:pt idx="204">
                  <c:v>0.25483010517441984</c:v>
                </c:pt>
                <c:pt idx="205">
                  <c:v>0.24252240963594729</c:v>
                </c:pt>
                <c:pt idx="206">
                  <c:v>0.28168471651429194</c:v>
                </c:pt>
                <c:pt idx="207">
                  <c:v>0.28970699586198889</c:v>
                </c:pt>
                <c:pt idx="208">
                  <c:v>0.22835131222194782</c:v>
                </c:pt>
                <c:pt idx="209">
                  <c:v>0.22835131222194782</c:v>
                </c:pt>
                <c:pt idx="210">
                  <c:v>0.22835131222194782</c:v>
                </c:pt>
                <c:pt idx="211">
                  <c:v>0.22835131222194782</c:v>
                </c:pt>
                <c:pt idx="212">
                  <c:v>0.22835131222194782</c:v>
                </c:pt>
                <c:pt idx="213">
                  <c:v>0.16891456427853913</c:v>
                </c:pt>
                <c:pt idx="214">
                  <c:v>0.16891456427853913</c:v>
                </c:pt>
                <c:pt idx="215">
                  <c:v>0.16891456427853913</c:v>
                </c:pt>
                <c:pt idx="216">
                  <c:v>0.16891456427853913</c:v>
                </c:pt>
                <c:pt idx="217">
                  <c:v>0.16891456427853913</c:v>
                </c:pt>
                <c:pt idx="218">
                  <c:v>0.16891456427853913</c:v>
                </c:pt>
                <c:pt idx="219">
                  <c:v>0.46317789261693054</c:v>
                </c:pt>
                <c:pt idx="220">
                  <c:v>0.42395264457182169</c:v>
                </c:pt>
                <c:pt idx="221">
                  <c:v>0.55500874313257775</c:v>
                </c:pt>
                <c:pt idx="222">
                  <c:v>0.47720894112086798</c:v>
                </c:pt>
                <c:pt idx="223">
                  <c:v>0.41132828359656304</c:v>
                </c:pt>
                <c:pt idx="224">
                  <c:v>0.41132828359656304</c:v>
                </c:pt>
                <c:pt idx="225">
                  <c:v>0.53034795908632371</c:v>
                </c:pt>
                <c:pt idx="226">
                  <c:v>0.42932598104140274</c:v>
                </c:pt>
                <c:pt idx="227">
                  <c:v>0.52284601892996885</c:v>
                </c:pt>
                <c:pt idx="228">
                  <c:v>0.47863243861128407</c:v>
                </c:pt>
                <c:pt idx="229">
                  <c:v>0.47863243861128407</c:v>
                </c:pt>
                <c:pt idx="230">
                  <c:v>0.47863243861128407</c:v>
                </c:pt>
                <c:pt idx="231">
                  <c:v>0.47863243861128407</c:v>
                </c:pt>
                <c:pt idx="232">
                  <c:v>0.47863243861128407</c:v>
                </c:pt>
                <c:pt idx="233">
                  <c:v>0.47863243861128407</c:v>
                </c:pt>
                <c:pt idx="234">
                  <c:v>0.59442044799042437</c:v>
                </c:pt>
                <c:pt idx="235">
                  <c:v>0.47564474562009157</c:v>
                </c:pt>
                <c:pt idx="236">
                  <c:v>0.47564474562009157</c:v>
                </c:pt>
                <c:pt idx="237">
                  <c:v>0.4988571834376912</c:v>
                </c:pt>
                <c:pt idx="238">
                  <c:v>0.77466039170153644</c:v>
                </c:pt>
                <c:pt idx="239">
                  <c:v>0.68864637052494848</c:v>
                </c:pt>
                <c:pt idx="240">
                  <c:v>0.97432844297672949</c:v>
                </c:pt>
                <c:pt idx="241">
                  <c:v>0.8105291863859817</c:v>
                </c:pt>
                <c:pt idx="242">
                  <c:v>0.71626180124467753</c:v>
                </c:pt>
                <c:pt idx="243">
                  <c:v>0.71626180124467753</c:v>
                </c:pt>
                <c:pt idx="244">
                  <c:v>0.71626180124467753</c:v>
                </c:pt>
                <c:pt idx="245">
                  <c:v>0.71626180124467753</c:v>
                </c:pt>
                <c:pt idx="246">
                  <c:v>0.71626180124467753</c:v>
                </c:pt>
                <c:pt idx="247">
                  <c:v>0.71626180124467753</c:v>
                </c:pt>
                <c:pt idx="248">
                  <c:v>0.71626180124467753</c:v>
                </c:pt>
                <c:pt idx="249">
                  <c:v>0.71626180124467753</c:v>
                </c:pt>
                <c:pt idx="250">
                  <c:v>0.71626180124467753</c:v>
                </c:pt>
                <c:pt idx="251">
                  <c:v>0.7615110205913066</c:v>
                </c:pt>
                <c:pt idx="252">
                  <c:v>0.72329106555171208</c:v>
                </c:pt>
                <c:pt idx="253">
                  <c:v>0.72329106555171208</c:v>
                </c:pt>
                <c:pt idx="254">
                  <c:v>0.72329106555171208</c:v>
                </c:pt>
                <c:pt idx="255">
                  <c:v>0.80537338658105684</c:v>
                </c:pt>
                <c:pt idx="256">
                  <c:v>0.806667630818524</c:v>
                </c:pt>
                <c:pt idx="257">
                  <c:v>0.80137338658105683</c:v>
                </c:pt>
                <c:pt idx="258">
                  <c:v>0.84882245817623447</c:v>
                </c:pt>
                <c:pt idx="259">
                  <c:v>0.84882245817623447</c:v>
                </c:pt>
                <c:pt idx="260">
                  <c:v>0.90410196958148015</c:v>
                </c:pt>
                <c:pt idx="261">
                  <c:v>0.94013479201792549</c:v>
                </c:pt>
                <c:pt idx="262">
                  <c:v>1.019866989211192</c:v>
                </c:pt>
                <c:pt idx="263">
                  <c:v>1.0292699701439292</c:v>
                </c:pt>
                <c:pt idx="264">
                  <c:v>0.99086889061341388</c:v>
                </c:pt>
                <c:pt idx="265">
                  <c:v>0.99086889061341388</c:v>
                </c:pt>
                <c:pt idx="266">
                  <c:v>0.95050012459372502</c:v>
                </c:pt>
                <c:pt idx="267">
                  <c:v>0.95050012459372502</c:v>
                </c:pt>
                <c:pt idx="268">
                  <c:v>0.96569379247689191</c:v>
                </c:pt>
                <c:pt idx="269">
                  <c:v>0.92141535069279656</c:v>
                </c:pt>
                <c:pt idx="270">
                  <c:v>0.90061343758193924</c:v>
                </c:pt>
                <c:pt idx="271">
                  <c:v>0.90061343758193924</c:v>
                </c:pt>
                <c:pt idx="272">
                  <c:v>0.90345903376087278</c:v>
                </c:pt>
                <c:pt idx="273">
                  <c:v>0.88275227016517921</c:v>
                </c:pt>
                <c:pt idx="274">
                  <c:v>0.88275227016517921</c:v>
                </c:pt>
                <c:pt idx="275">
                  <c:v>0.88275227016517921</c:v>
                </c:pt>
                <c:pt idx="276">
                  <c:v>0.88275227016517921</c:v>
                </c:pt>
                <c:pt idx="277">
                  <c:v>0.83481790377900056</c:v>
                </c:pt>
                <c:pt idx="278">
                  <c:v>0.83481790377900056</c:v>
                </c:pt>
                <c:pt idx="279">
                  <c:v>0.83481790377900056</c:v>
                </c:pt>
                <c:pt idx="280">
                  <c:v>0.81065830235967173</c:v>
                </c:pt>
                <c:pt idx="281">
                  <c:v>0.80699437735716406</c:v>
                </c:pt>
                <c:pt idx="282">
                  <c:v>0.84092187383584405</c:v>
                </c:pt>
                <c:pt idx="283">
                  <c:v>0.84929238370503257</c:v>
                </c:pt>
                <c:pt idx="284">
                  <c:v>0.85676927376360112</c:v>
                </c:pt>
                <c:pt idx="285">
                  <c:v>0.83492187383584404</c:v>
                </c:pt>
                <c:pt idx="286">
                  <c:v>0.75887291292447545</c:v>
                </c:pt>
                <c:pt idx="287">
                  <c:v>0.75887291292447545</c:v>
                </c:pt>
                <c:pt idx="288">
                  <c:v>0.83939557054574354</c:v>
                </c:pt>
                <c:pt idx="289">
                  <c:v>0.8084919654124596</c:v>
                </c:pt>
                <c:pt idx="290">
                  <c:v>0.78024670218451575</c:v>
                </c:pt>
                <c:pt idx="291">
                  <c:v>0.78024670218451575</c:v>
                </c:pt>
                <c:pt idx="292">
                  <c:v>0.68407870714928953</c:v>
                </c:pt>
                <c:pt idx="293">
                  <c:v>0.68407870714928953</c:v>
                </c:pt>
                <c:pt idx="294">
                  <c:v>0.68407870714928953</c:v>
                </c:pt>
                <c:pt idx="295">
                  <c:v>0.68407870714928953</c:v>
                </c:pt>
                <c:pt idx="296">
                  <c:v>0.68407870714928953</c:v>
                </c:pt>
                <c:pt idx="297">
                  <c:v>0.7081694109268265</c:v>
                </c:pt>
                <c:pt idx="298">
                  <c:v>0.68631528542512654</c:v>
                </c:pt>
                <c:pt idx="299">
                  <c:v>0.68631528542512654</c:v>
                </c:pt>
                <c:pt idx="300">
                  <c:v>0.76134976203112059</c:v>
                </c:pt>
                <c:pt idx="301">
                  <c:v>0.97775309572603064</c:v>
                </c:pt>
                <c:pt idx="302">
                  <c:v>0.89561443692065557</c:v>
                </c:pt>
                <c:pt idx="303">
                  <c:v>0.88788701485048471</c:v>
                </c:pt>
                <c:pt idx="304">
                  <c:v>0.86443226186899125</c:v>
                </c:pt>
                <c:pt idx="305">
                  <c:v>0.86443226186899125</c:v>
                </c:pt>
                <c:pt idx="306">
                  <c:v>0.77389817841547381</c:v>
                </c:pt>
                <c:pt idx="307">
                  <c:v>0.77389817841547381</c:v>
                </c:pt>
                <c:pt idx="308">
                  <c:v>0.77389817841547381</c:v>
                </c:pt>
                <c:pt idx="309">
                  <c:v>0.77389817841547381</c:v>
                </c:pt>
                <c:pt idx="310">
                  <c:v>0.65852515396261313</c:v>
                </c:pt>
                <c:pt idx="311">
                  <c:v>0.65852515396261313</c:v>
                </c:pt>
                <c:pt idx="312">
                  <c:v>0.65852515396261313</c:v>
                </c:pt>
                <c:pt idx="313">
                  <c:v>0.65852515396261313</c:v>
                </c:pt>
                <c:pt idx="314">
                  <c:v>0.65852515396261313</c:v>
                </c:pt>
                <c:pt idx="315">
                  <c:v>0.65852515396261313</c:v>
                </c:pt>
                <c:pt idx="316">
                  <c:v>0.71089314002342052</c:v>
                </c:pt>
                <c:pt idx="317">
                  <c:v>0.69999125395862127</c:v>
                </c:pt>
                <c:pt idx="318">
                  <c:v>0.6399081070357665</c:v>
                </c:pt>
                <c:pt idx="319">
                  <c:v>0.6399081070357665</c:v>
                </c:pt>
                <c:pt idx="320">
                  <c:v>0.6399081070357665</c:v>
                </c:pt>
                <c:pt idx="321">
                  <c:v>0.6399081070357665</c:v>
                </c:pt>
                <c:pt idx="322">
                  <c:v>0.6399081070357665</c:v>
                </c:pt>
                <c:pt idx="323">
                  <c:v>0.60880128520723664</c:v>
                </c:pt>
                <c:pt idx="324">
                  <c:v>0.60880128520723664</c:v>
                </c:pt>
                <c:pt idx="325">
                  <c:v>0.60880128520723664</c:v>
                </c:pt>
                <c:pt idx="326">
                  <c:v>0.55570402973764954</c:v>
                </c:pt>
                <c:pt idx="327">
                  <c:v>0.59819955309066086</c:v>
                </c:pt>
                <c:pt idx="328">
                  <c:v>0.62985162690447316</c:v>
                </c:pt>
                <c:pt idx="329">
                  <c:v>0.64293743550391158</c:v>
                </c:pt>
                <c:pt idx="330">
                  <c:v>0.71881313624335008</c:v>
                </c:pt>
                <c:pt idx="331">
                  <c:v>0.71095974498137993</c:v>
                </c:pt>
                <c:pt idx="332">
                  <c:v>0.69620786067204055</c:v>
                </c:pt>
                <c:pt idx="333">
                  <c:v>0.73656246235265277</c:v>
                </c:pt>
                <c:pt idx="334">
                  <c:v>0.70729699163301618</c:v>
                </c:pt>
                <c:pt idx="335">
                  <c:v>0.70729699163301618</c:v>
                </c:pt>
                <c:pt idx="336">
                  <c:v>0.71769295856762494</c:v>
                </c:pt>
                <c:pt idx="337">
                  <c:v>0.60263086745634753</c:v>
                </c:pt>
                <c:pt idx="338">
                  <c:v>0.60263086745634753</c:v>
                </c:pt>
                <c:pt idx="339">
                  <c:v>0.60263086745634753</c:v>
                </c:pt>
                <c:pt idx="340">
                  <c:v>0.64133112109988655</c:v>
                </c:pt>
                <c:pt idx="341">
                  <c:v>0.61613045131347421</c:v>
                </c:pt>
                <c:pt idx="342">
                  <c:v>0.64724985232208454</c:v>
                </c:pt>
                <c:pt idx="343">
                  <c:v>0.6072187740165631</c:v>
                </c:pt>
                <c:pt idx="344">
                  <c:v>0.6072187740165631</c:v>
                </c:pt>
                <c:pt idx="345">
                  <c:v>0.6072187740165631</c:v>
                </c:pt>
                <c:pt idx="346">
                  <c:v>0.6072187740165631</c:v>
                </c:pt>
                <c:pt idx="347">
                  <c:v>0.6072187740165631</c:v>
                </c:pt>
                <c:pt idx="348">
                  <c:v>0.6072187740165631</c:v>
                </c:pt>
                <c:pt idx="349">
                  <c:v>0.6072187740165631</c:v>
                </c:pt>
                <c:pt idx="350">
                  <c:v>0.55995891476851956</c:v>
                </c:pt>
                <c:pt idx="351">
                  <c:v>0.55241683266799646</c:v>
                </c:pt>
                <c:pt idx="352">
                  <c:v>0.51869828144105912</c:v>
                </c:pt>
                <c:pt idx="353">
                  <c:v>0.51869828144105912</c:v>
                </c:pt>
                <c:pt idx="354">
                  <c:v>0.56330983378896837</c:v>
                </c:pt>
                <c:pt idx="355">
                  <c:v>0.61944199035195013</c:v>
                </c:pt>
                <c:pt idx="356">
                  <c:v>0.58928525784455443</c:v>
                </c:pt>
                <c:pt idx="357">
                  <c:v>0.5579616019800786</c:v>
                </c:pt>
                <c:pt idx="358">
                  <c:v>0.5579616019800786</c:v>
                </c:pt>
                <c:pt idx="359">
                  <c:v>0.52355704475556664</c:v>
                </c:pt>
                <c:pt idx="360">
                  <c:v>0.52355704475556664</c:v>
                </c:pt>
                <c:pt idx="361">
                  <c:v>0.40761953449976596</c:v>
                </c:pt>
                <c:pt idx="362">
                  <c:v>0.40761953449976596</c:v>
                </c:pt>
                <c:pt idx="363">
                  <c:v>0.44949125950453805</c:v>
                </c:pt>
                <c:pt idx="364">
                  <c:v>0.34605713826406154</c:v>
                </c:pt>
                <c:pt idx="365">
                  <c:v>0.34605713826406154</c:v>
                </c:pt>
                <c:pt idx="366">
                  <c:v>0.61699989430313096</c:v>
                </c:pt>
                <c:pt idx="367">
                  <c:v>0.60126858562665864</c:v>
                </c:pt>
                <c:pt idx="368">
                  <c:v>0.69602976677454009</c:v>
                </c:pt>
                <c:pt idx="369">
                  <c:v>0.70201048411615163</c:v>
                </c:pt>
                <c:pt idx="370">
                  <c:v>0.71525876247789877</c:v>
                </c:pt>
                <c:pt idx="371">
                  <c:v>0.85535878237059082</c:v>
                </c:pt>
                <c:pt idx="372">
                  <c:v>0.7902500161193442</c:v>
                </c:pt>
                <c:pt idx="373">
                  <c:v>0.7902500161193442</c:v>
                </c:pt>
                <c:pt idx="374">
                  <c:v>0.62523840590602486</c:v>
                </c:pt>
                <c:pt idx="375">
                  <c:v>0.62523840590602486</c:v>
                </c:pt>
                <c:pt idx="376">
                  <c:v>0.62523840590602486</c:v>
                </c:pt>
                <c:pt idx="377">
                  <c:v>0.62523840590602486</c:v>
                </c:pt>
                <c:pt idx="378">
                  <c:v>0.62523840590602486</c:v>
                </c:pt>
                <c:pt idx="379">
                  <c:v>0.62523840590602486</c:v>
                </c:pt>
                <c:pt idx="380">
                  <c:v>0.49359548612869764</c:v>
                </c:pt>
                <c:pt idx="381">
                  <c:v>0.49359548612869764</c:v>
                </c:pt>
                <c:pt idx="382">
                  <c:v>0.61358971278126728</c:v>
                </c:pt>
                <c:pt idx="383">
                  <c:v>0.42679923746987192</c:v>
                </c:pt>
                <c:pt idx="384">
                  <c:v>0.42679923746987192</c:v>
                </c:pt>
                <c:pt idx="385">
                  <c:v>0.42679923746987192</c:v>
                </c:pt>
                <c:pt idx="386">
                  <c:v>0.35033588126177628</c:v>
                </c:pt>
                <c:pt idx="387">
                  <c:v>0.35033588126177628</c:v>
                </c:pt>
                <c:pt idx="388">
                  <c:v>0.35033588126177628</c:v>
                </c:pt>
                <c:pt idx="389">
                  <c:v>0.2616157888880481</c:v>
                </c:pt>
                <c:pt idx="390">
                  <c:v>0.2616157888880481</c:v>
                </c:pt>
                <c:pt idx="391">
                  <c:v>0.30698936018224193</c:v>
                </c:pt>
                <c:pt idx="392">
                  <c:v>0.38205944959118299</c:v>
                </c:pt>
                <c:pt idx="393">
                  <c:v>0.35217426595394641</c:v>
                </c:pt>
                <c:pt idx="394">
                  <c:v>0.36323871595909663</c:v>
                </c:pt>
                <c:pt idx="395">
                  <c:v>0.32758740364704858</c:v>
                </c:pt>
                <c:pt idx="396">
                  <c:v>0.32758740364704858</c:v>
                </c:pt>
                <c:pt idx="397">
                  <c:v>0.32758740364704858</c:v>
                </c:pt>
                <c:pt idx="398">
                  <c:v>0.32758740364704858</c:v>
                </c:pt>
                <c:pt idx="399">
                  <c:v>0.26834676404190527</c:v>
                </c:pt>
                <c:pt idx="400">
                  <c:v>0.26834676404190527</c:v>
                </c:pt>
                <c:pt idx="401">
                  <c:v>0.26834676404190527</c:v>
                </c:pt>
                <c:pt idx="402">
                  <c:v>0.26834676404190527</c:v>
                </c:pt>
                <c:pt idx="403">
                  <c:v>0.26834676404190527</c:v>
                </c:pt>
                <c:pt idx="404">
                  <c:v>0.26834676404190527</c:v>
                </c:pt>
                <c:pt idx="405">
                  <c:v>0.37017997539343872</c:v>
                </c:pt>
                <c:pt idx="406">
                  <c:v>0.34932803112421135</c:v>
                </c:pt>
                <c:pt idx="407">
                  <c:v>0.41843119410560831</c:v>
                </c:pt>
                <c:pt idx="408">
                  <c:v>0.38145136169293281</c:v>
                </c:pt>
                <c:pt idx="409">
                  <c:v>0.38145136169293281</c:v>
                </c:pt>
                <c:pt idx="410">
                  <c:v>0.38145136169293281</c:v>
                </c:pt>
                <c:pt idx="411">
                  <c:v>0.34328577360634444</c:v>
                </c:pt>
                <c:pt idx="412">
                  <c:v>0.36865669667668943</c:v>
                </c:pt>
                <c:pt idx="413">
                  <c:v>0.44186982471242198</c:v>
                </c:pt>
                <c:pt idx="414">
                  <c:v>0.34025811933383088</c:v>
                </c:pt>
                <c:pt idx="415">
                  <c:v>0.34025811933383088</c:v>
                </c:pt>
                <c:pt idx="416">
                  <c:v>0.42456036025781391</c:v>
                </c:pt>
                <c:pt idx="417">
                  <c:v>0.36756196025599736</c:v>
                </c:pt>
                <c:pt idx="418">
                  <c:v>0.30152605169751701</c:v>
                </c:pt>
                <c:pt idx="419">
                  <c:v>0.30152605169751701</c:v>
                </c:pt>
                <c:pt idx="420">
                  <c:v>0.30152605169751701</c:v>
                </c:pt>
                <c:pt idx="421">
                  <c:v>0.30152605169751701</c:v>
                </c:pt>
                <c:pt idx="422">
                  <c:v>0.30152605169751701</c:v>
                </c:pt>
                <c:pt idx="423">
                  <c:v>0.30152605169751701</c:v>
                </c:pt>
                <c:pt idx="424">
                  <c:v>0.30152605169751701</c:v>
                </c:pt>
                <c:pt idx="425">
                  <c:v>0.30152605169751701</c:v>
                </c:pt>
                <c:pt idx="426">
                  <c:v>0.35940937536109918</c:v>
                </c:pt>
                <c:pt idx="427">
                  <c:v>0.35940937536109918</c:v>
                </c:pt>
                <c:pt idx="428">
                  <c:v>0.33323505599558045</c:v>
                </c:pt>
                <c:pt idx="429">
                  <c:v>0.36231850660579523</c:v>
                </c:pt>
                <c:pt idx="430">
                  <c:v>0.33316921386726717</c:v>
                </c:pt>
                <c:pt idx="431">
                  <c:v>0.33316921386726717</c:v>
                </c:pt>
                <c:pt idx="432">
                  <c:v>0.37561766840296634</c:v>
                </c:pt>
                <c:pt idx="433">
                  <c:v>0.39450071099046163</c:v>
                </c:pt>
                <c:pt idx="434">
                  <c:v>0.39450071099046163</c:v>
                </c:pt>
                <c:pt idx="435">
                  <c:v>0.4096508052939713</c:v>
                </c:pt>
                <c:pt idx="436">
                  <c:v>0.39833187273691184</c:v>
                </c:pt>
                <c:pt idx="437">
                  <c:v>0.39164414624346583</c:v>
                </c:pt>
                <c:pt idx="438">
                  <c:v>0.40442421772579074</c:v>
                </c:pt>
                <c:pt idx="439">
                  <c:v>0.40627348056515089</c:v>
                </c:pt>
                <c:pt idx="440">
                  <c:v>0.46544470779346997</c:v>
                </c:pt>
                <c:pt idx="441">
                  <c:v>0.53936155963652621</c:v>
                </c:pt>
                <c:pt idx="442">
                  <c:v>0.54803270858065112</c:v>
                </c:pt>
                <c:pt idx="443">
                  <c:v>0.53199849677827826</c:v>
                </c:pt>
                <c:pt idx="444">
                  <c:v>0.51097710827294751</c:v>
                </c:pt>
                <c:pt idx="445">
                  <c:v>0.51097710827294751</c:v>
                </c:pt>
                <c:pt idx="446">
                  <c:v>0.51097710827294751</c:v>
                </c:pt>
                <c:pt idx="447">
                  <c:v>0.51097710827294751</c:v>
                </c:pt>
                <c:pt idx="448">
                  <c:v>0.51097710827294751</c:v>
                </c:pt>
                <c:pt idx="449">
                  <c:v>0.51097710827294751</c:v>
                </c:pt>
                <c:pt idx="450">
                  <c:v>0.51097710827294751</c:v>
                </c:pt>
                <c:pt idx="451">
                  <c:v>0.51097710827294751</c:v>
                </c:pt>
                <c:pt idx="452">
                  <c:v>0.51097710827294751</c:v>
                </c:pt>
                <c:pt idx="453">
                  <c:v>0.51097710827294751</c:v>
                </c:pt>
                <c:pt idx="454">
                  <c:v>0.51097710827294751</c:v>
                </c:pt>
                <c:pt idx="455">
                  <c:v>0.55079267431939916</c:v>
                </c:pt>
                <c:pt idx="456">
                  <c:v>0.5970639317395543</c:v>
                </c:pt>
                <c:pt idx="457">
                  <c:v>0.61548016472248346</c:v>
                </c:pt>
                <c:pt idx="458">
                  <c:v>0.62566894644533411</c:v>
                </c:pt>
                <c:pt idx="459">
                  <c:v>0.67506599456508765</c:v>
                </c:pt>
                <c:pt idx="460">
                  <c:v>0.64175025233082372</c:v>
                </c:pt>
                <c:pt idx="461">
                  <c:v>0.69324186824731382</c:v>
                </c:pt>
                <c:pt idx="462">
                  <c:v>0.65139577383426417</c:v>
                </c:pt>
                <c:pt idx="463">
                  <c:v>0.65139577383426417</c:v>
                </c:pt>
                <c:pt idx="464">
                  <c:v>0.65139577383426417</c:v>
                </c:pt>
                <c:pt idx="465">
                  <c:v>0.63795036371428571</c:v>
                </c:pt>
                <c:pt idx="466">
                  <c:v>0.60397928024463476</c:v>
                </c:pt>
                <c:pt idx="467">
                  <c:v>0.60397928024463476</c:v>
                </c:pt>
                <c:pt idx="468">
                  <c:v>0.53441629214503572</c:v>
                </c:pt>
                <c:pt idx="469">
                  <c:v>0.56957866656274736</c:v>
                </c:pt>
                <c:pt idx="470">
                  <c:v>0.59020933247102703</c:v>
                </c:pt>
                <c:pt idx="471">
                  <c:v>0.63198985160841148</c:v>
                </c:pt>
                <c:pt idx="472">
                  <c:v>0.69603284426528311</c:v>
                </c:pt>
                <c:pt idx="473">
                  <c:v>0.67313994489324203</c:v>
                </c:pt>
                <c:pt idx="474">
                  <c:v>0.61995110027171962</c:v>
                </c:pt>
                <c:pt idx="475">
                  <c:v>0.61995110027171962</c:v>
                </c:pt>
                <c:pt idx="476">
                  <c:v>0.66748172561102437</c:v>
                </c:pt>
                <c:pt idx="477">
                  <c:v>0.71090521624274039</c:v>
                </c:pt>
                <c:pt idx="478">
                  <c:v>0.64282426299224737</c:v>
                </c:pt>
                <c:pt idx="479">
                  <c:v>0.64282426299224737</c:v>
                </c:pt>
                <c:pt idx="480">
                  <c:v>0.69280043649440626</c:v>
                </c:pt>
                <c:pt idx="481">
                  <c:v>0.71196059604920081</c:v>
                </c:pt>
                <c:pt idx="482">
                  <c:v>0.70166261000242447</c:v>
                </c:pt>
                <c:pt idx="483">
                  <c:v>0.71619029180678495</c:v>
                </c:pt>
                <c:pt idx="484">
                  <c:v>0.71619029180678495</c:v>
                </c:pt>
                <c:pt idx="485">
                  <c:v>0.71619029180678495</c:v>
                </c:pt>
                <c:pt idx="486">
                  <c:v>0.71619029180678495</c:v>
                </c:pt>
                <c:pt idx="487">
                  <c:v>0.71619029180678495</c:v>
                </c:pt>
                <c:pt idx="488">
                  <c:v>0.71619029180678495</c:v>
                </c:pt>
                <c:pt idx="489">
                  <c:v>0.71619029180678495</c:v>
                </c:pt>
                <c:pt idx="490">
                  <c:v>0.71619029180678495</c:v>
                </c:pt>
                <c:pt idx="491">
                  <c:v>0.72650328937058217</c:v>
                </c:pt>
                <c:pt idx="492">
                  <c:v>0.73060032417253118</c:v>
                </c:pt>
                <c:pt idx="493">
                  <c:v>0.78345231988954334</c:v>
                </c:pt>
                <c:pt idx="494">
                  <c:v>0.80574766548423449</c:v>
                </c:pt>
                <c:pt idx="495">
                  <c:v>0.80574766548423449</c:v>
                </c:pt>
                <c:pt idx="496">
                  <c:v>0.80574766548423449</c:v>
                </c:pt>
                <c:pt idx="497">
                  <c:v>0.80574766548423449</c:v>
                </c:pt>
                <c:pt idx="498">
                  <c:v>0.80574766548423449</c:v>
                </c:pt>
                <c:pt idx="499">
                  <c:v>0.80574766548423449</c:v>
                </c:pt>
                <c:pt idx="500">
                  <c:v>0.80574766548423449</c:v>
                </c:pt>
                <c:pt idx="501">
                  <c:v>0.80574766548423449</c:v>
                </c:pt>
                <c:pt idx="502">
                  <c:v>0.80574766548423449</c:v>
                </c:pt>
                <c:pt idx="503">
                  <c:v>0.80574766548423449</c:v>
                </c:pt>
                <c:pt idx="504">
                  <c:v>0.80574766548423449</c:v>
                </c:pt>
                <c:pt idx="505">
                  <c:v>0.80574766548423449</c:v>
                </c:pt>
                <c:pt idx="506">
                  <c:v>0.80574766548423449</c:v>
                </c:pt>
                <c:pt idx="507">
                  <c:v>0.80574766548423449</c:v>
                </c:pt>
                <c:pt idx="508">
                  <c:v>0.80574766548423449</c:v>
                </c:pt>
                <c:pt idx="509">
                  <c:v>0.80574766548423449</c:v>
                </c:pt>
                <c:pt idx="510">
                  <c:v>0.80574766548423449</c:v>
                </c:pt>
                <c:pt idx="511">
                  <c:v>0.80574766548423449</c:v>
                </c:pt>
                <c:pt idx="512">
                  <c:v>0.80574766548423449</c:v>
                </c:pt>
                <c:pt idx="513">
                  <c:v>0.80574766548423449</c:v>
                </c:pt>
                <c:pt idx="514">
                  <c:v>0.80574766548423449</c:v>
                </c:pt>
                <c:pt idx="515">
                  <c:v>0.80574766548423449</c:v>
                </c:pt>
                <c:pt idx="516">
                  <c:v>0.80574766548423449</c:v>
                </c:pt>
                <c:pt idx="517">
                  <c:v>0.80574766548423449</c:v>
                </c:pt>
                <c:pt idx="518">
                  <c:v>0.80574766548423449</c:v>
                </c:pt>
                <c:pt idx="519">
                  <c:v>0.80574766548423449</c:v>
                </c:pt>
                <c:pt idx="520">
                  <c:v>0.80574766548423449</c:v>
                </c:pt>
                <c:pt idx="521">
                  <c:v>0.80574766548423449</c:v>
                </c:pt>
                <c:pt idx="522">
                  <c:v>0.80574766548423449</c:v>
                </c:pt>
                <c:pt idx="523">
                  <c:v>0.80574766548423449</c:v>
                </c:pt>
                <c:pt idx="524">
                  <c:v>0.80574766548423449</c:v>
                </c:pt>
                <c:pt idx="525">
                  <c:v>0.80574766548423449</c:v>
                </c:pt>
                <c:pt idx="526">
                  <c:v>0.80574766548423449</c:v>
                </c:pt>
                <c:pt idx="527">
                  <c:v>0.80574766548423449</c:v>
                </c:pt>
                <c:pt idx="528">
                  <c:v>0.80574766548423449</c:v>
                </c:pt>
                <c:pt idx="529">
                  <c:v>0.80574766548423449</c:v>
                </c:pt>
                <c:pt idx="530">
                  <c:v>0.80787606437083193</c:v>
                </c:pt>
                <c:pt idx="531">
                  <c:v>0.76553106456538988</c:v>
                </c:pt>
                <c:pt idx="532">
                  <c:v>0.8190745396134349</c:v>
                </c:pt>
                <c:pt idx="533">
                  <c:v>0.82344307457473376</c:v>
                </c:pt>
                <c:pt idx="534">
                  <c:v>0.74928888505059654</c:v>
                </c:pt>
                <c:pt idx="535">
                  <c:v>0.74928888505059654</c:v>
                </c:pt>
                <c:pt idx="536">
                  <c:v>0.74928888505059654</c:v>
                </c:pt>
                <c:pt idx="537">
                  <c:v>0.74928888505059654</c:v>
                </c:pt>
                <c:pt idx="538">
                  <c:v>0.67992910645401072</c:v>
                </c:pt>
                <c:pt idx="539">
                  <c:v>0.67992910645401072</c:v>
                </c:pt>
                <c:pt idx="540">
                  <c:v>0.69553068470445412</c:v>
                </c:pt>
                <c:pt idx="541">
                  <c:v>0.66293173004810946</c:v>
                </c:pt>
                <c:pt idx="542">
                  <c:v>0.66293173004810946</c:v>
                </c:pt>
                <c:pt idx="543">
                  <c:v>0.66293173004810946</c:v>
                </c:pt>
                <c:pt idx="544">
                  <c:v>0.64396076312171746</c:v>
                </c:pt>
                <c:pt idx="545">
                  <c:v>0.64396076312171746</c:v>
                </c:pt>
                <c:pt idx="546">
                  <c:v>0.64396076312171746</c:v>
                </c:pt>
                <c:pt idx="547">
                  <c:v>0.68734904264644103</c:v>
                </c:pt>
                <c:pt idx="548">
                  <c:v>0.67921160956458526</c:v>
                </c:pt>
                <c:pt idx="549">
                  <c:v>0.66792791285342157</c:v>
                </c:pt>
                <c:pt idx="550">
                  <c:v>0.75649427411754633</c:v>
                </c:pt>
                <c:pt idx="551">
                  <c:v>0.78455772470528029</c:v>
                </c:pt>
                <c:pt idx="552">
                  <c:v>0.80973435402242866</c:v>
                </c:pt>
                <c:pt idx="553">
                  <c:v>0.799656428784844</c:v>
                </c:pt>
                <c:pt idx="554">
                  <c:v>0.82695467830538871</c:v>
                </c:pt>
                <c:pt idx="555">
                  <c:v>0.85022405987394234</c:v>
                </c:pt>
                <c:pt idx="556">
                  <c:v>0.85269054528876542</c:v>
                </c:pt>
                <c:pt idx="557">
                  <c:v>0.86397837174631231</c:v>
                </c:pt>
                <c:pt idx="558">
                  <c:v>0.86260690513221983</c:v>
                </c:pt>
                <c:pt idx="559">
                  <c:v>0.79573435402242865</c:v>
                </c:pt>
                <c:pt idx="560">
                  <c:v>0.79573435402242865</c:v>
                </c:pt>
                <c:pt idx="561">
                  <c:v>0.79573435402242865</c:v>
                </c:pt>
                <c:pt idx="562">
                  <c:v>0.79573435402242865</c:v>
                </c:pt>
                <c:pt idx="563">
                  <c:v>0.84877172790601074</c:v>
                </c:pt>
                <c:pt idx="564">
                  <c:v>0.87584645760625524</c:v>
                </c:pt>
                <c:pt idx="565">
                  <c:v>0.85333777426597068</c:v>
                </c:pt>
                <c:pt idx="566">
                  <c:v>0.82978017098062984</c:v>
                </c:pt>
                <c:pt idx="567">
                  <c:v>0.82978017098062984</c:v>
                </c:pt>
                <c:pt idx="568">
                  <c:v>0.81789545507314387</c:v>
                </c:pt>
                <c:pt idx="569">
                  <c:v>0.81789545507314387</c:v>
                </c:pt>
                <c:pt idx="570">
                  <c:v>0.74624285653006384</c:v>
                </c:pt>
                <c:pt idx="571">
                  <c:v>0.74624285653006384</c:v>
                </c:pt>
                <c:pt idx="572">
                  <c:v>0.80388523416117752</c:v>
                </c:pt>
                <c:pt idx="573">
                  <c:v>0.79284891495208143</c:v>
                </c:pt>
                <c:pt idx="574">
                  <c:v>0.7840184424781369</c:v>
                </c:pt>
                <c:pt idx="575">
                  <c:v>0.76299432863981798</c:v>
                </c:pt>
                <c:pt idx="576">
                  <c:v>0.76299432863981798</c:v>
                </c:pt>
                <c:pt idx="577">
                  <c:v>0.76299432863981798</c:v>
                </c:pt>
                <c:pt idx="578">
                  <c:v>0.76299432863981798</c:v>
                </c:pt>
                <c:pt idx="579">
                  <c:v>0.76299432863981798</c:v>
                </c:pt>
                <c:pt idx="580">
                  <c:v>0.76299432863981798</c:v>
                </c:pt>
                <c:pt idx="581">
                  <c:v>0.78726980706267025</c:v>
                </c:pt>
                <c:pt idx="582">
                  <c:v>0.76916809981056455</c:v>
                </c:pt>
                <c:pt idx="583">
                  <c:v>0.76143410220399077</c:v>
                </c:pt>
                <c:pt idx="584">
                  <c:v>0.76143410220399077</c:v>
                </c:pt>
                <c:pt idx="585">
                  <c:v>0.76143410220399077</c:v>
                </c:pt>
                <c:pt idx="586">
                  <c:v>0.76143410220399077</c:v>
                </c:pt>
                <c:pt idx="587">
                  <c:v>0.77447333353399173</c:v>
                </c:pt>
                <c:pt idx="588">
                  <c:v>0.7699499184725751</c:v>
                </c:pt>
                <c:pt idx="589">
                  <c:v>0.78446028533486167</c:v>
                </c:pt>
                <c:pt idx="590">
                  <c:v>0.78566474360105709</c:v>
                </c:pt>
                <c:pt idx="591">
                  <c:v>0.75205651779241944</c:v>
                </c:pt>
                <c:pt idx="592">
                  <c:v>0.75205651779241944</c:v>
                </c:pt>
                <c:pt idx="593">
                  <c:v>0.79792911821471613</c:v>
                </c:pt>
                <c:pt idx="594">
                  <c:v>0.77300156184421964</c:v>
                </c:pt>
                <c:pt idx="595">
                  <c:v>0.77035375729313604</c:v>
                </c:pt>
                <c:pt idx="596">
                  <c:v>0.77035375729313604</c:v>
                </c:pt>
                <c:pt idx="597">
                  <c:v>0.77035375729313604</c:v>
                </c:pt>
                <c:pt idx="598">
                  <c:v>0.80204040612035021</c:v>
                </c:pt>
                <c:pt idx="599">
                  <c:v>0.83195184905466846</c:v>
                </c:pt>
                <c:pt idx="600">
                  <c:v>0.86596397298590044</c:v>
                </c:pt>
                <c:pt idx="601">
                  <c:v>0.95759805650695351</c:v>
                </c:pt>
                <c:pt idx="602">
                  <c:v>0.95057444212978703</c:v>
                </c:pt>
                <c:pt idx="603">
                  <c:v>0.97736744732828629</c:v>
                </c:pt>
                <c:pt idx="604">
                  <c:v>0.97107882611457408</c:v>
                </c:pt>
                <c:pt idx="605">
                  <c:v>0.89253266291162581</c:v>
                </c:pt>
                <c:pt idx="606">
                  <c:v>0.89253266291162581</c:v>
                </c:pt>
                <c:pt idx="607">
                  <c:v>0.89253266291162581</c:v>
                </c:pt>
                <c:pt idx="608">
                  <c:v>0.9248226800409749</c:v>
                </c:pt>
                <c:pt idx="609">
                  <c:v>0.93788486913493152</c:v>
                </c:pt>
                <c:pt idx="610">
                  <c:v>0.96932092860221852</c:v>
                </c:pt>
                <c:pt idx="611">
                  <c:v>0.9023477995015815</c:v>
                </c:pt>
                <c:pt idx="612">
                  <c:v>0.9023477995015815</c:v>
                </c:pt>
                <c:pt idx="613">
                  <c:v>0.9023477995015815</c:v>
                </c:pt>
                <c:pt idx="614">
                  <c:v>0.98391243397951722</c:v>
                </c:pt>
                <c:pt idx="615">
                  <c:v>0.98280700609169147</c:v>
                </c:pt>
                <c:pt idx="616">
                  <c:v>0.94113909084254177</c:v>
                </c:pt>
                <c:pt idx="617">
                  <c:v>0.94113909084254177</c:v>
                </c:pt>
                <c:pt idx="618">
                  <c:v>0.94113909084254177</c:v>
                </c:pt>
                <c:pt idx="619">
                  <c:v>0.98824576079084658</c:v>
                </c:pt>
                <c:pt idx="620">
                  <c:v>1.0180863666465052</c:v>
                </c:pt>
                <c:pt idx="621">
                  <c:v>1.1751510612761926</c:v>
                </c:pt>
                <c:pt idx="622">
                  <c:v>1.2082423810874627</c:v>
                </c:pt>
                <c:pt idx="623">
                  <c:v>1.1597223654525699</c:v>
                </c:pt>
                <c:pt idx="624">
                  <c:v>1.0649981710562528</c:v>
                </c:pt>
                <c:pt idx="625">
                  <c:v>1.0649981710562528</c:v>
                </c:pt>
                <c:pt idx="626">
                  <c:v>1.0649981710562528</c:v>
                </c:pt>
                <c:pt idx="627">
                  <c:v>1.0649981710562528</c:v>
                </c:pt>
                <c:pt idx="628">
                  <c:v>1.0237774579029715</c:v>
                </c:pt>
                <c:pt idx="629">
                  <c:v>1.0237774579029715</c:v>
                </c:pt>
                <c:pt idx="630">
                  <c:v>0.92542403301532961</c:v>
                </c:pt>
                <c:pt idx="631">
                  <c:v>0.92542403301532961</c:v>
                </c:pt>
                <c:pt idx="632">
                  <c:v>0.92542403301532961</c:v>
                </c:pt>
                <c:pt idx="633">
                  <c:v>0.92542403301532961</c:v>
                </c:pt>
                <c:pt idx="634">
                  <c:v>0.93240164942242787</c:v>
                </c:pt>
                <c:pt idx="635">
                  <c:v>0.94148488630041027</c:v>
                </c:pt>
                <c:pt idx="636">
                  <c:v>0.9254001464186713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802128"/>
        <c:axId val="1055801040"/>
      </c:lineChart>
      <c:catAx>
        <c:axId val="105580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5801040"/>
        <c:crosses val="autoZero"/>
        <c:auto val="1"/>
        <c:lblAlgn val="ctr"/>
        <c:lblOffset val="100"/>
        <c:tickLblSkip val="25"/>
        <c:tickMarkSkip val="25"/>
        <c:noMultiLvlLbl val="0"/>
      </c:catAx>
      <c:valAx>
        <c:axId val="1055801040"/>
        <c:scaling>
          <c:orientation val="minMax"/>
          <c:max val="1.5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5802128"/>
        <c:crosses val="autoZero"/>
        <c:crossBetween val="between"/>
        <c:majorUnit val="0.2"/>
        <c:minorUnit val="0.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6.4512814945347358E-2"/>
          <c:y val="0.79905810554168533"/>
          <c:w val="0.15733113442955154"/>
          <c:h val="4.9180376843138508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11206</xdr:colOff>
      <xdr:row>7</xdr:row>
      <xdr:rowOff>227480</xdr:rowOff>
    </xdr:from>
    <xdr:to>
      <xdr:col>27</xdr:col>
      <xdr:colOff>178734</xdr:colOff>
      <xdr:row>31</xdr:row>
      <xdr:rowOff>168089</xdr:rowOff>
    </xdr:to>
    <xdr:graphicFrame macro="">
      <xdr:nvGraphicFramePr>
        <xdr:cNvPr id="2049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33</xdr:row>
      <xdr:rowOff>89647</xdr:rowOff>
    </xdr:from>
    <xdr:to>
      <xdr:col>27</xdr:col>
      <xdr:colOff>200025</xdr:colOff>
      <xdr:row>58</xdr:row>
      <xdr:rowOff>9525</xdr:rowOff>
    </xdr:to>
    <xdr:graphicFrame macro="">
      <xdr:nvGraphicFramePr>
        <xdr:cNvPr id="2050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8"/>
  <sheetViews>
    <sheetView tabSelected="1" topLeftCell="E1" zoomScale="115" zoomScaleNormal="115" workbookViewId="0">
      <pane ySplit="4" topLeftCell="A56" activePane="bottomLeft" state="frozen"/>
      <selection pane="bottomLeft" activeCell="M2" sqref="M2"/>
    </sheetView>
  </sheetViews>
  <sheetFormatPr defaultRowHeight="15" x14ac:dyDescent="0.25"/>
  <cols>
    <col min="1" max="1" width="15.42578125" customWidth="1"/>
    <col min="2" max="2" width="14.85546875" style="2" customWidth="1"/>
    <col min="3" max="3" width="16.140625" style="28" customWidth="1"/>
    <col min="4" max="4" width="16.140625" style="10" customWidth="1"/>
    <col min="5" max="5" width="8.42578125" style="28" customWidth="1"/>
    <col min="6" max="7" width="9.140625" style="2"/>
    <col min="8" max="8" width="9.140625" style="28" customWidth="1"/>
    <col min="9" max="11" width="9.7109375" style="28" bestFit="1" customWidth="1"/>
    <col min="12" max="14" width="9.140625" style="2"/>
    <col min="15" max="15" width="13.5703125" style="2" customWidth="1"/>
    <col min="16" max="16" width="9.140625" style="2"/>
    <col min="17" max="18" width="9.140625" style="36"/>
    <col min="19" max="19" width="9.140625" style="2"/>
    <col min="20" max="21" width="7.85546875" style="2" customWidth="1"/>
    <col min="25" max="25" width="9.140625" style="2"/>
    <col min="27" max="16384" width="9.140625" style="2"/>
  </cols>
  <sheetData>
    <row r="1" spans="1:21" x14ac:dyDescent="0.25">
      <c r="C1" s="29" t="s">
        <v>1</v>
      </c>
      <c r="D1" s="9" t="s">
        <v>4</v>
      </c>
      <c r="E1" s="31" t="s">
        <v>19</v>
      </c>
      <c r="K1" s="56" t="s">
        <v>54</v>
      </c>
      <c r="L1" s="57"/>
      <c r="M1" s="47">
        <v>0.5</v>
      </c>
      <c r="O1" s="4" t="s">
        <v>9</v>
      </c>
      <c r="P1" s="6">
        <f>SUM(P71:P707)</f>
        <v>0.49002464643149479</v>
      </c>
      <c r="Q1" s="6">
        <f t="shared" ref="Q1:S1" si="0">SUM(Q71:Q707)</f>
        <v>1.946324279855697</v>
      </c>
      <c r="R1" s="43">
        <f t="shared" si="0"/>
        <v>1.5154001464186724</v>
      </c>
      <c r="S1" s="6">
        <f t="shared" si="0"/>
        <v>-0.18797535356850548</v>
      </c>
      <c r="T1" s="6">
        <f>SUM(T71:T707)</f>
        <v>1.1723242798556963</v>
      </c>
      <c r="U1" s="43">
        <f>SUM(U71:U707)</f>
        <v>0.9254001464186713</v>
      </c>
    </row>
    <row r="2" spans="1:21" x14ac:dyDescent="0.25">
      <c r="A2" s="1"/>
      <c r="C2" s="28" t="s">
        <v>2</v>
      </c>
      <c r="D2" s="28">
        <f>AVERAGE(B5:B9)</f>
        <v>1.2597700000000001</v>
      </c>
      <c r="F2" s="58" t="s">
        <v>12</v>
      </c>
      <c r="G2" s="58"/>
      <c r="M2" s="46">
        <f>PERCENTILE(M71:M270,$M$1)</f>
        <v>0.58000000000000007</v>
      </c>
      <c r="O2" s="4" t="s">
        <v>16</v>
      </c>
      <c r="P2" s="7">
        <v>0</v>
      </c>
      <c r="Q2" s="35">
        <v>0</v>
      </c>
      <c r="R2" s="44"/>
      <c r="S2" s="60" t="s">
        <v>45</v>
      </c>
      <c r="T2" s="60"/>
      <c r="U2" s="45"/>
    </row>
    <row r="3" spans="1:21" x14ac:dyDescent="0.25">
      <c r="A3" s="1"/>
      <c r="C3" s="28" t="s">
        <v>3</v>
      </c>
      <c r="D3" s="11">
        <v>0.5</v>
      </c>
      <c r="E3" s="27">
        <f>E59</f>
        <v>2.4016552989315629</v>
      </c>
      <c r="F3" s="58"/>
      <c r="G3" s="58"/>
      <c r="I3" s="59" t="s">
        <v>13</v>
      </c>
      <c r="J3" s="59"/>
      <c r="K3" s="59"/>
      <c r="L3" s="12" t="s">
        <v>43</v>
      </c>
      <c r="M3" s="42" t="s">
        <v>20</v>
      </c>
      <c r="P3" s="34" t="s">
        <v>44</v>
      </c>
      <c r="Q3" s="62" t="s">
        <v>21</v>
      </c>
      <c r="R3" s="63"/>
      <c r="S3" s="61">
        <v>2E-3</v>
      </c>
      <c r="T3" s="60"/>
    </row>
    <row r="4" spans="1:21" x14ac:dyDescent="0.25">
      <c r="A4" t="s">
        <v>0</v>
      </c>
      <c r="B4" s="2" t="s">
        <v>10</v>
      </c>
      <c r="E4" s="10">
        <f>SUM(E59:E707)</f>
        <v>3000.9232473299644</v>
      </c>
      <c r="F4" s="3" t="s">
        <v>5</v>
      </c>
      <c r="G4" s="3" t="s">
        <v>1</v>
      </c>
      <c r="H4" s="32" t="s">
        <v>7</v>
      </c>
      <c r="I4" s="28" t="s">
        <v>1</v>
      </c>
      <c r="J4" s="28" t="s">
        <v>5</v>
      </c>
      <c r="K4" s="28" t="s">
        <v>11</v>
      </c>
      <c r="M4" s="33">
        <v>50</v>
      </c>
      <c r="N4" s="2" t="s">
        <v>14</v>
      </c>
      <c r="O4" s="2" t="s">
        <v>15</v>
      </c>
      <c r="P4" s="2" t="s">
        <v>17</v>
      </c>
      <c r="Q4" s="36" t="s">
        <v>18</v>
      </c>
      <c r="R4" s="44" t="s">
        <v>46</v>
      </c>
      <c r="S4" s="2" t="s">
        <v>24</v>
      </c>
      <c r="T4" s="2" t="s">
        <v>25</v>
      </c>
      <c r="U4" s="2" t="s">
        <v>47</v>
      </c>
    </row>
    <row r="5" spans="1:21" x14ac:dyDescent="0.25">
      <c r="A5" s="1">
        <v>37732</v>
      </c>
      <c r="B5">
        <v>1.24271</v>
      </c>
      <c r="C5" s="29"/>
      <c r="D5" s="9"/>
      <c r="E5" s="31"/>
      <c r="F5" s="3"/>
      <c r="G5" s="3"/>
      <c r="I5" s="31"/>
      <c r="J5" s="31"/>
      <c r="K5" s="31"/>
      <c r="L5"/>
      <c r="M5"/>
    </row>
    <row r="6" spans="1:21" x14ac:dyDescent="0.25">
      <c r="A6" s="1">
        <v>37739</v>
      </c>
      <c r="B6">
        <v>1.22153</v>
      </c>
      <c r="C6" s="29"/>
      <c r="D6" s="9"/>
      <c r="E6" s="31"/>
      <c r="F6" s="3"/>
      <c r="G6" s="3"/>
      <c r="I6" s="31"/>
      <c r="J6" s="31"/>
      <c r="K6" s="31"/>
      <c r="L6">
        <f t="shared" ref="L6:L9" si="1">IF(B6-B5&gt;0,1,0)</f>
        <v>0</v>
      </c>
      <c r="M6"/>
    </row>
    <row r="7" spans="1:21" x14ac:dyDescent="0.25">
      <c r="A7" s="1">
        <v>37746</v>
      </c>
      <c r="B7">
        <v>1.20322</v>
      </c>
      <c r="C7" s="29"/>
      <c r="D7" s="9"/>
      <c r="E7" s="31"/>
      <c r="F7" s="3"/>
      <c r="G7" s="3"/>
      <c r="I7" s="31"/>
      <c r="J7" s="31"/>
      <c r="K7" s="31"/>
      <c r="L7">
        <f t="shared" si="1"/>
        <v>0</v>
      </c>
      <c r="M7"/>
    </row>
    <row r="8" spans="1:21" x14ac:dyDescent="0.25">
      <c r="A8" s="1">
        <v>37753</v>
      </c>
      <c r="B8">
        <v>1.30785</v>
      </c>
      <c r="C8" s="29"/>
      <c r="D8" s="9"/>
      <c r="E8" s="31"/>
      <c r="F8" s="3"/>
      <c r="G8" s="3"/>
      <c r="I8" s="31"/>
      <c r="J8" s="31"/>
      <c r="K8" s="31"/>
      <c r="L8">
        <f t="shared" si="1"/>
        <v>1</v>
      </c>
      <c r="M8"/>
    </row>
    <row r="9" spans="1:21" x14ac:dyDescent="0.25">
      <c r="A9" s="1">
        <v>37760</v>
      </c>
      <c r="B9">
        <v>1.3235399999999999</v>
      </c>
      <c r="C9" s="29"/>
      <c r="D9" s="9"/>
      <c r="E9" s="31"/>
      <c r="F9" s="3"/>
      <c r="G9" s="3"/>
      <c r="I9" s="31"/>
      <c r="J9" s="31"/>
      <c r="K9" s="31"/>
      <c r="L9">
        <f t="shared" si="1"/>
        <v>1</v>
      </c>
      <c r="M9"/>
    </row>
    <row r="10" spans="1:21" x14ac:dyDescent="0.25">
      <c r="A10" s="1">
        <v>37767</v>
      </c>
      <c r="B10">
        <v>1.4229400000000001</v>
      </c>
      <c r="C10" s="29">
        <f>D2</f>
        <v>1.2597700000000001</v>
      </c>
      <c r="D10" s="31">
        <f t="shared" ref="D10:D73" si="2">ABS(B10-C10)</f>
        <v>0.16317000000000004</v>
      </c>
      <c r="E10" s="31"/>
      <c r="F10" s="3">
        <v>1</v>
      </c>
      <c r="G10" s="3">
        <f t="shared" ref="G10:G73" si="3">C10</f>
        <v>1.2597700000000001</v>
      </c>
      <c r="I10" s="31"/>
      <c r="J10" s="31"/>
      <c r="K10" s="31"/>
      <c r="L10">
        <f>IF(B10-B9&gt;0,1,0)</f>
        <v>1</v>
      </c>
      <c r="M10"/>
    </row>
    <row r="11" spans="1:21" x14ac:dyDescent="0.25">
      <c r="A11" s="1">
        <v>37774</v>
      </c>
      <c r="B11">
        <v>1.3810899999999999</v>
      </c>
      <c r="C11" s="29">
        <f t="shared" ref="C11:C74" si="4">$D$3*C10+(1-$D$3)*B10</f>
        <v>1.3413550000000001</v>
      </c>
      <c r="D11" s="31">
        <f t="shared" si="2"/>
        <v>3.9734999999999854E-2</v>
      </c>
      <c r="E11" s="31"/>
      <c r="F11" s="3">
        <v>2</v>
      </c>
      <c r="G11" s="3">
        <f t="shared" si="3"/>
        <v>1.3413550000000001</v>
      </c>
      <c r="I11" s="31"/>
      <c r="J11" s="31"/>
      <c r="K11" s="31"/>
      <c r="L11">
        <f t="shared" ref="L11:L27" si="5">IF(B11-B10&gt;0,1,0)</f>
        <v>0</v>
      </c>
      <c r="M11"/>
    </row>
    <row r="12" spans="1:21" x14ac:dyDescent="0.25">
      <c r="A12" s="1">
        <v>37781</v>
      </c>
      <c r="B12">
        <v>1.4072499999999999</v>
      </c>
      <c r="C12" s="29">
        <f t="shared" si="4"/>
        <v>1.3612225</v>
      </c>
      <c r="D12" s="31">
        <f t="shared" si="2"/>
        <v>4.6027499999999888E-2</v>
      </c>
      <c r="E12" s="31"/>
      <c r="F12" s="3">
        <v>3</v>
      </c>
      <c r="G12" s="3">
        <f t="shared" si="3"/>
        <v>1.3612225</v>
      </c>
      <c r="I12" s="31"/>
      <c r="J12" s="31"/>
      <c r="K12" s="31"/>
      <c r="L12">
        <f t="shared" si="5"/>
        <v>1</v>
      </c>
      <c r="M12"/>
    </row>
    <row r="13" spans="1:21" x14ac:dyDescent="0.25">
      <c r="A13" s="1">
        <v>37788</v>
      </c>
      <c r="B13">
        <v>1.4857199999999999</v>
      </c>
      <c r="C13" s="29">
        <f t="shared" si="4"/>
        <v>1.3842362499999998</v>
      </c>
      <c r="D13" s="31">
        <f t="shared" si="2"/>
        <v>0.10148375000000009</v>
      </c>
      <c r="E13" s="31"/>
      <c r="F13" s="3">
        <v>4</v>
      </c>
      <c r="G13" s="3">
        <f t="shared" si="3"/>
        <v>1.3842362499999998</v>
      </c>
      <c r="I13" s="31"/>
      <c r="J13" s="31"/>
      <c r="K13" s="31"/>
      <c r="L13">
        <f t="shared" si="5"/>
        <v>1</v>
      </c>
      <c r="M13"/>
    </row>
    <row r="14" spans="1:21" x14ac:dyDescent="0.25">
      <c r="A14" s="1">
        <v>37795</v>
      </c>
      <c r="B14">
        <v>1.50926</v>
      </c>
      <c r="C14" s="29">
        <f t="shared" si="4"/>
        <v>1.4349781249999998</v>
      </c>
      <c r="D14" s="31">
        <f t="shared" si="2"/>
        <v>7.4281875000000275E-2</v>
      </c>
      <c r="E14" s="31"/>
      <c r="F14" s="3">
        <v>5</v>
      </c>
      <c r="G14" s="3">
        <f t="shared" si="3"/>
        <v>1.4349781249999998</v>
      </c>
      <c r="I14" s="31"/>
      <c r="J14" s="31"/>
      <c r="K14" s="31"/>
      <c r="L14">
        <f t="shared" si="5"/>
        <v>1</v>
      </c>
      <c r="M14"/>
    </row>
    <row r="15" spans="1:21" x14ac:dyDescent="0.25">
      <c r="A15" s="1">
        <v>37802</v>
      </c>
      <c r="B15">
        <v>1.4674100000000001</v>
      </c>
      <c r="C15" s="29">
        <f t="shared" si="4"/>
        <v>1.4721190625</v>
      </c>
      <c r="D15" s="31">
        <f t="shared" si="2"/>
        <v>4.7090624999999164E-3</v>
      </c>
      <c r="E15" s="31"/>
      <c r="F15" s="3">
        <v>6</v>
      </c>
      <c r="G15" s="3">
        <f t="shared" si="3"/>
        <v>1.4721190625</v>
      </c>
      <c r="I15" s="31"/>
      <c r="J15" s="31"/>
      <c r="K15" s="31"/>
      <c r="L15">
        <f t="shared" si="5"/>
        <v>0</v>
      </c>
      <c r="M15"/>
    </row>
    <row r="16" spans="1:21" x14ac:dyDescent="0.25">
      <c r="A16" s="1">
        <v>37809</v>
      </c>
      <c r="B16">
        <v>1.50403</v>
      </c>
      <c r="C16" s="29">
        <f t="shared" si="4"/>
        <v>1.4697645312500001</v>
      </c>
      <c r="D16" s="31">
        <f t="shared" si="2"/>
        <v>3.4265468749999917E-2</v>
      </c>
      <c r="E16" s="31"/>
      <c r="F16" s="3">
        <v>7</v>
      </c>
      <c r="G16" s="3">
        <f t="shared" si="3"/>
        <v>1.4697645312500001</v>
      </c>
      <c r="I16" s="31"/>
      <c r="J16" s="31"/>
      <c r="K16" s="31"/>
      <c r="L16">
        <f t="shared" si="5"/>
        <v>1</v>
      </c>
      <c r="M16"/>
    </row>
    <row r="17" spans="1:13" x14ac:dyDescent="0.25">
      <c r="A17" s="1">
        <v>37816</v>
      </c>
      <c r="B17">
        <v>1.5144899999999999</v>
      </c>
      <c r="C17" s="29">
        <f t="shared" si="4"/>
        <v>1.4868972656250001</v>
      </c>
      <c r="D17" s="31">
        <f t="shared" si="2"/>
        <v>2.7592734374999761E-2</v>
      </c>
      <c r="E17" s="31"/>
      <c r="F17" s="3">
        <v>8</v>
      </c>
      <c r="G17" s="3">
        <f t="shared" si="3"/>
        <v>1.4868972656250001</v>
      </c>
      <c r="I17" s="31"/>
      <c r="J17" s="31"/>
      <c r="K17" s="31"/>
      <c r="L17">
        <f t="shared" si="5"/>
        <v>1</v>
      </c>
      <c r="M17"/>
    </row>
    <row r="18" spans="1:13" x14ac:dyDescent="0.25">
      <c r="A18" s="1">
        <v>37823</v>
      </c>
      <c r="B18">
        <v>1.52234</v>
      </c>
      <c r="C18" s="29">
        <f t="shared" si="4"/>
        <v>1.5006936328125</v>
      </c>
      <c r="D18" s="31">
        <f t="shared" si="2"/>
        <v>2.1646367187500015E-2</v>
      </c>
      <c r="E18" s="31"/>
      <c r="F18" s="3">
        <v>9</v>
      </c>
      <c r="G18" s="3">
        <f t="shared" si="3"/>
        <v>1.5006936328125</v>
      </c>
      <c r="I18" s="31"/>
      <c r="J18" s="31"/>
      <c r="K18" s="31"/>
      <c r="L18">
        <f t="shared" si="5"/>
        <v>1</v>
      </c>
      <c r="M18"/>
    </row>
    <row r="19" spans="1:13" x14ac:dyDescent="0.25">
      <c r="A19" s="1">
        <v>37830</v>
      </c>
      <c r="B19">
        <v>1.5485</v>
      </c>
      <c r="C19" s="29">
        <f t="shared" si="4"/>
        <v>1.51151681640625</v>
      </c>
      <c r="D19" s="31">
        <f t="shared" si="2"/>
        <v>3.6983183593749969E-2</v>
      </c>
      <c r="E19" s="31"/>
      <c r="F19" s="3">
        <v>10</v>
      </c>
      <c r="G19" s="3">
        <f t="shared" si="3"/>
        <v>1.51151681640625</v>
      </c>
      <c r="I19" s="31"/>
      <c r="J19" s="31"/>
      <c r="K19" s="31"/>
      <c r="L19">
        <f t="shared" si="5"/>
        <v>1</v>
      </c>
      <c r="M19"/>
    </row>
    <row r="20" spans="1:13" x14ac:dyDescent="0.25">
      <c r="A20" s="1">
        <v>37837</v>
      </c>
      <c r="B20">
        <v>1.5144899999999999</v>
      </c>
      <c r="C20" s="29">
        <f t="shared" si="4"/>
        <v>1.5300084082031251</v>
      </c>
      <c r="D20" s="31">
        <f t="shared" si="2"/>
        <v>1.5518408203125222E-2</v>
      </c>
      <c r="E20" s="31"/>
      <c r="F20" s="3">
        <v>11</v>
      </c>
      <c r="G20" s="3">
        <f t="shared" si="3"/>
        <v>1.5300084082031251</v>
      </c>
      <c r="I20" s="31"/>
      <c r="J20" s="31"/>
      <c r="K20" s="31"/>
      <c r="L20">
        <f t="shared" si="5"/>
        <v>0</v>
      </c>
      <c r="M20"/>
    </row>
    <row r="21" spans="1:13" x14ac:dyDescent="0.25">
      <c r="A21" s="1">
        <v>37844</v>
      </c>
      <c r="B21">
        <v>1.5801400000000001</v>
      </c>
      <c r="C21" s="29">
        <f t="shared" si="4"/>
        <v>1.5222492041015625</v>
      </c>
      <c r="D21" s="31">
        <f t="shared" si="2"/>
        <v>5.7890795898437597E-2</v>
      </c>
      <c r="E21" s="31"/>
      <c r="F21" s="3">
        <v>12</v>
      </c>
      <c r="G21" s="3">
        <f t="shared" si="3"/>
        <v>1.5222492041015625</v>
      </c>
      <c r="I21" s="31"/>
      <c r="J21" s="31"/>
      <c r="K21" s="31"/>
      <c r="L21">
        <f t="shared" si="5"/>
        <v>1</v>
      </c>
      <c r="M21"/>
    </row>
    <row r="22" spans="1:13" x14ac:dyDescent="0.25">
      <c r="A22" s="1">
        <v>37851</v>
      </c>
      <c r="B22">
        <v>1.4726399999999999</v>
      </c>
      <c r="C22" s="29">
        <f t="shared" si="4"/>
        <v>1.5511946020507814</v>
      </c>
      <c r="D22" s="31">
        <f t="shared" si="2"/>
        <v>7.8554602050781464E-2</v>
      </c>
      <c r="E22" s="31"/>
      <c r="F22" s="3">
        <v>13</v>
      </c>
      <c r="G22" s="3">
        <f t="shared" si="3"/>
        <v>1.5511946020507814</v>
      </c>
      <c r="I22" s="31"/>
      <c r="J22" s="31"/>
      <c r="K22" s="31"/>
      <c r="L22">
        <f t="shared" si="5"/>
        <v>0</v>
      </c>
      <c r="M22"/>
    </row>
    <row r="23" spans="1:13" x14ac:dyDescent="0.25">
      <c r="A23" s="1">
        <v>37858</v>
      </c>
      <c r="B23">
        <v>1.43079</v>
      </c>
      <c r="C23" s="29">
        <f t="shared" si="4"/>
        <v>1.5119173010253908</v>
      </c>
      <c r="D23" s="31">
        <f t="shared" si="2"/>
        <v>8.1127301025390786E-2</v>
      </c>
      <c r="E23" s="31"/>
      <c r="F23" s="3">
        <v>14</v>
      </c>
      <c r="G23" s="3">
        <f t="shared" si="3"/>
        <v>1.5119173010253908</v>
      </c>
      <c r="I23" s="31"/>
      <c r="J23" s="31"/>
      <c r="K23" s="31"/>
      <c r="L23">
        <f t="shared" si="5"/>
        <v>0</v>
      </c>
      <c r="M23"/>
    </row>
    <row r="24" spans="1:13" x14ac:dyDescent="0.25">
      <c r="A24" s="1">
        <v>37865</v>
      </c>
      <c r="B24">
        <v>1.5170999999999999</v>
      </c>
      <c r="C24" s="29">
        <f t="shared" si="4"/>
        <v>1.4713536505126954</v>
      </c>
      <c r="D24" s="31">
        <f t="shared" si="2"/>
        <v>4.5746349487304494E-2</v>
      </c>
      <c r="E24" s="31"/>
      <c r="F24" s="3">
        <v>15</v>
      </c>
      <c r="G24" s="3">
        <f t="shared" si="3"/>
        <v>1.4713536505126954</v>
      </c>
      <c r="I24" s="31"/>
      <c r="J24" s="31"/>
      <c r="K24" s="31"/>
      <c r="L24">
        <f t="shared" si="5"/>
        <v>1</v>
      </c>
      <c r="M24"/>
    </row>
    <row r="25" spans="1:13" x14ac:dyDescent="0.25">
      <c r="A25" s="1">
        <v>37872</v>
      </c>
      <c r="B25">
        <v>1.44387</v>
      </c>
      <c r="C25" s="29">
        <f t="shared" si="4"/>
        <v>1.4942268252563475</v>
      </c>
      <c r="D25" s="31">
        <f t="shared" si="2"/>
        <v>5.0356825256347548E-2</v>
      </c>
      <c r="E25" s="31"/>
      <c r="F25" s="3">
        <v>16</v>
      </c>
      <c r="G25" s="3">
        <f t="shared" si="3"/>
        <v>1.4942268252563475</v>
      </c>
      <c r="I25" s="31"/>
      <c r="J25" s="31"/>
      <c r="K25" s="31"/>
      <c r="L25">
        <f t="shared" si="5"/>
        <v>0</v>
      </c>
      <c r="M25"/>
    </row>
    <row r="26" spans="1:13" x14ac:dyDescent="0.25">
      <c r="A26" s="1">
        <v>37879</v>
      </c>
      <c r="B26">
        <v>1.5118799999999999</v>
      </c>
      <c r="C26" s="29">
        <f t="shared" si="4"/>
        <v>1.4690484126281738</v>
      </c>
      <c r="D26" s="31">
        <f t="shared" si="2"/>
        <v>4.283158737182613E-2</v>
      </c>
      <c r="E26" s="31"/>
      <c r="F26" s="3">
        <v>17</v>
      </c>
      <c r="G26" s="3">
        <f t="shared" si="3"/>
        <v>1.4690484126281738</v>
      </c>
      <c r="I26" s="31"/>
      <c r="J26" s="31"/>
      <c r="K26" s="31"/>
      <c r="L26">
        <f t="shared" si="5"/>
        <v>1</v>
      </c>
      <c r="M26"/>
    </row>
    <row r="27" spans="1:13" x14ac:dyDescent="0.25">
      <c r="A27" s="1">
        <v>37886</v>
      </c>
      <c r="B27">
        <v>1.4098599999999999</v>
      </c>
      <c r="C27" s="29">
        <f t="shared" si="4"/>
        <v>1.4904642063140869</v>
      </c>
      <c r="D27" s="31">
        <f t="shared" si="2"/>
        <v>8.0604206314087046E-2</v>
      </c>
      <c r="E27" s="31"/>
      <c r="F27" s="3">
        <v>18</v>
      </c>
      <c r="G27" s="3">
        <f t="shared" si="3"/>
        <v>1.4904642063140869</v>
      </c>
      <c r="I27" s="31"/>
      <c r="J27" s="31"/>
      <c r="K27" s="31"/>
      <c r="L27">
        <f t="shared" si="5"/>
        <v>0</v>
      </c>
      <c r="M27"/>
    </row>
    <row r="28" spans="1:13" x14ac:dyDescent="0.25">
      <c r="A28" s="1">
        <v>37893</v>
      </c>
      <c r="B28">
        <v>1.44387</v>
      </c>
      <c r="C28" s="29">
        <f t="shared" si="4"/>
        <v>1.4501621031570435</v>
      </c>
      <c r="D28" s="31">
        <f t="shared" si="2"/>
        <v>6.2921031570435382E-3</v>
      </c>
      <c r="E28" s="31"/>
      <c r="F28" s="3">
        <v>19</v>
      </c>
      <c r="G28" s="3">
        <f t="shared" si="3"/>
        <v>1.4501621031570435</v>
      </c>
      <c r="I28" s="31"/>
      <c r="J28" s="31"/>
      <c r="K28" s="31"/>
      <c r="L28">
        <f t="shared" ref="L28:L56" si="6">IF(B28-B27&gt;0,1,0)</f>
        <v>1</v>
      </c>
      <c r="M28"/>
    </row>
    <row r="29" spans="1:13" x14ac:dyDescent="0.25">
      <c r="A29" s="1">
        <v>37900</v>
      </c>
      <c r="B29">
        <v>1.44387</v>
      </c>
      <c r="C29" s="29">
        <f t="shared" si="4"/>
        <v>1.4470160515785218</v>
      </c>
      <c r="D29" s="31">
        <f t="shared" si="2"/>
        <v>3.1460515785217691E-3</v>
      </c>
      <c r="E29" s="31"/>
      <c r="F29" s="3">
        <v>20</v>
      </c>
      <c r="G29" s="3">
        <f t="shared" si="3"/>
        <v>1.4470160515785218</v>
      </c>
      <c r="I29" s="31"/>
      <c r="J29" s="31"/>
      <c r="K29" s="31"/>
      <c r="L29">
        <f t="shared" si="6"/>
        <v>0</v>
      </c>
      <c r="M29"/>
    </row>
    <row r="30" spans="1:13" x14ac:dyDescent="0.25">
      <c r="A30" s="1">
        <v>37907</v>
      </c>
      <c r="B30">
        <v>1.4255599999999999</v>
      </c>
      <c r="C30" s="29">
        <f t="shared" si="4"/>
        <v>1.445443025789261</v>
      </c>
      <c r="D30" s="31">
        <f t="shared" si="2"/>
        <v>1.9883025789261044E-2</v>
      </c>
      <c r="E30" s="31"/>
      <c r="F30" s="3">
        <v>21</v>
      </c>
      <c r="G30" s="3">
        <f t="shared" si="3"/>
        <v>1.445443025789261</v>
      </c>
      <c r="I30" s="31"/>
      <c r="J30" s="31"/>
      <c r="K30" s="31"/>
      <c r="L30">
        <f t="shared" si="6"/>
        <v>0</v>
      </c>
      <c r="M30"/>
    </row>
    <row r="31" spans="1:13" x14ac:dyDescent="0.25">
      <c r="A31" s="1">
        <v>37914</v>
      </c>
      <c r="B31">
        <v>1.41771</v>
      </c>
      <c r="C31" s="29">
        <f t="shared" si="4"/>
        <v>1.4355015128946305</v>
      </c>
      <c r="D31" s="31">
        <f t="shared" si="2"/>
        <v>1.7791512894630435E-2</v>
      </c>
      <c r="E31" s="31"/>
      <c r="F31" s="3">
        <v>22</v>
      </c>
      <c r="G31" s="3">
        <f t="shared" si="3"/>
        <v>1.4355015128946305</v>
      </c>
      <c r="I31" s="31"/>
      <c r="J31" s="31"/>
      <c r="K31" s="31"/>
      <c r="L31">
        <f t="shared" si="6"/>
        <v>0</v>
      </c>
      <c r="M31"/>
    </row>
    <row r="32" spans="1:13" x14ac:dyDescent="0.25">
      <c r="A32" s="1">
        <v>37921</v>
      </c>
      <c r="B32">
        <v>1.5170999999999999</v>
      </c>
      <c r="C32" s="29">
        <f t="shared" si="4"/>
        <v>1.4266057564473154</v>
      </c>
      <c r="D32" s="31">
        <f t="shared" si="2"/>
        <v>9.0494243552684539E-2</v>
      </c>
      <c r="E32" s="31"/>
      <c r="F32" s="3">
        <v>23</v>
      </c>
      <c r="G32" s="3">
        <f t="shared" si="3"/>
        <v>1.4266057564473154</v>
      </c>
      <c r="I32" s="31"/>
      <c r="J32" s="31"/>
      <c r="K32" s="31"/>
      <c r="L32">
        <f t="shared" si="6"/>
        <v>1</v>
      </c>
      <c r="M32"/>
    </row>
    <row r="33" spans="1:13" x14ac:dyDescent="0.25">
      <c r="A33" s="1">
        <v>37928</v>
      </c>
      <c r="B33">
        <v>1.6034200000000001</v>
      </c>
      <c r="C33" s="29">
        <f t="shared" si="4"/>
        <v>1.4718528782236575</v>
      </c>
      <c r="D33" s="31">
        <f t="shared" si="2"/>
        <v>0.13156712177634255</v>
      </c>
      <c r="E33" s="31"/>
      <c r="F33" s="3">
        <v>24</v>
      </c>
      <c r="G33" s="3">
        <f t="shared" si="3"/>
        <v>1.4718528782236575</v>
      </c>
      <c r="I33" s="31"/>
      <c r="J33" s="31"/>
      <c r="K33" s="31"/>
      <c r="L33">
        <f t="shared" si="6"/>
        <v>1</v>
      </c>
      <c r="M33"/>
    </row>
    <row r="34" spans="1:13" x14ac:dyDescent="0.25">
      <c r="A34" s="1">
        <v>37935</v>
      </c>
      <c r="B34">
        <v>1.6322000000000001</v>
      </c>
      <c r="C34" s="29">
        <f t="shared" si="4"/>
        <v>1.5376364391118287</v>
      </c>
      <c r="D34" s="31">
        <f t="shared" si="2"/>
        <v>9.4563560888171416E-2</v>
      </c>
      <c r="E34" s="31"/>
      <c r="F34" s="3">
        <v>25</v>
      </c>
      <c r="G34" s="3">
        <f t="shared" si="3"/>
        <v>1.5376364391118287</v>
      </c>
      <c r="I34" s="31"/>
      <c r="J34" s="31"/>
      <c r="K34" s="31"/>
      <c r="L34">
        <f t="shared" si="6"/>
        <v>1</v>
      </c>
      <c r="M34"/>
    </row>
    <row r="35" spans="1:13" x14ac:dyDescent="0.25">
      <c r="A35" s="1">
        <v>37942</v>
      </c>
      <c r="B35">
        <v>1.56419</v>
      </c>
      <c r="C35" s="29">
        <f t="shared" si="4"/>
        <v>1.5849182195559144</v>
      </c>
      <c r="D35" s="31">
        <f t="shared" si="2"/>
        <v>2.0728219555914418E-2</v>
      </c>
      <c r="E35" s="31"/>
      <c r="F35" s="3">
        <v>26</v>
      </c>
      <c r="G35" s="3">
        <f t="shared" si="3"/>
        <v>1.5849182195559144</v>
      </c>
      <c r="I35" s="31"/>
      <c r="J35" s="31"/>
      <c r="K35" s="31"/>
      <c r="L35">
        <f t="shared" si="6"/>
        <v>0</v>
      </c>
      <c r="M35"/>
    </row>
    <row r="36" spans="1:13" x14ac:dyDescent="0.25">
      <c r="A36" s="1">
        <v>37949</v>
      </c>
      <c r="B36">
        <v>1.64266</v>
      </c>
      <c r="C36" s="29">
        <f t="shared" si="4"/>
        <v>1.5745541097779572</v>
      </c>
      <c r="D36" s="31">
        <f t="shared" si="2"/>
        <v>6.8105890222042831E-2</v>
      </c>
      <c r="E36" s="31"/>
      <c r="F36" s="3">
        <v>27</v>
      </c>
      <c r="G36" s="3">
        <f t="shared" si="3"/>
        <v>1.5745541097779572</v>
      </c>
      <c r="I36" s="31"/>
      <c r="J36" s="31"/>
      <c r="K36" s="31"/>
      <c r="L36">
        <f t="shared" si="6"/>
        <v>1</v>
      </c>
      <c r="M36"/>
    </row>
    <row r="37" spans="1:13" x14ac:dyDescent="0.25">
      <c r="A37" s="1">
        <v>37956</v>
      </c>
      <c r="B37">
        <v>1.70021</v>
      </c>
      <c r="C37" s="29">
        <f t="shared" si="4"/>
        <v>1.6086070548889786</v>
      </c>
      <c r="D37" s="31">
        <f t="shared" si="2"/>
        <v>9.1602945111021405E-2</v>
      </c>
      <c r="E37" s="31"/>
      <c r="F37" s="3">
        <v>28</v>
      </c>
      <c r="G37" s="3">
        <f t="shared" si="3"/>
        <v>1.6086070548889786</v>
      </c>
      <c r="I37" s="31"/>
      <c r="J37" s="31"/>
      <c r="K37" s="31"/>
      <c r="L37">
        <f t="shared" si="6"/>
        <v>1</v>
      </c>
      <c r="M37"/>
    </row>
    <row r="38" spans="1:13" x14ac:dyDescent="0.25">
      <c r="A38" s="1">
        <v>37963</v>
      </c>
      <c r="B38">
        <v>1.62697</v>
      </c>
      <c r="C38" s="29">
        <f t="shared" si="4"/>
        <v>1.6544085274444893</v>
      </c>
      <c r="D38" s="31">
        <f t="shared" si="2"/>
        <v>2.7438527444489269E-2</v>
      </c>
      <c r="E38" s="31"/>
      <c r="F38" s="3">
        <v>29</v>
      </c>
      <c r="G38" s="3">
        <f t="shared" si="3"/>
        <v>1.6544085274444893</v>
      </c>
      <c r="I38" s="31"/>
      <c r="J38" s="31"/>
      <c r="K38" s="31"/>
      <c r="L38">
        <f t="shared" si="6"/>
        <v>0</v>
      </c>
      <c r="M38"/>
    </row>
    <row r="39" spans="1:13" x14ac:dyDescent="0.25">
      <c r="A39" s="1">
        <v>37970</v>
      </c>
      <c r="B39">
        <v>1.6635899999999999</v>
      </c>
      <c r="C39" s="29">
        <f t="shared" si="4"/>
        <v>1.6406892637222446</v>
      </c>
      <c r="D39" s="31">
        <f t="shared" si="2"/>
        <v>2.2900736277755351E-2</v>
      </c>
      <c r="E39" s="31"/>
      <c r="F39" s="3">
        <v>30</v>
      </c>
      <c r="G39" s="3">
        <f t="shared" si="3"/>
        <v>1.6406892637222446</v>
      </c>
      <c r="I39" s="31"/>
      <c r="J39" s="31"/>
      <c r="K39" s="31"/>
      <c r="L39">
        <f t="shared" si="6"/>
        <v>1</v>
      </c>
      <c r="M39"/>
    </row>
    <row r="40" spans="1:13" x14ac:dyDescent="0.25">
      <c r="A40" s="1">
        <v>37977</v>
      </c>
      <c r="B40">
        <v>1.73925</v>
      </c>
      <c r="C40" s="29">
        <f t="shared" si="4"/>
        <v>1.6521396318611221</v>
      </c>
      <c r="D40" s="31">
        <f t="shared" si="2"/>
        <v>8.7110368138877847E-2</v>
      </c>
      <c r="E40" s="31"/>
      <c r="F40" s="3">
        <v>31</v>
      </c>
      <c r="G40" s="3">
        <f t="shared" si="3"/>
        <v>1.6521396318611221</v>
      </c>
      <c r="I40" s="31"/>
      <c r="J40" s="31"/>
      <c r="K40" s="31"/>
      <c r="L40">
        <f t="shared" si="6"/>
        <v>1</v>
      </c>
      <c r="M40"/>
    </row>
    <row r="41" spans="1:13" x14ac:dyDescent="0.25">
      <c r="A41" s="1">
        <v>37984</v>
      </c>
      <c r="B41">
        <v>1.6374299999999999</v>
      </c>
      <c r="C41" s="29">
        <f t="shared" si="4"/>
        <v>1.6956948159305609</v>
      </c>
      <c r="D41" s="31">
        <f t="shared" si="2"/>
        <v>5.8264815930560987E-2</v>
      </c>
      <c r="E41" s="31"/>
      <c r="F41" s="3">
        <v>32</v>
      </c>
      <c r="G41" s="3">
        <f t="shared" si="3"/>
        <v>1.6956948159305609</v>
      </c>
      <c r="I41" s="31"/>
      <c r="J41" s="31"/>
      <c r="K41" s="31"/>
      <c r="L41">
        <f t="shared" si="6"/>
        <v>0</v>
      </c>
      <c r="M41"/>
    </row>
    <row r="42" spans="1:13" x14ac:dyDescent="0.25">
      <c r="A42" s="1">
        <v>37991</v>
      </c>
      <c r="B42">
        <v>1.64266</v>
      </c>
      <c r="C42" s="29">
        <f t="shared" si="4"/>
        <v>1.6665624079652805</v>
      </c>
      <c r="D42" s="31">
        <f t="shared" si="2"/>
        <v>2.3902407965280537E-2</v>
      </c>
      <c r="E42" s="31"/>
      <c r="F42" s="3">
        <v>33</v>
      </c>
      <c r="G42" s="3">
        <f t="shared" si="3"/>
        <v>1.6665624079652805</v>
      </c>
      <c r="I42" s="31"/>
      <c r="J42" s="31"/>
      <c r="K42" s="31"/>
      <c r="L42">
        <f t="shared" si="6"/>
        <v>1</v>
      </c>
      <c r="M42"/>
    </row>
    <row r="43" spans="1:13" x14ac:dyDescent="0.25">
      <c r="A43" s="1">
        <v>37998</v>
      </c>
      <c r="B43">
        <v>1.6322000000000001</v>
      </c>
      <c r="C43" s="29">
        <f t="shared" si="4"/>
        <v>1.6546112039826402</v>
      </c>
      <c r="D43" s="31">
        <f t="shared" si="2"/>
        <v>2.2411203982640071E-2</v>
      </c>
      <c r="E43" s="31"/>
      <c r="F43" s="3">
        <v>34</v>
      </c>
      <c r="G43" s="3">
        <f t="shared" si="3"/>
        <v>1.6546112039826402</v>
      </c>
      <c r="I43" s="31"/>
      <c r="J43" s="31"/>
      <c r="K43" s="31"/>
      <c r="L43">
        <f t="shared" si="6"/>
        <v>0</v>
      </c>
      <c r="M43"/>
    </row>
    <row r="44" spans="1:13" x14ac:dyDescent="0.25">
      <c r="A44" s="1">
        <v>38005</v>
      </c>
      <c r="B44">
        <v>1.64266</v>
      </c>
      <c r="C44" s="29">
        <f t="shared" si="4"/>
        <v>1.6434056019913201</v>
      </c>
      <c r="D44" s="31">
        <f t="shared" si="2"/>
        <v>7.4560199132012173E-4</v>
      </c>
      <c r="E44" s="31"/>
      <c r="F44" s="3">
        <v>35</v>
      </c>
      <c r="G44" s="3">
        <f t="shared" si="3"/>
        <v>1.6434056019913201</v>
      </c>
      <c r="I44" s="31"/>
      <c r="J44" s="31"/>
      <c r="K44" s="31"/>
      <c r="L44">
        <f t="shared" si="6"/>
        <v>1</v>
      </c>
      <c r="M44"/>
    </row>
    <row r="45" spans="1:13" x14ac:dyDescent="0.25">
      <c r="A45" s="1">
        <v>38012</v>
      </c>
      <c r="B45">
        <v>1.6374299999999999</v>
      </c>
      <c r="C45" s="29">
        <f t="shared" si="4"/>
        <v>1.6430328009956601</v>
      </c>
      <c r="D45" s="31">
        <f t="shared" si="2"/>
        <v>5.6028009956601288E-3</v>
      </c>
      <c r="E45" s="31"/>
      <c r="F45" s="3">
        <v>36</v>
      </c>
      <c r="G45" s="3">
        <f t="shared" si="3"/>
        <v>1.6430328009956601</v>
      </c>
      <c r="I45" s="31"/>
      <c r="J45" s="31"/>
      <c r="K45" s="31"/>
      <c r="L45">
        <f t="shared" si="6"/>
        <v>0</v>
      </c>
      <c r="M45"/>
    </row>
    <row r="46" spans="1:13" x14ac:dyDescent="0.25">
      <c r="A46" s="1">
        <v>38019</v>
      </c>
      <c r="B46">
        <v>1.56419</v>
      </c>
      <c r="C46" s="29">
        <f t="shared" si="4"/>
        <v>1.64023140049783</v>
      </c>
      <c r="D46" s="31">
        <f t="shared" si="2"/>
        <v>7.6041400497830036E-2</v>
      </c>
      <c r="E46" s="31"/>
      <c r="F46" s="3">
        <v>37</v>
      </c>
      <c r="G46" s="3">
        <f t="shared" si="3"/>
        <v>1.64023140049783</v>
      </c>
      <c r="I46" s="31"/>
      <c r="J46" s="31"/>
      <c r="K46" s="31"/>
      <c r="L46">
        <f t="shared" si="6"/>
        <v>0</v>
      </c>
      <c r="M46"/>
    </row>
    <row r="47" spans="1:13" x14ac:dyDescent="0.25">
      <c r="A47" s="1">
        <v>38026</v>
      </c>
      <c r="B47">
        <v>1.6008100000000001</v>
      </c>
      <c r="C47" s="29">
        <f t="shared" si="4"/>
        <v>1.602210700248915</v>
      </c>
      <c r="D47" s="31">
        <f t="shared" si="2"/>
        <v>1.4007002489149212E-3</v>
      </c>
      <c r="E47" s="31"/>
      <c r="F47" s="3">
        <v>38</v>
      </c>
      <c r="G47" s="3">
        <f t="shared" si="3"/>
        <v>1.602210700248915</v>
      </c>
      <c r="I47" s="31"/>
      <c r="J47" s="31"/>
      <c r="K47" s="31"/>
      <c r="L47">
        <f t="shared" si="6"/>
        <v>1</v>
      </c>
      <c r="M47"/>
    </row>
    <row r="48" spans="1:13" x14ac:dyDescent="0.25">
      <c r="A48" s="1">
        <v>38033</v>
      </c>
      <c r="B48">
        <v>1.5589599999999999</v>
      </c>
      <c r="C48" s="29">
        <f t="shared" si="4"/>
        <v>1.6015103501244576</v>
      </c>
      <c r="D48" s="31">
        <f t="shared" si="2"/>
        <v>4.2550350124457736E-2</v>
      </c>
      <c r="E48" s="31"/>
      <c r="F48" s="3">
        <v>39</v>
      </c>
      <c r="G48" s="3">
        <f t="shared" si="3"/>
        <v>1.6015103501244576</v>
      </c>
      <c r="I48" s="31"/>
      <c r="J48" s="31"/>
      <c r="K48" s="31"/>
      <c r="L48">
        <f t="shared" si="6"/>
        <v>0</v>
      </c>
      <c r="M48"/>
    </row>
    <row r="49" spans="1:20" x14ac:dyDescent="0.25">
      <c r="A49" s="1">
        <v>38040</v>
      </c>
      <c r="B49">
        <v>1.56419</v>
      </c>
      <c r="C49" s="29">
        <f t="shared" si="4"/>
        <v>1.5802351750622288</v>
      </c>
      <c r="D49" s="31">
        <f t="shared" si="2"/>
        <v>1.60451750622288E-2</v>
      </c>
      <c r="E49" s="31"/>
      <c r="F49" s="3">
        <v>40</v>
      </c>
      <c r="G49" s="3">
        <f t="shared" si="3"/>
        <v>1.5802351750622288</v>
      </c>
      <c r="I49" s="31"/>
      <c r="J49" s="31"/>
      <c r="K49" s="31"/>
      <c r="L49">
        <f t="shared" si="6"/>
        <v>1</v>
      </c>
      <c r="M49"/>
    </row>
    <row r="50" spans="1:20" x14ac:dyDescent="0.25">
      <c r="A50" s="1">
        <v>38047</v>
      </c>
      <c r="B50">
        <v>1.5485</v>
      </c>
      <c r="C50" s="29">
        <f t="shared" si="4"/>
        <v>1.5722125875311144</v>
      </c>
      <c r="D50" s="31">
        <f t="shared" si="2"/>
        <v>2.3712587531114382E-2</v>
      </c>
      <c r="E50" s="31"/>
      <c r="F50" s="3">
        <v>41</v>
      </c>
      <c r="G50" s="3">
        <f t="shared" si="3"/>
        <v>1.5722125875311144</v>
      </c>
      <c r="I50" s="31"/>
      <c r="J50" s="31"/>
      <c r="K50" s="31"/>
      <c r="L50">
        <f t="shared" si="6"/>
        <v>0</v>
      </c>
      <c r="M50"/>
    </row>
    <row r="51" spans="1:20" x14ac:dyDescent="0.25">
      <c r="A51" s="1">
        <v>38054</v>
      </c>
      <c r="B51">
        <v>1.5118799999999999</v>
      </c>
      <c r="C51" s="29">
        <f t="shared" si="4"/>
        <v>1.5603562937655573</v>
      </c>
      <c r="D51" s="31">
        <f t="shared" si="2"/>
        <v>4.8476293765557399E-2</v>
      </c>
      <c r="E51" s="31"/>
      <c r="F51" s="3">
        <v>42</v>
      </c>
      <c r="G51" s="3">
        <f t="shared" si="3"/>
        <v>1.5603562937655573</v>
      </c>
      <c r="I51" s="31"/>
      <c r="J51" s="31"/>
      <c r="K51" s="31"/>
      <c r="L51">
        <f t="shared" si="6"/>
        <v>0</v>
      </c>
      <c r="M51"/>
    </row>
    <row r="52" spans="1:20" x14ac:dyDescent="0.25">
      <c r="A52" s="1">
        <v>38061</v>
      </c>
      <c r="B52">
        <v>1.4203300000000001</v>
      </c>
      <c r="C52" s="29">
        <f t="shared" si="4"/>
        <v>1.5361181468827785</v>
      </c>
      <c r="D52" s="31">
        <f t="shared" si="2"/>
        <v>0.11578814688277839</v>
      </c>
      <c r="E52" s="31"/>
      <c r="F52" s="3">
        <v>43</v>
      </c>
      <c r="G52" s="3">
        <f t="shared" si="3"/>
        <v>1.5361181468827785</v>
      </c>
      <c r="I52" s="31"/>
      <c r="J52" s="31"/>
      <c r="K52" s="31"/>
      <c r="L52">
        <f t="shared" si="6"/>
        <v>0</v>
      </c>
      <c r="M52"/>
    </row>
    <row r="53" spans="1:20" x14ac:dyDescent="0.25">
      <c r="A53" s="1">
        <v>38068</v>
      </c>
      <c r="B53">
        <v>1.4412499999999999</v>
      </c>
      <c r="C53" s="29">
        <f t="shared" si="4"/>
        <v>1.4782240734413894</v>
      </c>
      <c r="D53" s="31">
        <f t="shared" si="2"/>
        <v>3.6974073441389477E-2</v>
      </c>
      <c r="E53" s="31"/>
      <c r="F53" s="3">
        <v>44</v>
      </c>
      <c r="G53" s="3">
        <f t="shared" si="3"/>
        <v>1.4782240734413894</v>
      </c>
      <c r="I53" s="31"/>
      <c r="J53" s="31"/>
      <c r="K53" s="31"/>
      <c r="L53">
        <f t="shared" si="6"/>
        <v>1</v>
      </c>
      <c r="M53"/>
    </row>
    <row r="54" spans="1:20" x14ac:dyDescent="0.25">
      <c r="A54" s="1">
        <v>38075</v>
      </c>
      <c r="B54">
        <v>1.4726399999999999</v>
      </c>
      <c r="C54" s="29">
        <f t="shared" si="4"/>
        <v>1.4597370367206945</v>
      </c>
      <c r="D54" s="31">
        <f t="shared" si="2"/>
        <v>1.2902963279305402E-2</v>
      </c>
      <c r="E54" s="31"/>
      <c r="F54" s="3">
        <v>45</v>
      </c>
      <c r="G54" s="3">
        <f t="shared" si="3"/>
        <v>1.4597370367206945</v>
      </c>
      <c r="I54" s="31"/>
      <c r="J54" s="31"/>
      <c r="K54" s="31"/>
      <c r="L54">
        <f t="shared" si="6"/>
        <v>1</v>
      </c>
      <c r="M54"/>
    </row>
    <row r="55" spans="1:20" x14ac:dyDescent="0.25">
      <c r="A55" s="1">
        <v>38082</v>
      </c>
      <c r="B55">
        <v>1.5746500000000001</v>
      </c>
      <c r="C55" s="29">
        <f t="shared" si="4"/>
        <v>1.4661885183603474</v>
      </c>
      <c r="D55" s="31">
        <f t="shared" si="2"/>
        <v>0.10846148163965275</v>
      </c>
      <c r="E55" s="31"/>
      <c r="F55" s="3">
        <v>46</v>
      </c>
      <c r="G55" s="3">
        <f t="shared" si="3"/>
        <v>1.4661885183603474</v>
      </c>
      <c r="I55" s="31"/>
      <c r="J55" s="31"/>
      <c r="K55" s="31"/>
      <c r="L55">
        <f t="shared" si="6"/>
        <v>1</v>
      </c>
      <c r="M55"/>
    </row>
    <row r="56" spans="1:20" x14ac:dyDescent="0.25">
      <c r="A56" s="1">
        <v>38089</v>
      </c>
      <c r="B56">
        <v>1.47787</v>
      </c>
      <c r="C56" s="29">
        <f t="shared" si="4"/>
        <v>1.5204192591801737</v>
      </c>
      <c r="D56" s="31">
        <f t="shared" si="2"/>
        <v>4.2549259180173715E-2</v>
      </c>
      <c r="E56" s="31"/>
      <c r="F56" s="3">
        <v>47</v>
      </c>
      <c r="G56" s="3">
        <f t="shared" si="3"/>
        <v>1.5204192591801737</v>
      </c>
      <c r="I56" s="31"/>
      <c r="J56" s="31"/>
      <c r="K56" s="31"/>
      <c r="L56">
        <f t="shared" si="6"/>
        <v>0</v>
      </c>
      <c r="M56" s="13">
        <f t="shared" ref="M56:M119" si="7">1-1/(1+SUM(L6:L55)/($M$4-SUM(L6:L55)))</f>
        <v>0.55999999999999994</v>
      </c>
      <c r="N56" s="5"/>
      <c r="O56" s="5"/>
      <c r="P56" s="5"/>
      <c r="Q56" s="5"/>
      <c r="R56" s="5"/>
      <c r="S56" s="11"/>
      <c r="T56" s="11"/>
    </row>
    <row r="57" spans="1:20" x14ac:dyDescent="0.25">
      <c r="A57" s="1">
        <v>38096</v>
      </c>
      <c r="B57">
        <v>1.5443499999999999</v>
      </c>
      <c r="C57" s="29">
        <f t="shared" si="4"/>
        <v>1.499144629590087</v>
      </c>
      <c r="D57" s="31">
        <f t="shared" si="2"/>
        <v>4.5205370409912904E-2</v>
      </c>
      <c r="E57" s="31"/>
      <c r="F57" s="3">
        <v>48</v>
      </c>
      <c r="G57" s="3">
        <f t="shared" si="3"/>
        <v>1.499144629590087</v>
      </c>
      <c r="I57" s="31"/>
      <c r="J57" s="31"/>
      <c r="K57" s="31"/>
      <c r="L57">
        <f t="shared" ref="L57:L120" si="8">IF(B57-B56&gt;0,1,0)</f>
        <v>1</v>
      </c>
      <c r="M57" s="13">
        <f t="shared" si="7"/>
        <v>0.55999999999999994</v>
      </c>
      <c r="N57" s="5"/>
      <c r="O57" s="5"/>
      <c r="P57" s="5"/>
      <c r="Q57" s="5"/>
      <c r="R57" s="5"/>
      <c r="S57" s="11"/>
      <c r="T57" s="11"/>
    </row>
    <row r="58" spans="1:20" x14ac:dyDescent="0.25">
      <c r="A58" s="1">
        <v>38103</v>
      </c>
      <c r="B58">
        <v>1.5443499999999999</v>
      </c>
      <c r="C58" s="29">
        <f t="shared" si="4"/>
        <v>1.5217473147950433</v>
      </c>
      <c r="D58" s="31">
        <f t="shared" si="2"/>
        <v>2.2602685204956563E-2</v>
      </c>
      <c r="E58" s="31"/>
      <c r="F58" s="3">
        <v>49</v>
      </c>
      <c r="G58" s="3">
        <f t="shared" si="3"/>
        <v>1.5217473147950433</v>
      </c>
      <c r="I58" s="31"/>
      <c r="J58" s="31"/>
      <c r="K58" s="31"/>
      <c r="L58">
        <f t="shared" si="8"/>
        <v>0</v>
      </c>
      <c r="M58" s="13">
        <f t="shared" si="7"/>
        <v>0.58000000000000007</v>
      </c>
      <c r="N58" s="5"/>
      <c r="O58" s="5"/>
      <c r="P58" s="5"/>
      <c r="Q58" s="5"/>
      <c r="R58" s="5"/>
      <c r="S58" s="11"/>
      <c r="T58" s="11"/>
    </row>
    <row r="59" spans="1:20" x14ac:dyDescent="0.25">
      <c r="A59" s="1">
        <v>38110</v>
      </c>
      <c r="B59">
        <v>1.51918</v>
      </c>
      <c r="C59" s="29">
        <f t="shared" si="4"/>
        <v>1.5330486573975217</v>
      </c>
      <c r="D59" s="31">
        <f t="shared" si="2"/>
        <v>1.3868657397521744E-2</v>
      </c>
      <c r="E59" s="30">
        <f>SUM(D10:D59)</f>
        <v>2.4016552989315629</v>
      </c>
      <c r="F59" s="3">
        <v>50</v>
      </c>
      <c r="G59" s="3">
        <f t="shared" si="3"/>
        <v>1.5330486573975217</v>
      </c>
      <c r="I59" s="31">
        <f t="array" ref="I59:K59">LINEST(B10:B59,F10:G59,1,1)</f>
        <v>0.75925839925058924</v>
      </c>
      <c r="J59" s="31">
        <v>-4.4170156526882916E-4</v>
      </c>
      <c r="K59" s="31">
        <v>0.38816815197050292</v>
      </c>
      <c r="L59">
        <f t="shared" si="8"/>
        <v>0</v>
      </c>
      <c r="M59" s="13">
        <f t="shared" si="7"/>
        <v>0.55999999999999994</v>
      </c>
      <c r="N59" s="5"/>
      <c r="O59" s="5"/>
      <c r="P59" s="5"/>
      <c r="Q59" s="5"/>
      <c r="R59" s="5"/>
      <c r="S59" s="11"/>
      <c r="T59" s="11"/>
    </row>
    <row r="60" spans="1:20" x14ac:dyDescent="0.25">
      <c r="A60" s="1">
        <v>38117</v>
      </c>
      <c r="B60">
        <v>1.6254900000000001</v>
      </c>
      <c r="C60" s="29">
        <f t="shared" si="4"/>
        <v>1.5261143286987608</v>
      </c>
      <c r="D60" s="31">
        <f t="shared" si="2"/>
        <v>9.9375671301239255E-2</v>
      </c>
      <c r="E60" s="30">
        <f t="shared" ref="E60:E68" si="9">SUM(D11:D60)</f>
        <v>2.3378609702328013</v>
      </c>
      <c r="F60" s="3">
        <v>51</v>
      </c>
      <c r="G60" s="3">
        <f t="shared" si="3"/>
        <v>1.5261143286987608</v>
      </c>
      <c r="H60" s="32">
        <f t="shared" ref="H60:H120" si="10">F60*J59+I59*G60+K59</f>
        <v>1.5243564944230013</v>
      </c>
      <c r="I60" s="31">
        <f t="array" ref="I60:K60">LINEST(B11:B60,F11:G60,1,1)</f>
        <v>0.79213608756555876</v>
      </c>
      <c r="J60" s="31">
        <v>-1.0183949539512997E-4</v>
      </c>
      <c r="K60" s="31">
        <v>0.32941658855767098</v>
      </c>
      <c r="L60">
        <f t="shared" si="8"/>
        <v>1</v>
      </c>
      <c r="M60" s="13">
        <f t="shared" si="7"/>
        <v>0.54</v>
      </c>
      <c r="N60" s="5"/>
      <c r="O60" s="5"/>
      <c r="P60" s="5"/>
      <c r="Q60" s="5"/>
      <c r="R60" s="5"/>
      <c r="S60" s="11"/>
      <c r="T60" s="11"/>
    </row>
    <row r="61" spans="1:20" x14ac:dyDescent="0.25">
      <c r="A61" s="1">
        <v>38124</v>
      </c>
      <c r="B61">
        <v>1.6618599999999999</v>
      </c>
      <c r="C61" s="29">
        <f t="shared" si="4"/>
        <v>1.5758021643493805</v>
      </c>
      <c r="D61" s="31">
        <f t="shared" si="2"/>
        <v>8.6057835650619419E-2</v>
      </c>
      <c r="E61" s="30">
        <f t="shared" si="9"/>
        <v>2.3841838058834215</v>
      </c>
      <c r="F61" s="3">
        <v>52</v>
      </c>
      <c r="G61" s="3">
        <f t="shared" si="3"/>
        <v>1.5758021643493805</v>
      </c>
      <c r="H61" s="32">
        <f t="shared" si="10"/>
        <v>1.5723706960421819</v>
      </c>
      <c r="I61" s="31">
        <f t="array" ref="I61:K61">LINEST(B12:B61,F12:G61,1,1)</f>
        <v>0.7811038555226677</v>
      </c>
      <c r="J61" s="31">
        <v>1.093875520312866E-4</v>
      </c>
      <c r="K61" s="31">
        <v>0.34250512916488041</v>
      </c>
      <c r="L61">
        <f t="shared" si="8"/>
        <v>1</v>
      </c>
      <c r="M61" s="13">
        <f t="shared" si="7"/>
        <v>0.54</v>
      </c>
      <c r="N61" s="5"/>
      <c r="O61" s="5"/>
      <c r="P61" s="5"/>
      <c r="Q61" s="5"/>
      <c r="R61" s="5"/>
      <c r="S61" s="11"/>
      <c r="T61" s="11"/>
    </row>
    <row r="62" spans="1:20" x14ac:dyDescent="0.25">
      <c r="A62" s="1">
        <v>38131</v>
      </c>
      <c r="B62">
        <v>1.6450800000000001</v>
      </c>
      <c r="C62" s="29">
        <f t="shared" si="4"/>
        <v>1.6188310821746903</v>
      </c>
      <c r="D62" s="31">
        <f t="shared" si="2"/>
        <v>2.6248917825309803E-2</v>
      </c>
      <c r="E62" s="30">
        <f t="shared" si="9"/>
        <v>2.3644052237087312</v>
      </c>
      <c r="F62" s="3">
        <v>53</v>
      </c>
      <c r="G62" s="3">
        <f t="shared" si="3"/>
        <v>1.6188310821746903</v>
      </c>
      <c r="H62" s="32">
        <f t="shared" si="10"/>
        <v>1.6127778691491217</v>
      </c>
      <c r="I62" s="31">
        <f t="array" ref="I62:K62">LINEST(B13:B62,F13:G62,1,1)</f>
        <v>0.78558223192975929</v>
      </c>
      <c r="J62" s="31">
        <v>1.7831348300126503E-4</v>
      </c>
      <c r="K62" s="31">
        <v>0.33428248864545229</v>
      </c>
      <c r="L62">
        <f t="shared" si="8"/>
        <v>0</v>
      </c>
      <c r="M62" s="13">
        <f t="shared" si="7"/>
        <v>0.55999999999999994</v>
      </c>
      <c r="N62" s="5"/>
      <c r="O62" s="5"/>
      <c r="P62" s="5"/>
      <c r="Q62" s="5"/>
      <c r="R62" s="5"/>
      <c r="S62" s="11"/>
      <c r="T62" s="11"/>
    </row>
    <row r="63" spans="1:20" x14ac:dyDescent="0.25">
      <c r="A63" s="1">
        <v>38138</v>
      </c>
      <c r="B63">
        <v>1.68424</v>
      </c>
      <c r="C63" s="29">
        <f t="shared" si="4"/>
        <v>1.6319555410873452</v>
      </c>
      <c r="D63" s="31">
        <f t="shared" si="2"/>
        <v>5.2284458912654763E-2</v>
      </c>
      <c r="E63" s="30">
        <f t="shared" si="9"/>
        <v>2.3152059326213861</v>
      </c>
      <c r="F63" s="3">
        <v>54</v>
      </c>
      <c r="G63" s="3">
        <f t="shared" si="3"/>
        <v>1.6319555410873452</v>
      </c>
      <c r="H63" s="32">
        <f t="shared" si="10"/>
        <v>1.6259466931050552</v>
      </c>
      <c r="I63" s="31">
        <f t="array" ref="I63:K63">LINEST(B14:B63,F14:G63,1,1)</f>
        <v>0.82542173013156994</v>
      </c>
      <c r="J63" s="31">
        <v>3.8812791973415E-4</v>
      </c>
      <c r="K63" s="31">
        <v>0.26658169149973654</v>
      </c>
      <c r="L63">
        <f t="shared" si="8"/>
        <v>1</v>
      </c>
      <c r="M63" s="13">
        <f t="shared" si="7"/>
        <v>0.54</v>
      </c>
      <c r="N63" s="5"/>
      <c r="O63" s="5"/>
      <c r="P63" s="5"/>
      <c r="Q63" s="5"/>
      <c r="R63" s="5"/>
      <c r="S63" s="11"/>
      <c r="T63" s="11"/>
    </row>
    <row r="64" spans="1:20" x14ac:dyDescent="0.25">
      <c r="A64" s="1">
        <v>38145</v>
      </c>
      <c r="B64">
        <v>1.70103</v>
      </c>
      <c r="C64" s="29">
        <f t="shared" si="4"/>
        <v>1.6580977705436726</v>
      </c>
      <c r="D64" s="31">
        <f t="shared" si="2"/>
        <v>4.2932229456327464E-2</v>
      </c>
      <c r="E64" s="30">
        <f t="shared" si="9"/>
        <v>2.2838562870777128</v>
      </c>
      <c r="F64" s="3">
        <v>55</v>
      </c>
      <c r="G64" s="3">
        <f t="shared" si="3"/>
        <v>1.6580977705436726</v>
      </c>
      <c r="H64" s="32">
        <f t="shared" si="10"/>
        <v>1.6565586575745719</v>
      </c>
      <c r="I64" s="31">
        <f t="array" ref="I64:K64">LINEST(B15:B64,F15:G64,1,1)</f>
        <v>0.85199247965081371</v>
      </c>
      <c r="J64" s="31">
        <v>5.7529935456623914E-4</v>
      </c>
      <c r="K64" s="31">
        <v>0.21956037037625586</v>
      </c>
      <c r="L64">
        <f t="shared" si="8"/>
        <v>1</v>
      </c>
      <c r="M64" s="13">
        <f t="shared" si="7"/>
        <v>0.54</v>
      </c>
      <c r="N64" s="5"/>
      <c r="O64" s="5"/>
      <c r="P64" s="5"/>
      <c r="Q64" s="5"/>
      <c r="R64" s="5"/>
      <c r="S64" s="11"/>
      <c r="T64" s="11"/>
    </row>
    <row r="65" spans="1:21" x14ac:dyDescent="0.25">
      <c r="A65" s="1">
        <v>38152</v>
      </c>
      <c r="B65">
        <v>1.7122200000000001</v>
      </c>
      <c r="C65" s="29">
        <f t="shared" si="4"/>
        <v>1.6795638852718362</v>
      </c>
      <c r="D65" s="31">
        <f t="shared" si="2"/>
        <v>3.2656114728163876E-2</v>
      </c>
      <c r="E65" s="30">
        <f t="shared" si="9"/>
        <v>2.311803339305877</v>
      </c>
      <c r="F65" s="3">
        <v>56</v>
      </c>
      <c r="G65" s="3">
        <f t="shared" si="3"/>
        <v>1.6795638852718362</v>
      </c>
      <c r="H65" s="32">
        <f t="shared" si="10"/>
        <v>1.6827529335766718</v>
      </c>
      <c r="I65" s="31">
        <f t="array" ref="I65:K65">LINEST(B16:B65,F16:G65,1,1)</f>
        <v>0.86068914831003573</v>
      </c>
      <c r="J65" s="31">
        <v>6.0128683689313978E-4</v>
      </c>
      <c r="K65" s="31">
        <v>0.206047317608401</v>
      </c>
      <c r="L65">
        <f t="shared" si="8"/>
        <v>1</v>
      </c>
      <c r="M65" s="13">
        <f t="shared" si="7"/>
        <v>0.54</v>
      </c>
      <c r="N65" s="5"/>
      <c r="O65" s="5"/>
      <c r="P65" s="5"/>
      <c r="Q65" s="5"/>
      <c r="R65" s="5"/>
      <c r="S65" s="11"/>
      <c r="T65" s="11"/>
    </row>
    <row r="66" spans="1:21" x14ac:dyDescent="0.25">
      <c r="A66" s="1">
        <v>38159</v>
      </c>
      <c r="B66">
        <v>1.7569900000000001</v>
      </c>
      <c r="C66" s="29">
        <f t="shared" si="4"/>
        <v>1.6958919426359182</v>
      </c>
      <c r="D66" s="31">
        <f t="shared" si="2"/>
        <v>6.1098057364081804E-2</v>
      </c>
      <c r="E66" s="30">
        <f t="shared" si="9"/>
        <v>2.3386359279199587</v>
      </c>
      <c r="F66" s="3">
        <v>57</v>
      </c>
      <c r="G66" s="3">
        <f t="shared" si="3"/>
        <v>1.6958919426359182</v>
      </c>
      <c r="H66" s="32">
        <f t="shared" si="10"/>
        <v>1.6999564590444705</v>
      </c>
      <c r="I66" s="31">
        <f t="array" ref="I66:K66">LINEST(B17:B66,F17:G66,1,1)</f>
        <v>0.88372118188459725</v>
      </c>
      <c r="J66" s="31">
        <v>7.5155158244952442E-4</v>
      </c>
      <c r="K66" s="31">
        <v>0.16592349473915169</v>
      </c>
      <c r="L66">
        <f t="shared" si="8"/>
        <v>1</v>
      </c>
      <c r="M66" s="13">
        <f t="shared" si="7"/>
        <v>0.55999999999999994</v>
      </c>
      <c r="N66" s="5"/>
      <c r="O66" s="5"/>
      <c r="P66" s="5"/>
      <c r="Q66" s="5"/>
      <c r="R66" s="5"/>
      <c r="S66" s="11"/>
      <c r="T66" s="11"/>
    </row>
    <row r="67" spans="1:21" x14ac:dyDescent="0.25">
      <c r="A67" s="1">
        <v>38166</v>
      </c>
      <c r="B67">
        <v>1.75139</v>
      </c>
      <c r="C67" s="29">
        <f t="shared" si="4"/>
        <v>1.7264409713179591</v>
      </c>
      <c r="D67" s="31">
        <f t="shared" si="2"/>
        <v>2.4949028682040852E-2</v>
      </c>
      <c r="E67" s="30">
        <f t="shared" si="9"/>
        <v>2.3359922222270004</v>
      </c>
      <c r="F67" s="3">
        <v>58</v>
      </c>
      <c r="G67" s="3">
        <f t="shared" si="3"/>
        <v>1.7264409713179591</v>
      </c>
      <c r="H67" s="32">
        <f t="shared" si="10"/>
        <v>1.735205942148323</v>
      </c>
      <c r="I67" s="31">
        <f t="array" ref="I67:K67">LINEST(B18:B67,F18:G67,1,1)</f>
        <v>0.89115514111103289</v>
      </c>
      <c r="J67" s="31">
        <v>8.4023093101584989E-4</v>
      </c>
      <c r="K67" s="31">
        <v>0.1511129320504998</v>
      </c>
      <c r="L67">
        <f t="shared" si="8"/>
        <v>0</v>
      </c>
      <c r="M67" s="13">
        <f t="shared" si="7"/>
        <v>0.55999999999999994</v>
      </c>
      <c r="N67" s="5"/>
      <c r="O67" s="5"/>
      <c r="P67" s="5"/>
      <c r="Q67" s="5"/>
      <c r="R67" s="5"/>
      <c r="S67" s="11"/>
      <c r="T67" s="11"/>
    </row>
    <row r="68" spans="1:21" x14ac:dyDescent="0.25">
      <c r="A68" s="1">
        <v>38173</v>
      </c>
      <c r="B68">
        <v>1.76817</v>
      </c>
      <c r="C68" s="29">
        <f t="shared" si="4"/>
        <v>1.7389154856589797</v>
      </c>
      <c r="D68" s="31">
        <f t="shared" si="2"/>
        <v>2.9254514341020332E-2</v>
      </c>
      <c r="E68" s="30">
        <f t="shared" si="9"/>
        <v>2.3436003693805203</v>
      </c>
      <c r="F68" s="3">
        <v>59</v>
      </c>
      <c r="G68" s="3">
        <f t="shared" si="3"/>
        <v>1.7389154856589797</v>
      </c>
      <c r="H68" s="32">
        <f t="shared" si="10"/>
        <v>1.7503300319830233</v>
      </c>
      <c r="I68" s="31">
        <f t="array" ref="I68:K68">LINEST(B19:B68,F19:G68,1,1)</f>
        <v>0.89728842935538455</v>
      </c>
      <c r="J68" s="31">
        <v>9.2899903303386017E-4</v>
      </c>
      <c r="K68" s="31">
        <v>0.13828752718891324</v>
      </c>
      <c r="L68">
        <f t="shared" si="8"/>
        <v>1</v>
      </c>
      <c r="M68" s="13">
        <f t="shared" si="7"/>
        <v>0.54</v>
      </c>
      <c r="N68" s="5"/>
      <c r="O68" s="5"/>
      <c r="P68" s="5"/>
      <c r="Q68" s="5"/>
      <c r="R68" s="5"/>
      <c r="S68" s="11"/>
      <c r="T68" s="11"/>
    </row>
    <row r="69" spans="1:21" x14ac:dyDescent="0.25">
      <c r="A69" s="1">
        <v>38180</v>
      </c>
      <c r="B69">
        <v>1.6954400000000001</v>
      </c>
      <c r="C69" s="29">
        <f t="shared" si="4"/>
        <v>1.7535427428294899</v>
      </c>
      <c r="D69" s="31">
        <f t="shared" si="2"/>
        <v>5.8102742829489795E-2</v>
      </c>
      <c r="E69" s="30">
        <f>SUM(D20:D69)</f>
        <v>2.3647199286162608</v>
      </c>
      <c r="F69" s="3">
        <v>60</v>
      </c>
      <c r="G69" s="3">
        <f t="shared" si="3"/>
        <v>1.7535427428294899</v>
      </c>
      <c r="H69" s="32">
        <f t="shared" si="10"/>
        <v>1.767461082691951</v>
      </c>
      <c r="I69" s="31">
        <f t="array" ref="I69:K69">LINEST(B20:B69,F20:G69,1,1)</f>
        <v>0.86527577477479023</v>
      </c>
      <c r="J69" s="31">
        <v>9.7116735365793746E-4</v>
      </c>
      <c r="K69" s="31">
        <v>0.18468476671063105</v>
      </c>
      <c r="L69">
        <f t="shared" si="8"/>
        <v>0</v>
      </c>
      <c r="M69" s="13">
        <f t="shared" si="7"/>
        <v>0.54</v>
      </c>
      <c r="N69" s="5"/>
      <c r="O69" s="5"/>
      <c r="P69" s="5"/>
      <c r="Q69" s="5"/>
      <c r="R69" s="5"/>
      <c r="S69" s="11"/>
      <c r="T69" s="11"/>
    </row>
    <row r="70" spans="1:21" x14ac:dyDescent="0.25">
      <c r="A70" s="1">
        <v>38187</v>
      </c>
      <c r="B70">
        <v>1.70103</v>
      </c>
      <c r="C70" s="29">
        <f t="shared" si="4"/>
        <v>1.724491371414745</v>
      </c>
      <c r="D70" s="31">
        <f t="shared" si="2"/>
        <v>2.3461371414744914E-2</v>
      </c>
      <c r="E70" s="30">
        <f t="shared" ref="E70:E119" si="11">SUM(D11:D70)</f>
        <v>2.7749062414372547</v>
      </c>
      <c r="F70" s="3">
        <v>61</v>
      </c>
      <c r="G70" s="3">
        <f t="shared" si="3"/>
        <v>1.724491371414745</v>
      </c>
      <c r="H70" s="32">
        <f t="shared" si="10"/>
        <v>1.7360865827770993</v>
      </c>
      <c r="I70" s="31">
        <f t="array" ref="I70:K70">LINEST(B21:B70,F21:G70,1,1)</f>
        <v>0.85757788878963126</v>
      </c>
      <c r="J70" s="31">
        <v>9.037051472323359E-4</v>
      </c>
      <c r="K70" s="31">
        <v>0.19864904321621357</v>
      </c>
      <c r="L70">
        <f t="shared" si="8"/>
        <v>1</v>
      </c>
      <c r="M70" s="13">
        <f t="shared" si="7"/>
        <v>0.51999999999999991</v>
      </c>
      <c r="N70" s="5"/>
      <c r="O70" s="5"/>
      <c r="P70" s="5"/>
      <c r="Q70" s="5"/>
      <c r="R70" s="5"/>
      <c r="S70" s="11"/>
      <c r="T70" s="11"/>
    </row>
    <row r="71" spans="1:21" x14ac:dyDescent="0.25">
      <c r="A71" s="1">
        <v>38194</v>
      </c>
      <c r="B71">
        <v>1.7234100000000001</v>
      </c>
      <c r="C71" s="29">
        <f t="shared" si="4"/>
        <v>1.7127606857073725</v>
      </c>
      <c r="D71" s="31">
        <f t="shared" si="2"/>
        <v>1.064931429262761E-2</v>
      </c>
      <c r="E71" s="30">
        <f t="shared" si="11"/>
        <v>2.7458205557298827</v>
      </c>
      <c r="F71" s="3">
        <v>62</v>
      </c>
      <c r="G71" s="3">
        <f t="shared" si="3"/>
        <v>1.7127606857073725</v>
      </c>
      <c r="H71" s="32">
        <f t="shared" si="10"/>
        <v>1.7235044551954282</v>
      </c>
      <c r="I71" s="31">
        <f t="array" ref="I71:K71">LINEST(B22:B71,F22:G71,1,1)</f>
        <v>0.84834091396416034</v>
      </c>
      <c r="J71" s="31">
        <v>1.0970552305011861E-3</v>
      </c>
      <c r="K71" s="31">
        <v>0.20465644963797502</v>
      </c>
      <c r="L71">
        <f t="shared" si="8"/>
        <v>1</v>
      </c>
      <c r="M71" s="13">
        <f t="shared" si="7"/>
        <v>0.54</v>
      </c>
      <c r="N71" s="5">
        <f t="shared" ref="N71:N85" si="12">LN(B71)-LN(B70)</f>
        <v>1.3070936347654438E-2</v>
      </c>
      <c r="O71" s="5">
        <f t="shared" ref="O71:O85" si="13">LN(H71)-LN(H70)</f>
        <v>-7.2737979248201912E-3</v>
      </c>
      <c r="P71" s="5">
        <f>IF(O71&lt;$P$2,0,IF(O71*N71&gt;0,ABS(N71),-ABS(N71)))</f>
        <v>0</v>
      </c>
      <c r="Q71" s="5">
        <f t="shared" ref="Q71:Q135" si="14">IF(J71*O71&lt;0,0,IF(O71*N71&gt;0,ABS(N71),-ABS(N71)))</f>
        <v>0</v>
      </c>
      <c r="R71" s="5">
        <f>IF(OR(J71*O71&lt;0,M71&gt;$M$2),0,IF(O71*N71&gt;0,ABS(N71),-ABS(N71)))</f>
        <v>0</v>
      </c>
      <c r="S71" s="11">
        <f>IF(P71=0,0,P71-$S$3)</f>
        <v>0</v>
      </c>
      <c r="T71" s="11">
        <f>IF(Q71=0,0,Q71-$S$3)</f>
        <v>0</v>
      </c>
      <c r="U71" s="11">
        <f>IF(R71=0,0,R71-$S$3)</f>
        <v>0</v>
      </c>
    </row>
    <row r="72" spans="1:21" x14ac:dyDescent="0.25">
      <c r="A72" s="1">
        <v>38201</v>
      </c>
      <c r="B72">
        <v>1.7122200000000001</v>
      </c>
      <c r="C72" s="29">
        <f t="shared" si="4"/>
        <v>1.7180853428536862</v>
      </c>
      <c r="D72" s="31">
        <f t="shared" si="2"/>
        <v>5.8653428536861174E-3</v>
      </c>
      <c r="E72" s="30">
        <f t="shared" si="11"/>
        <v>2.7056583985835685</v>
      </c>
      <c r="F72" s="3">
        <v>63</v>
      </c>
      <c r="G72" s="3">
        <f t="shared" si="3"/>
        <v>1.7180853428536862</v>
      </c>
      <c r="H72" s="32">
        <f t="shared" si="10"/>
        <v>1.7312930191844738</v>
      </c>
      <c r="I72" s="31">
        <f t="array" ref="I72:K72">LINEST(B23:B72,F23:G72,1,1)</f>
        <v>0.86171342526594574</v>
      </c>
      <c r="J72" s="31">
        <v>8.4710979737608006E-4</v>
      </c>
      <c r="K72" s="31">
        <v>0.19401325836350924</v>
      </c>
      <c r="L72">
        <f t="shared" si="8"/>
        <v>0</v>
      </c>
      <c r="M72" s="13">
        <f t="shared" si="7"/>
        <v>0.54</v>
      </c>
      <c r="N72" s="5">
        <f t="shared" si="12"/>
        <v>-6.5141121537286573E-3</v>
      </c>
      <c r="O72" s="5">
        <f t="shared" si="13"/>
        <v>4.508847329971255E-3</v>
      </c>
      <c r="P72" s="5">
        <f t="shared" ref="P72:P135" si="15">IF(O72&lt;$P$2,0,IF(O72*N72&gt;0,ABS(N72),-ABS(N72)))</f>
        <v>-6.5141121537286573E-3</v>
      </c>
      <c r="Q72" s="5">
        <f t="shared" si="14"/>
        <v>-6.5141121537286573E-3</v>
      </c>
      <c r="R72" s="5">
        <f t="shared" ref="R72:R135" si="16">IF(OR(J72*O72&lt;0,M72&gt;$M$2),0,IF(O72*N72&gt;0,ABS(N72),-ABS(N72)))</f>
        <v>-6.5141121537286573E-3</v>
      </c>
      <c r="S72" s="11">
        <f t="shared" ref="S72:S135" si="17">IF(P72=0,0,P72-$S$3)</f>
        <v>-8.5141121537286573E-3</v>
      </c>
      <c r="T72" s="11">
        <f t="shared" ref="T72:T135" si="18">IF(Q72=0,0,Q72-$S$3)</f>
        <v>-8.5141121537286573E-3</v>
      </c>
      <c r="U72" s="11">
        <f t="shared" ref="U72:U135" si="19">IF(R72=0,0,R72-$S$3)</f>
        <v>-8.5141121537286573E-3</v>
      </c>
    </row>
    <row r="73" spans="1:21" x14ac:dyDescent="0.25">
      <c r="A73" s="1">
        <v>38208</v>
      </c>
      <c r="B73">
        <v>1.59751</v>
      </c>
      <c r="C73" s="29">
        <f t="shared" si="4"/>
        <v>1.7151526714268432</v>
      </c>
      <c r="D73" s="31">
        <f t="shared" si="2"/>
        <v>0.11764267142684326</v>
      </c>
      <c r="E73" s="30">
        <f t="shared" si="11"/>
        <v>2.7218173200104117</v>
      </c>
      <c r="F73" s="3">
        <v>64</v>
      </c>
      <c r="G73" s="3">
        <f t="shared" si="3"/>
        <v>1.7151526714268432</v>
      </c>
      <c r="H73" s="32">
        <f t="shared" si="10"/>
        <v>1.7261983687448408</v>
      </c>
      <c r="I73" s="31">
        <f t="array" ref="I73:K73">LINEST(B24:B73,F24:G73,1,1)</f>
        <v>0.85638982039509393</v>
      </c>
      <c r="J73" s="31">
        <v>3.7526491007470851E-4</v>
      </c>
      <c r="K73" s="31">
        <v>0.22006892738121575</v>
      </c>
      <c r="L73">
        <f t="shared" si="8"/>
        <v>0</v>
      </c>
      <c r="M73" s="13">
        <f t="shared" si="7"/>
        <v>0.54</v>
      </c>
      <c r="N73" s="5">
        <f t="shared" si="12"/>
        <v>-6.9344607105561284E-2</v>
      </c>
      <c r="O73" s="5">
        <f t="shared" si="13"/>
        <v>-2.9470234660017303E-3</v>
      </c>
      <c r="P73" s="5">
        <f t="shared" si="15"/>
        <v>0</v>
      </c>
      <c r="Q73" s="5">
        <f t="shared" si="14"/>
        <v>0</v>
      </c>
      <c r="R73" s="5">
        <f t="shared" si="16"/>
        <v>0</v>
      </c>
      <c r="S73" s="11">
        <f t="shared" si="17"/>
        <v>0</v>
      </c>
      <c r="T73" s="11">
        <f t="shared" si="18"/>
        <v>0</v>
      </c>
      <c r="U73" s="11">
        <f t="shared" si="19"/>
        <v>0</v>
      </c>
    </row>
    <row r="74" spans="1:21" x14ac:dyDescent="0.25">
      <c r="A74" s="1">
        <v>38215</v>
      </c>
      <c r="B74">
        <v>1.62269</v>
      </c>
      <c r="C74" s="29">
        <f t="shared" si="4"/>
        <v>1.6563313357134217</v>
      </c>
      <c r="D74" s="31">
        <f t="shared" ref="D74:D137" si="20">ABS(B74-C74)</f>
        <v>3.3641335713421761E-2</v>
      </c>
      <c r="E74" s="30">
        <f t="shared" si="11"/>
        <v>2.6811767807238329</v>
      </c>
      <c r="F74" s="3">
        <v>65</v>
      </c>
      <c r="G74" s="3">
        <f t="shared" ref="G74:G137" si="21">C74</f>
        <v>1.6563313357134217</v>
      </c>
      <c r="H74" s="32">
        <f t="shared" si="10"/>
        <v>1.662926441642455</v>
      </c>
      <c r="I74" s="31">
        <f t="array" ref="I74:K74">LINEST(B25:B74,F25:G74,1,1)</f>
        <v>0.86233776385587513</v>
      </c>
      <c r="J74" s="31">
        <v>3.3366169807727992E-4</v>
      </c>
      <c r="K74" s="31">
        <v>0.2108779946600523</v>
      </c>
      <c r="L74">
        <f t="shared" si="8"/>
        <v>1</v>
      </c>
      <c r="M74" s="13">
        <f t="shared" si="7"/>
        <v>0.54</v>
      </c>
      <c r="N74" s="5">
        <f t="shared" si="12"/>
        <v>1.5639098944938534E-2</v>
      </c>
      <c r="O74" s="5">
        <f t="shared" si="13"/>
        <v>-3.7342548898329664E-2</v>
      </c>
      <c r="P74" s="5">
        <f t="shared" si="15"/>
        <v>0</v>
      </c>
      <c r="Q74" s="5">
        <f t="shared" si="14"/>
        <v>0</v>
      </c>
      <c r="R74" s="5">
        <f t="shared" si="16"/>
        <v>0</v>
      </c>
      <c r="S74" s="11">
        <f t="shared" si="17"/>
        <v>0</v>
      </c>
      <c r="T74" s="11">
        <f t="shared" si="18"/>
        <v>0</v>
      </c>
      <c r="U74" s="11">
        <f t="shared" si="19"/>
        <v>0</v>
      </c>
    </row>
    <row r="75" spans="1:21" x14ac:dyDescent="0.25">
      <c r="A75" s="1">
        <v>38222</v>
      </c>
      <c r="B75">
        <v>1.70103</v>
      </c>
      <c r="C75" s="29">
        <f t="shared" ref="C75:C138" si="22">$D$3*C74+(1-$D$3)*B74</f>
        <v>1.6395106678567108</v>
      </c>
      <c r="D75" s="31">
        <f t="shared" si="20"/>
        <v>6.1519332143289196E-2</v>
      </c>
      <c r="E75" s="30">
        <f t="shared" si="11"/>
        <v>2.7379870503671224</v>
      </c>
      <c r="F75" s="3">
        <v>66</v>
      </c>
      <c r="G75" s="3">
        <f t="shared" si="21"/>
        <v>1.6395106678567108</v>
      </c>
      <c r="H75" s="32">
        <f t="shared" si="10"/>
        <v>1.6467116298705613</v>
      </c>
      <c r="I75" s="31">
        <f t="array" ref="I75:K75">LINEST(B26:B75,F26:G75,1,1)</f>
        <v>0.85381658714110076</v>
      </c>
      <c r="J75" s="31">
        <v>3.4543197468517447E-4</v>
      </c>
      <c r="K75" s="31">
        <v>0.22624806594643476</v>
      </c>
      <c r="L75">
        <f t="shared" si="8"/>
        <v>1</v>
      </c>
      <c r="M75" s="13">
        <f t="shared" si="7"/>
        <v>0.54</v>
      </c>
      <c r="N75" s="5">
        <f t="shared" si="12"/>
        <v>4.7148683966696969E-2</v>
      </c>
      <c r="O75" s="5">
        <f t="shared" si="13"/>
        <v>-9.7986191585286431E-3</v>
      </c>
      <c r="P75" s="5">
        <f t="shared" si="15"/>
        <v>0</v>
      </c>
      <c r="Q75" s="5">
        <f t="shared" si="14"/>
        <v>0</v>
      </c>
      <c r="R75" s="5">
        <f t="shared" si="16"/>
        <v>0</v>
      </c>
      <c r="S75" s="11">
        <f t="shared" si="17"/>
        <v>0</v>
      </c>
      <c r="T75" s="11">
        <f t="shared" si="18"/>
        <v>0</v>
      </c>
      <c r="U75" s="11">
        <f t="shared" si="19"/>
        <v>0</v>
      </c>
    </row>
    <row r="76" spans="1:21" x14ac:dyDescent="0.25">
      <c r="A76" s="1">
        <v>38229</v>
      </c>
      <c r="B76">
        <v>1.7569900000000001</v>
      </c>
      <c r="C76" s="29">
        <f t="shared" si="22"/>
        <v>1.6702703339283556</v>
      </c>
      <c r="D76" s="31">
        <f t="shared" si="20"/>
        <v>8.6719666071644497E-2</v>
      </c>
      <c r="E76" s="30">
        <f t="shared" si="11"/>
        <v>2.7904412476887668</v>
      </c>
      <c r="F76" s="3">
        <v>67</v>
      </c>
      <c r="G76" s="3">
        <f t="shared" si="21"/>
        <v>1.6702703339283556</v>
      </c>
      <c r="H76" s="32">
        <f t="shared" si="10"/>
        <v>1.6754965243680766</v>
      </c>
      <c r="I76" s="31">
        <f t="array" ref="I76:K76">LINEST(B27:B76,F27:G76,1,1)</f>
        <v>0.85160946573700891</v>
      </c>
      <c r="J76" s="31">
        <v>6.0785090714900007E-4</v>
      </c>
      <c r="K76" s="31">
        <v>0.21973565748480173</v>
      </c>
      <c r="L76">
        <f t="shared" si="8"/>
        <v>1</v>
      </c>
      <c r="M76" s="13">
        <f t="shared" si="7"/>
        <v>0.55999999999999994</v>
      </c>
      <c r="N76" s="5">
        <f t="shared" si="12"/>
        <v>3.2368167726624097E-2</v>
      </c>
      <c r="O76" s="5">
        <f t="shared" si="13"/>
        <v>1.7329206059822133E-2</v>
      </c>
      <c r="P76" s="5">
        <f t="shared" si="15"/>
        <v>3.2368167726624097E-2</v>
      </c>
      <c r="Q76" s="5">
        <f t="shared" si="14"/>
        <v>3.2368167726624097E-2</v>
      </c>
      <c r="R76" s="5">
        <f t="shared" si="16"/>
        <v>3.2368167726624097E-2</v>
      </c>
      <c r="S76" s="11">
        <f t="shared" si="17"/>
        <v>3.0368167726624096E-2</v>
      </c>
      <c r="T76" s="11">
        <f t="shared" si="18"/>
        <v>3.0368167726624096E-2</v>
      </c>
      <c r="U76" s="11">
        <f t="shared" si="19"/>
        <v>3.0368167726624096E-2</v>
      </c>
    </row>
    <row r="77" spans="1:21" x14ac:dyDescent="0.25">
      <c r="A77" s="1">
        <v>38236</v>
      </c>
      <c r="B77">
        <v>1.7122200000000001</v>
      </c>
      <c r="C77" s="29">
        <f t="shared" si="22"/>
        <v>1.7136301669641778</v>
      </c>
      <c r="D77" s="31">
        <f t="shared" si="20"/>
        <v>1.4101669641777281E-3</v>
      </c>
      <c r="E77" s="30">
        <f t="shared" si="11"/>
        <v>2.764258680277945</v>
      </c>
      <c r="F77" s="3">
        <v>68</v>
      </c>
      <c r="G77" s="3">
        <f t="shared" si="21"/>
        <v>1.7136301669641778</v>
      </c>
      <c r="H77" s="32">
        <f t="shared" si="10"/>
        <v>1.7204131901301187</v>
      </c>
      <c r="I77" s="31">
        <f t="array" ref="I77:K77">LINEST(B28:B77,F28:G77,1,1)</f>
        <v>0.84705721104880272</v>
      </c>
      <c r="J77" s="31">
        <v>3.8515421983857201E-4</v>
      </c>
      <c r="K77" s="31">
        <v>0.23834123814281383</v>
      </c>
      <c r="L77">
        <f t="shared" si="8"/>
        <v>0</v>
      </c>
      <c r="M77" s="13">
        <f t="shared" si="7"/>
        <v>0.55999999999999994</v>
      </c>
      <c r="N77" s="5">
        <f t="shared" si="12"/>
        <v>-2.5811343532698316E-2</v>
      </c>
      <c r="O77" s="5">
        <f t="shared" si="13"/>
        <v>2.6454934987193424E-2</v>
      </c>
      <c r="P77" s="5">
        <f t="shared" si="15"/>
        <v>-2.5811343532698316E-2</v>
      </c>
      <c r="Q77" s="5">
        <f t="shared" si="14"/>
        <v>-2.5811343532698316E-2</v>
      </c>
      <c r="R77" s="5">
        <f t="shared" si="16"/>
        <v>-2.5811343532698316E-2</v>
      </c>
      <c r="S77" s="11">
        <f t="shared" si="17"/>
        <v>-2.7811343532698318E-2</v>
      </c>
      <c r="T77" s="11">
        <f t="shared" si="18"/>
        <v>-2.7811343532698318E-2</v>
      </c>
      <c r="U77" s="11">
        <f t="shared" si="19"/>
        <v>-2.7811343532698318E-2</v>
      </c>
    </row>
    <row r="78" spans="1:21" x14ac:dyDescent="0.25">
      <c r="A78" s="1">
        <v>38243</v>
      </c>
      <c r="B78">
        <v>1.7122200000000001</v>
      </c>
      <c r="C78" s="29">
        <f t="shared" si="22"/>
        <v>1.7129250834820891</v>
      </c>
      <c r="D78" s="31">
        <f t="shared" si="20"/>
        <v>7.0508348208897509E-4</v>
      </c>
      <c r="E78" s="30">
        <f t="shared" si="11"/>
        <v>2.7433173965725333</v>
      </c>
      <c r="F78" s="3">
        <v>69</v>
      </c>
      <c r="G78" s="3">
        <f t="shared" si="21"/>
        <v>1.7129250834820891</v>
      </c>
      <c r="H78" s="32">
        <f t="shared" si="10"/>
        <v>1.7158624232615514</v>
      </c>
      <c r="I78" s="31">
        <f t="array" ref="I78:K78">LINEST(B29:B78,F29:G78,1,1)</f>
        <v>0.84020793892877799</v>
      </c>
      <c r="J78" s="31">
        <v>3.2802620273480521E-4</v>
      </c>
      <c r="K78" s="31">
        <v>0.25240307294493269</v>
      </c>
      <c r="L78">
        <f t="shared" si="8"/>
        <v>0</v>
      </c>
      <c r="M78" s="13">
        <f t="shared" si="7"/>
        <v>0.55999999999999994</v>
      </c>
      <c r="N78" s="5">
        <f t="shared" si="12"/>
        <v>0</v>
      </c>
      <c r="O78" s="5">
        <f t="shared" si="13"/>
        <v>-2.6486638681099128E-3</v>
      </c>
      <c r="P78" s="5">
        <f t="shared" si="15"/>
        <v>0</v>
      </c>
      <c r="Q78" s="5">
        <f t="shared" si="14"/>
        <v>0</v>
      </c>
      <c r="R78" s="5">
        <f t="shared" si="16"/>
        <v>0</v>
      </c>
      <c r="S78" s="11">
        <f t="shared" si="17"/>
        <v>0</v>
      </c>
      <c r="T78" s="11">
        <f t="shared" si="18"/>
        <v>0</v>
      </c>
      <c r="U78" s="11">
        <f t="shared" si="19"/>
        <v>0</v>
      </c>
    </row>
    <row r="79" spans="1:21" x14ac:dyDescent="0.25">
      <c r="A79" s="1">
        <v>38250</v>
      </c>
      <c r="B79">
        <v>1.6954400000000001</v>
      </c>
      <c r="C79" s="29">
        <f t="shared" si="22"/>
        <v>1.7125725417410447</v>
      </c>
      <c r="D79" s="31">
        <f t="shared" si="20"/>
        <v>1.7132541741044616E-2</v>
      </c>
      <c r="E79" s="30">
        <f t="shared" si="11"/>
        <v>2.7234667547198286</v>
      </c>
      <c r="F79" s="3">
        <v>70</v>
      </c>
      <c r="G79" s="3">
        <f t="shared" si="21"/>
        <v>1.7125725417410447</v>
      </c>
      <c r="H79" s="32">
        <f t="shared" si="10"/>
        <v>1.7142819526986308</v>
      </c>
      <c r="I79" s="31">
        <f t="array" ref="I79:K79">LINEST(B30:B79,F30:G79,1,1)</f>
        <v>0.83088502692202681</v>
      </c>
      <c r="J79" s="31">
        <v>2.4126585298651684E-4</v>
      </c>
      <c r="K79" s="31">
        <v>0.27159922766472211</v>
      </c>
      <c r="L79">
        <f t="shared" si="8"/>
        <v>0</v>
      </c>
      <c r="M79" s="13">
        <f t="shared" si="7"/>
        <v>0.54</v>
      </c>
      <c r="N79" s="5">
        <f t="shared" si="12"/>
        <v>-9.8484799702478476E-3</v>
      </c>
      <c r="O79" s="5">
        <f t="shared" si="13"/>
        <v>-9.2151845609844685E-4</v>
      </c>
      <c r="P79" s="5">
        <f t="shared" si="15"/>
        <v>0</v>
      </c>
      <c r="Q79" s="5">
        <f t="shared" si="14"/>
        <v>0</v>
      </c>
      <c r="R79" s="5">
        <f t="shared" si="16"/>
        <v>0</v>
      </c>
      <c r="S79" s="11">
        <f t="shared" si="17"/>
        <v>0</v>
      </c>
      <c r="T79" s="11">
        <f t="shared" si="18"/>
        <v>0</v>
      </c>
      <c r="U79" s="11">
        <f t="shared" si="19"/>
        <v>0</v>
      </c>
    </row>
    <row r="80" spans="1:21" x14ac:dyDescent="0.25">
      <c r="A80" s="1">
        <v>38257</v>
      </c>
      <c r="B80">
        <v>1.7178199999999999</v>
      </c>
      <c r="C80" s="29">
        <f t="shared" si="22"/>
        <v>1.7040062708705224</v>
      </c>
      <c r="D80" s="31">
        <f t="shared" si="20"/>
        <v>1.3813729129477537E-2</v>
      </c>
      <c r="E80" s="30">
        <f t="shared" si="11"/>
        <v>2.7217620756461804</v>
      </c>
      <c r="F80" s="3">
        <v>71</v>
      </c>
      <c r="G80" s="3">
        <f t="shared" si="21"/>
        <v>1.7040062708705224</v>
      </c>
      <c r="H80" s="32">
        <f t="shared" si="10"/>
        <v>1.7045623994743211</v>
      </c>
      <c r="I80" s="31">
        <f t="array" ref="I80:K80">LINEST(B31:B80,F31:G80,1,1)</f>
        <v>0.81471683587289445</v>
      </c>
      <c r="J80" s="31">
        <v>1.9954833290756766E-4</v>
      </c>
      <c r="K80" s="31">
        <v>0.3009567956400323</v>
      </c>
      <c r="L80">
        <f t="shared" si="8"/>
        <v>1</v>
      </c>
      <c r="M80" s="13">
        <f t="shared" si="7"/>
        <v>0.54</v>
      </c>
      <c r="N80" s="5">
        <f t="shared" si="12"/>
        <v>1.31137509149577E-2</v>
      </c>
      <c r="O80" s="5">
        <f t="shared" si="13"/>
        <v>-5.6858858775749033E-3</v>
      </c>
      <c r="P80" s="5">
        <f t="shared" si="15"/>
        <v>0</v>
      </c>
      <c r="Q80" s="5">
        <f t="shared" si="14"/>
        <v>0</v>
      </c>
      <c r="R80" s="5">
        <f t="shared" si="16"/>
        <v>0</v>
      </c>
      <c r="S80" s="11">
        <f t="shared" si="17"/>
        <v>0</v>
      </c>
      <c r="T80" s="11">
        <f t="shared" si="18"/>
        <v>0</v>
      </c>
      <c r="U80" s="11">
        <f t="shared" si="19"/>
        <v>0</v>
      </c>
    </row>
    <row r="81" spans="1:21" x14ac:dyDescent="0.25">
      <c r="A81" s="1">
        <v>38264</v>
      </c>
      <c r="B81">
        <v>1.7569900000000001</v>
      </c>
      <c r="C81" s="29">
        <f t="shared" si="22"/>
        <v>1.7109131354352611</v>
      </c>
      <c r="D81" s="31">
        <f t="shared" si="20"/>
        <v>4.6076864564738917E-2</v>
      </c>
      <c r="E81" s="30">
        <f t="shared" si="11"/>
        <v>2.7099481443124818</v>
      </c>
      <c r="F81" s="3">
        <v>72</v>
      </c>
      <c r="G81" s="3">
        <f t="shared" si="21"/>
        <v>1.7109131354352611</v>
      </c>
      <c r="H81" s="32">
        <f t="shared" si="10"/>
        <v>1.7092340117645661</v>
      </c>
      <c r="I81" s="31">
        <f t="array" ref="I81:K81">LINEST(B32:B81,F32:G81,1,1)</f>
        <v>0.79362994966722167</v>
      </c>
      <c r="J81" s="31">
        <v>2.3874162276878855E-4</v>
      </c>
      <c r="K81" s="31">
        <v>0.33536351156757682</v>
      </c>
      <c r="L81">
        <f t="shared" si="8"/>
        <v>1</v>
      </c>
      <c r="M81" s="13">
        <f t="shared" si="7"/>
        <v>0.55999999999999994</v>
      </c>
      <c r="N81" s="5">
        <f t="shared" si="12"/>
        <v>2.2546072587988464E-2</v>
      </c>
      <c r="O81" s="5">
        <f t="shared" si="13"/>
        <v>2.7369032265535109E-3</v>
      </c>
      <c r="P81" s="5">
        <f t="shared" si="15"/>
        <v>2.2546072587988464E-2</v>
      </c>
      <c r="Q81" s="5">
        <f t="shared" si="14"/>
        <v>2.2546072587988464E-2</v>
      </c>
      <c r="R81" s="5">
        <f t="shared" si="16"/>
        <v>2.2546072587988464E-2</v>
      </c>
      <c r="S81" s="11">
        <f t="shared" si="17"/>
        <v>2.0546072587988462E-2</v>
      </c>
      <c r="T81" s="11">
        <f t="shared" si="18"/>
        <v>2.0546072587988462E-2</v>
      </c>
      <c r="U81" s="11">
        <f t="shared" si="19"/>
        <v>2.0546072587988462E-2</v>
      </c>
    </row>
    <row r="82" spans="1:21" x14ac:dyDescent="0.25">
      <c r="A82" s="1">
        <v>38271</v>
      </c>
      <c r="B82">
        <v>1.76817</v>
      </c>
      <c r="C82" s="29">
        <f t="shared" si="22"/>
        <v>1.7339515677176305</v>
      </c>
      <c r="D82" s="31">
        <f t="shared" si="20"/>
        <v>3.4218432282369537E-2</v>
      </c>
      <c r="E82" s="30">
        <f t="shared" si="11"/>
        <v>2.6656119745440701</v>
      </c>
      <c r="F82" s="3">
        <v>73</v>
      </c>
      <c r="G82" s="3">
        <f t="shared" si="21"/>
        <v>1.7339515677176305</v>
      </c>
      <c r="H82" s="32">
        <f t="shared" si="10"/>
        <v>1.7289075454428415</v>
      </c>
      <c r="I82" s="31">
        <f t="array" ref="I82:K82">LINEST(B33:B82,F33:G82,1,1)</f>
        <v>0.82218344000196175</v>
      </c>
      <c r="J82" s="31">
        <v>3.54445058784603E-4</v>
      </c>
      <c r="K82" s="31">
        <v>0.2832114950152731</v>
      </c>
      <c r="L82">
        <f t="shared" si="8"/>
        <v>1</v>
      </c>
      <c r="M82" s="13">
        <f t="shared" si="7"/>
        <v>0.58000000000000007</v>
      </c>
      <c r="N82" s="5">
        <f t="shared" si="12"/>
        <v>6.3429957699930872E-3</v>
      </c>
      <c r="O82" s="5">
        <f t="shared" si="13"/>
        <v>1.1444408601587797E-2</v>
      </c>
      <c r="P82" s="5">
        <f t="shared" si="15"/>
        <v>6.3429957699930872E-3</v>
      </c>
      <c r="Q82" s="5">
        <f t="shared" si="14"/>
        <v>6.3429957699930872E-3</v>
      </c>
      <c r="R82" s="5">
        <f t="shared" si="16"/>
        <v>6.3429957699930872E-3</v>
      </c>
      <c r="S82" s="11">
        <f t="shared" si="17"/>
        <v>4.3429957699930872E-3</v>
      </c>
      <c r="T82" s="11">
        <f t="shared" si="18"/>
        <v>4.3429957699930872E-3</v>
      </c>
      <c r="U82" s="11">
        <f t="shared" si="19"/>
        <v>4.3429957699930872E-3</v>
      </c>
    </row>
    <row r="83" spans="1:21" x14ac:dyDescent="0.25">
      <c r="A83" s="1">
        <v>38278</v>
      </c>
      <c r="B83">
        <v>1.81294</v>
      </c>
      <c r="C83" s="29">
        <f t="shared" si="22"/>
        <v>1.7510607838588153</v>
      </c>
      <c r="D83" s="31">
        <f t="shared" si="20"/>
        <v>6.1879216141184745E-2</v>
      </c>
      <c r="E83" s="30">
        <f t="shared" si="11"/>
        <v>2.6463638896598631</v>
      </c>
      <c r="F83" s="3">
        <v>74</v>
      </c>
      <c r="G83" s="3">
        <f t="shared" si="21"/>
        <v>1.7510607838588153</v>
      </c>
      <c r="H83" s="32">
        <f t="shared" si="10"/>
        <v>1.7491336082909059</v>
      </c>
      <c r="I83" s="31">
        <f t="array" ref="I83:K83">LINEST(B34:B83,F34:G83,1,1)</f>
        <v>0.87291671522549963</v>
      </c>
      <c r="J83" s="31">
        <v>6.0745226815075103E-4</v>
      </c>
      <c r="K83" s="31">
        <v>0.18712709940618577</v>
      </c>
      <c r="L83">
        <f t="shared" si="8"/>
        <v>1</v>
      </c>
      <c r="M83" s="13">
        <f t="shared" si="7"/>
        <v>0.58000000000000007</v>
      </c>
      <c r="N83" s="5">
        <f t="shared" si="12"/>
        <v>2.5004723467155543E-2</v>
      </c>
      <c r="O83" s="5">
        <f t="shared" si="13"/>
        <v>1.1630851944032794E-2</v>
      </c>
      <c r="P83" s="5">
        <f t="shared" si="15"/>
        <v>2.5004723467155543E-2</v>
      </c>
      <c r="Q83" s="5">
        <f t="shared" si="14"/>
        <v>2.5004723467155543E-2</v>
      </c>
      <c r="R83" s="5">
        <f t="shared" si="16"/>
        <v>2.5004723467155543E-2</v>
      </c>
      <c r="S83" s="11">
        <f t="shared" si="17"/>
        <v>2.3004723467155541E-2</v>
      </c>
      <c r="T83" s="11">
        <f t="shared" si="18"/>
        <v>2.3004723467155541E-2</v>
      </c>
      <c r="U83" s="11">
        <f t="shared" si="19"/>
        <v>2.3004723467155541E-2</v>
      </c>
    </row>
    <row r="84" spans="1:21" x14ac:dyDescent="0.25">
      <c r="A84" s="1">
        <v>38285</v>
      </c>
      <c r="B84">
        <v>1.7961499999999999</v>
      </c>
      <c r="C84" s="29">
        <f t="shared" si="22"/>
        <v>1.7820003919294076</v>
      </c>
      <c r="D84" s="31">
        <f t="shared" si="20"/>
        <v>1.414960807059229E-2</v>
      </c>
      <c r="E84" s="30">
        <f t="shared" si="11"/>
        <v>2.6147671482431512</v>
      </c>
      <c r="F84" s="3">
        <v>75</v>
      </c>
      <c r="G84" s="3">
        <f t="shared" si="21"/>
        <v>1.7820003919294076</v>
      </c>
      <c r="H84" s="32">
        <f t="shared" si="10"/>
        <v>1.7882239481710636</v>
      </c>
      <c r="I84" s="31">
        <f t="array" ref="I84:K84">LINEST(B35:B84,F35:G84,1,1)</f>
        <v>0.88368488273037349</v>
      </c>
      <c r="J84" s="31">
        <v>8.0851124270351466E-4</v>
      </c>
      <c r="K84" s="31">
        <v>0.15775088251039238</v>
      </c>
      <c r="L84">
        <f t="shared" si="8"/>
        <v>0</v>
      </c>
      <c r="M84" s="13">
        <f t="shared" si="7"/>
        <v>0.58000000000000007</v>
      </c>
      <c r="N84" s="5">
        <f t="shared" si="12"/>
        <v>-9.304351582822612E-3</v>
      </c>
      <c r="O84" s="5">
        <f t="shared" si="13"/>
        <v>2.2102335197324519E-2</v>
      </c>
      <c r="P84" s="5">
        <f t="shared" si="15"/>
        <v>-9.304351582822612E-3</v>
      </c>
      <c r="Q84" s="5">
        <f t="shared" si="14"/>
        <v>-9.304351582822612E-3</v>
      </c>
      <c r="R84" s="5">
        <f t="shared" si="16"/>
        <v>-9.304351582822612E-3</v>
      </c>
      <c r="S84" s="11">
        <f t="shared" si="17"/>
        <v>-1.1304351582822612E-2</v>
      </c>
      <c r="T84" s="11">
        <f t="shared" si="18"/>
        <v>-1.1304351582822612E-2</v>
      </c>
      <c r="U84" s="11">
        <f t="shared" si="19"/>
        <v>-1.1304351582822612E-2</v>
      </c>
    </row>
    <row r="85" spans="1:21" x14ac:dyDescent="0.25">
      <c r="A85" s="1">
        <v>38292</v>
      </c>
      <c r="B85">
        <v>1.8297300000000001</v>
      </c>
      <c r="C85" s="29">
        <f t="shared" si="22"/>
        <v>1.7890751959647038</v>
      </c>
      <c r="D85" s="31">
        <f t="shared" si="20"/>
        <v>4.065480403529631E-2</v>
      </c>
      <c r="E85" s="30">
        <f t="shared" si="11"/>
        <v>2.6050651270221001</v>
      </c>
      <c r="F85" s="3">
        <v>76</v>
      </c>
      <c r="G85" s="3">
        <f t="shared" si="21"/>
        <v>1.7890751959647038</v>
      </c>
      <c r="H85" s="32">
        <f t="shared" si="10"/>
        <v>1.8001764416977488</v>
      </c>
      <c r="I85" s="31">
        <f t="array" ref="I85:K85">LINEST(B36:B85,F36:G85,1,1)</f>
        <v>0.89361874235800975</v>
      </c>
      <c r="J85" s="31">
        <v>8.0889746566163907E-4</v>
      </c>
      <c r="K85" s="31">
        <v>0.14232222109374382</v>
      </c>
      <c r="L85">
        <f t="shared" si="8"/>
        <v>1</v>
      </c>
      <c r="M85" s="13">
        <f t="shared" si="7"/>
        <v>0.55999999999999994</v>
      </c>
      <c r="N85" s="5">
        <f t="shared" si="12"/>
        <v>1.8522929661027754E-2</v>
      </c>
      <c r="O85" s="5">
        <f t="shared" si="13"/>
        <v>6.661763700507195E-3</v>
      </c>
      <c r="P85" s="5">
        <f t="shared" si="15"/>
        <v>1.8522929661027754E-2</v>
      </c>
      <c r="Q85" s="5">
        <f t="shared" si="14"/>
        <v>1.8522929661027754E-2</v>
      </c>
      <c r="R85" s="5">
        <f t="shared" si="16"/>
        <v>1.8522929661027754E-2</v>
      </c>
      <c r="S85" s="11">
        <f t="shared" si="17"/>
        <v>1.6522929661027752E-2</v>
      </c>
      <c r="T85" s="11">
        <f t="shared" si="18"/>
        <v>1.6522929661027752E-2</v>
      </c>
      <c r="U85" s="11">
        <f t="shared" si="19"/>
        <v>1.6522929661027752E-2</v>
      </c>
    </row>
    <row r="86" spans="1:21" x14ac:dyDescent="0.25">
      <c r="A86" s="1">
        <v>38299</v>
      </c>
      <c r="B86">
        <v>1.91926</v>
      </c>
      <c r="C86" s="28">
        <f t="shared" si="22"/>
        <v>1.809402597982352</v>
      </c>
      <c r="D86" s="31">
        <f t="shared" si="20"/>
        <v>0.10985740201764793</v>
      </c>
      <c r="E86" s="30">
        <f t="shared" si="11"/>
        <v>2.6720909416679217</v>
      </c>
      <c r="F86" s="3">
        <v>77</v>
      </c>
      <c r="G86" s="3">
        <f t="shared" si="21"/>
        <v>1.809402597982352</v>
      </c>
      <c r="H86" s="32">
        <f t="shared" si="10"/>
        <v>1.821523399977995</v>
      </c>
      <c r="I86" s="31">
        <f t="array" ref="I86:K86">LINEST(B37:B86,F37:G86,1,1)</f>
        <v>0.91946720485396749</v>
      </c>
      <c r="J86" s="31">
        <v>1.1244263854686273E-3</v>
      </c>
      <c r="K86" s="31">
        <v>8.3740408713610881E-2</v>
      </c>
      <c r="L86">
        <f t="shared" si="8"/>
        <v>1</v>
      </c>
      <c r="M86" s="13">
        <f t="shared" si="7"/>
        <v>0.58000000000000007</v>
      </c>
      <c r="N86" s="5">
        <f t="shared" ref="N86:N112" si="23">LN(B86)-LN(B85)</f>
        <v>4.7771280096448931E-2</v>
      </c>
      <c r="O86" s="5">
        <f>LN(H86)-LN(H85)</f>
        <v>1.1788500663343138E-2</v>
      </c>
      <c r="P86" s="5">
        <f t="shared" si="15"/>
        <v>4.7771280096448931E-2</v>
      </c>
      <c r="Q86" s="5">
        <f t="shared" si="14"/>
        <v>4.7771280096448931E-2</v>
      </c>
      <c r="R86" s="5">
        <f t="shared" si="16"/>
        <v>4.7771280096448931E-2</v>
      </c>
      <c r="S86" s="11">
        <f t="shared" si="17"/>
        <v>4.577128009644893E-2</v>
      </c>
      <c r="T86" s="11">
        <f t="shared" si="18"/>
        <v>4.577128009644893E-2</v>
      </c>
      <c r="U86" s="11">
        <f t="shared" si="19"/>
        <v>4.577128009644893E-2</v>
      </c>
    </row>
    <row r="87" spans="1:21" x14ac:dyDescent="0.25">
      <c r="A87" s="1">
        <v>38306</v>
      </c>
      <c r="B87">
        <v>1.94164</v>
      </c>
      <c r="C87" s="28">
        <f t="shared" si="22"/>
        <v>1.864331298991176</v>
      </c>
      <c r="D87" s="31">
        <f t="shared" si="20"/>
        <v>7.7308701008824032E-2</v>
      </c>
      <c r="E87" s="30">
        <f t="shared" si="11"/>
        <v>2.66879543636266</v>
      </c>
      <c r="F87" s="3">
        <v>78</v>
      </c>
      <c r="G87" s="3">
        <f t="shared" si="21"/>
        <v>1.864331298991176</v>
      </c>
      <c r="H87" s="32">
        <f t="shared" si="10"/>
        <v>1.8856371551853468</v>
      </c>
      <c r="I87" s="31">
        <f t="array" ref="I87:K87">LINEST(B38:B87,F38:G87,1,1)</f>
        <v>0.92182886980049883</v>
      </c>
      <c r="J87" s="31">
        <v>1.5064361546802856E-3</v>
      </c>
      <c r="K87" s="31">
        <v>5.8405465179546923E-2</v>
      </c>
      <c r="L87">
        <f t="shared" si="8"/>
        <v>1</v>
      </c>
      <c r="M87" s="13">
        <f t="shared" si="7"/>
        <v>0.58000000000000007</v>
      </c>
      <c r="N87" s="5">
        <f t="shared" si="23"/>
        <v>1.1593281702833802E-2</v>
      </c>
      <c r="O87" s="5">
        <f t="shared" ref="O87:O150" si="24">LN(H87)-LN(H86)</f>
        <v>3.4592593220332812E-2</v>
      </c>
      <c r="P87" s="5">
        <f t="shared" si="15"/>
        <v>1.1593281702833802E-2</v>
      </c>
      <c r="Q87" s="5">
        <f t="shared" si="14"/>
        <v>1.1593281702833802E-2</v>
      </c>
      <c r="R87" s="5">
        <f t="shared" si="16"/>
        <v>1.1593281702833802E-2</v>
      </c>
      <c r="S87" s="11">
        <f t="shared" si="17"/>
        <v>9.593281702833802E-3</v>
      </c>
      <c r="T87" s="11">
        <f t="shared" si="18"/>
        <v>9.593281702833802E-3</v>
      </c>
      <c r="U87" s="11">
        <f t="shared" si="19"/>
        <v>9.593281702833802E-3</v>
      </c>
    </row>
    <row r="88" spans="1:21" x14ac:dyDescent="0.25">
      <c r="A88" s="1">
        <v>38313</v>
      </c>
      <c r="B88">
        <v>1.88568</v>
      </c>
      <c r="C88" s="28">
        <f t="shared" si="22"/>
        <v>1.9029856494955881</v>
      </c>
      <c r="D88" s="31">
        <f t="shared" si="20"/>
        <v>1.7305649495588105E-2</v>
      </c>
      <c r="E88" s="30">
        <f t="shared" si="11"/>
        <v>2.6798089827012044</v>
      </c>
      <c r="F88" s="3">
        <v>79</v>
      </c>
      <c r="G88" s="3">
        <f t="shared" si="21"/>
        <v>1.9029856494955881</v>
      </c>
      <c r="H88" s="32">
        <f t="shared" si="10"/>
        <v>1.9316410319203758</v>
      </c>
      <c r="I88" s="31">
        <f t="array" ref="I88:K88">LINEST(B39:B88,F39:G88,1,1)</f>
        <v>0.89888319135290085</v>
      </c>
      <c r="J88" s="31">
        <v>1.5006695388636679E-3</v>
      </c>
      <c r="K88" s="31">
        <v>9.580086707174007E-2</v>
      </c>
      <c r="L88">
        <f t="shared" si="8"/>
        <v>0</v>
      </c>
      <c r="M88" s="13">
        <f t="shared" si="7"/>
        <v>0.58000000000000007</v>
      </c>
      <c r="N88" s="5">
        <f t="shared" si="23"/>
        <v>-2.9244478230225468E-2</v>
      </c>
      <c r="O88" s="5">
        <f t="shared" si="24"/>
        <v>2.4104140096425697E-2</v>
      </c>
      <c r="P88" s="5">
        <f t="shared" si="15"/>
        <v>-2.9244478230225468E-2</v>
      </c>
      <c r="Q88" s="5">
        <f t="shared" si="14"/>
        <v>-2.9244478230225468E-2</v>
      </c>
      <c r="R88" s="5">
        <f t="shared" si="16"/>
        <v>-2.9244478230225468E-2</v>
      </c>
      <c r="S88" s="11">
        <f t="shared" si="17"/>
        <v>-3.124447823022547E-2</v>
      </c>
      <c r="T88" s="11">
        <f t="shared" si="18"/>
        <v>-3.124447823022547E-2</v>
      </c>
      <c r="U88" s="11">
        <f t="shared" si="19"/>
        <v>-3.124447823022547E-2</v>
      </c>
    </row>
    <row r="89" spans="1:21" x14ac:dyDescent="0.25">
      <c r="A89" s="1">
        <v>38320</v>
      </c>
      <c r="B89">
        <v>1.9080600000000001</v>
      </c>
      <c r="C89" s="28">
        <f t="shared" si="22"/>
        <v>1.894332824747794</v>
      </c>
      <c r="D89" s="31">
        <f t="shared" si="20"/>
        <v>1.3727175252206125E-2</v>
      </c>
      <c r="E89" s="30">
        <f t="shared" si="11"/>
        <v>2.6903901063748883</v>
      </c>
      <c r="F89" s="3">
        <v>80</v>
      </c>
      <c r="G89" s="3">
        <f t="shared" si="21"/>
        <v>1.894332824747794</v>
      </c>
      <c r="H89" s="32">
        <f t="shared" si="10"/>
        <v>1.9186383651746859</v>
      </c>
      <c r="I89" s="31">
        <f t="array" ref="I89:K89">LINEST(B40:B89,F40:G89,1,1)</f>
        <v>0.87609289016192704</v>
      </c>
      <c r="J89" s="31">
        <v>1.7073973252778576E-3</v>
      </c>
      <c r="K89" s="31">
        <v>0.12101087509261887</v>
      </c>
      <c r="L89">
        <f t="shared" si="8"/>
        <v>1</v>
      </c>
      <c r="M89" s="13">
        <f t="shared" si="7"/>
        <v>0.58000000000000007</v>
      </c>
      <c r="N89" s="5">
        <f t="shared" si="23"/>
        <v>1.179852051900443E-2</v>
      </c>
      <c r="O89" s="5">
        <f t="shared" si="24"/>
        <v>-6.7541675993412209E-3</v>
      </c>
      <c r="P89" s="5">
        <f t="shared" si="15"/>
        <v>0</v>
      </c>
      <c r="Q89" s="5">
        <f t="shared" si="14"/>
        <v>0</v>
      </c>
      <c r="R89" s="5">
        <f t="shared" si="16"/>
        <v>0</v>
      </c>
      <c r="S89" s="11">
        <f t="shared" si="17"/>
        <v>0</v>
      </c>
      <c r="T89" s="11">
        <f t="shared" si="18"/>
        <v>0</v>
      </c>
      <c r="U89" s="11">
        <f t="shared" si="19"/>
        <v>0</v>
      </c>
    </row>
    <row r="90" spans="1:21" x14ac:dyDescent="0.25">
      <c r="A90" s="1">
        <v>38327</v>
      </c>
      <c r="B90">
        <v>1.9136599999999999</v>
      </c>
      <c r="C90" s="28">
        <f t="shared" si="22"/>
        <v>1.9011964123738969</v>
      </c>
      <c r="D90" s="31">
        <f t="shared" si="20"/>
        <v>1.2463587626103001E-2</v>
      </c>
      <c r="E90" s="30">
        <f t="shared" si="11"/>
        <v>2.6829706682117305</v>
      </c>
      <c r="F90" s="3">
        <v>81</v>
      </c>
      <c r="G90" s="3">
        <f t="shared" si="21"/>
        <v>1.9011964123738969</v>
      </c>
      <c r="H90" s="32">
        <f t="shared" si="10"/>
        <v>1.9249347181222596</v>
      </c>
      <c r="I90" s="31">
        <f t="array" ref="I90:K90">LINEST(B41:B90,F41:G90,1,1)</f>
        <v>0.81708034692677078</v>
      </c>
      <c r="J90" s="31">
        <v>2.2971140758784002E-3</v>
      </c>
      <c r="K90" s="31">
        <v>0.18342226380139381</v>
      </c>
      <c r="L90">
        <f t="shared" si="8"/>
        <v>1</v>
      </c>
      <c r="M90" s="13">
        <f t="shared" si="7"/>
        <v>0.58000000000000007</v>
      </c>
      <c r="N90" s="5">
        <f t="shared" si="23"/>
        <v>2.9306197251399713E-3</v>
      </c>
      <c r="O90" s="5">
        <f t="shared" si="24"/>
        <v>3.2763048566000208E-3</v>
      </c>
      <c r="P90" s="5">
        <f t="shared" si="15"/>
        <v>2.9306197251399713E-3</v>
      </c>
      <c r="Q90" s="5">
        <f t="shared" si="14"/>
        <v>2.9306197251399713E-3</v>
      </c>
      <c r="R90" s="5">
        <f t="shared" si="16"/>
        <v>2.9306197251399713E-3</v>
      </c>
      <c r="S90" s="11">
        <f t="shared" si="17"/>
        <v>9.3061972513997122E-4</v>
      </c>
      <c r="T90" s="11">
        <f t="shared" si="18"/>
        <v>9.3061972513997122E-4</v>
      </c>
      <c r="U90" s="11">
        <f t="shared" si="19"/>
        <v>9.3061972513997122E-4</v>
      </c>
    </row>
    <row r="91" spans="1:21" x14ac:dyDescent="0.25">
      <c r="A91" s="1">
        <v>38334</v>
      </c>
      <c r="B91">
        <v>1.9640200000000001</v>
      </c>
      <c r="C91" s="28">
        <f t="shared" si="22"/>
        <v>1.9074282061869483</v>
      </c>
      <c r="D91" s="31">
        <f t="shared" si="20"/>
        <v>5.6591793813051794E-2</v>
      </c>
      <c r="E91" s="30">
        <f t="shared" si="11"/>
        <v>2.7217709491301516</v>
      </c>
      <c r="F91" s="3">
        <v>82</v>
      </c>
      <c r="G91" s="3">
        <f t="shared" si="21"/>
        <v>1.9074282061869483</v>
      </c>
      <c r="H91" s="32">
        <f t="shared" si="10"/>
        <v>1.9303077184725626</v>
      </c>
      <c r="I91" s="31">
        <f t="array" ref="I91:K91">LINEST(B42:B91,F42:G91,1,1)</f>
        <v>0.83216087161558416</v>
      </c>
      <c r="J91" s="31">
        <v>2.2707750707930143E-3</v>
      </c>
      <c r="K91" s="31">
        <v>0.16052371544789135</v>
      </c>
      <c r="L91">
        <f t="shared" si="8"/>
        <v>1</v>
      </c>
      <c r="M91" s="13">
        <f t="shared" si="7"/>
        <v>0.58000000000000007</v>
      </c>
      <c r="N91" s="5">
        <f t="shared" si="23"/>
        <v>2.5975754382130622E-2</v>
      </c>
      <c r="O91" s="5">
        <f t="shared" si="24"/>
        <v>2.7873753297988912E-3</v>
      </c>
      <c r="P91" s="5">
        <f t="shared" si="15"/>
        <v>2.5975754382130622E-2</v>
      </c>
      <c r="Q91" s="5">
        <f t="shared" si="14"/>
        <v>2.5975754382130622E-2</v>
      </c>
      <c r="R91" s="5">
        <f t="shared" si="16"/>
        <v>2.5975754382130622E-2</v>
      </c>
      <c r="S91" s="11">
        <f t="shared" si="17"/>
        <v>2.3975754382130621E-2</v>
      </c>
      <c r="T91" s="11">
        <f t="shared" si="18"/>
        <v>2.3975754382130621E-2</v>
      </c>
      <c r="U91" s="11">
        <f t="shared" si="19"/>
        <v>2.3975754382130621E-2</v>
      </c>
    </row>
    <row r="92" spans="1:21" x14ac:dyDescent="0.25">
      <c r="A92" s="1">
        <v>38341</v>
      </c>
      <c r="B92">
        <v>1.9807999999999999</v>
      </c>
      <c r="C92" s="28">
        <f t="shared" si="22"/>
        <v>1.9357241030934742</v>
      </c>
      <c r="D92" s="31">
        <f t="shared" si="20"/>
        <v>4.5075896906525692E-2</v>
      </c>
      <c r="E92" s="30">
        <f t="shared" si="11"/>
        <v>2.676352602483993</v>
      </c>
      <c r="F92" s="3">
        <v>83</v>
      </c>
      <c r="G92" s="3">
        <f t="shared" si="21"/>
        <v>1.9357241030934742</v>
      </c>
      <c r="H92" s="32">
        <f t="shared" si="10"/>
        <v>1.9598319031612719</v>
      </c>
      <c r="I92" s="31">
        <f t="array" ref="I92:K92">LINEST(B43:B92,F43:G92,1,1)</f>
        <v>0.82631085830938666</v>
      </c>
      <c r="J92" s="31">
        <v>2.4097778479823155E-3</v>
      </c>
      <c r="K92" s="31">
        <v>0.16220661180251805</v>
      </c>
      <c r="L92">
        <f t="shared" si="8"/>
        <v>1</v>
      </c>
      <c r="M92" s="13">
        <f t="shared" si="7"/>
        <v>0.6</v>
      </c>
      <c r="N92" s="5">
        <f t="shared" si="23"/>
        <v>8.5074103283261371E-3</v>
      </c>
      <c r="O92" s="5">
        <f t="shared" si="24"/>
        <v>1.5179276040543588E-2</v>
      </c>
      <c r="P92" s="5">
        <f t="shared" si="15"/>
        <v>8.5074103283261371E-3</v>
      </c>
      <c r="Q92" s="5">
        <f t="shared" si="14"/>
        <v>8.5074103283261371E-3</v>
      </c>
      <c r="R92" s="5">
        <f t="shared" si="16"/>
        <v>0</v>
      </c>
      <c r="S92" s="11">
        <f t="shared" si="17"/>
        <v>6.507410328326137E-3</v>
      </c>
      <c r="T92" s="11">
        <f t="shared" si="18"/>
        <v>6.507410328326137E-3</v>
      </c>
      <c r="U92" s="11">
        <f t="shared" si="19"/>
        <v>0</v>
      </c>
    </row>
    <row r="93" spans="1:21" x14ac:dyDescent="0.25">
      <c r="A93" s="1">
        <v>38348</v>
      </c>
      <c r="B93">
        <v>1.9807999999999999</v>
      </c>
      <c r="C93" s="28">
        <f t="shared" si="22"/>
        <v>1.958262051546737</v>
      </c>
      <c r="D93" s="31">
        <f t="shared" si="20"/>
        <v>2.2537948453262846E-2</v>
      </c>
      <c r="E93" s="30">
        <f t="shared" si="11"/>
        <v>2.5673234291609135</v>
      </c>
      <c r="F93" s="3">
        <v>84</v>
      </c>
      <c r="G93" s="3">
        <f t="shared" si="21"/>
        <v>1.958262051546737</v>
      </c>
      <c r="H93" s="32">
        <f t="shared" si="10"/>
        <v>1.9827611476413172</v>
      </c>
      <c r="I93" s="31">
        <f t="array" ref="I93:K93">LINEST(B44:B93,F44:G93,1,1)</f>
        <v>0.81043638048312183</v>
      </c>
      <c r="J93" s="31">
        <v>2.5739992207107444E-3</v>
      </c>
      <c r="K93" s="31">
        <v>0.17867505718590837</v>
      </c>
      <c r="L93">
        <f t="shared" si="8"/>
        <v>0</v>
      </c>
      <c r="M93" s="13">
        <f t="shared" si="7"/>
        <v>0.6</v>
      </c>
      <c r="N93" s="5">
        <f t="shared" si="23"/>
        <v>0</v>
      </c>
      <c r="O93" s="5">
        <f t="shared" si="24"/>
        <v>1.1631686407314601E-2</v>
      </c>
      <c r="P93" s="5">
        <f t="shared" si="15"/>
        <v>0</v>
      </c>
      <c r="Q93" s="5">
        <f t="shared" si="14"/>
        <v>0</v>
      </c>
      <c r="R93" s="5">
        <f t="shared" si="16"/>
        <v>0</v>
      </c>
      <c r="S93" s="11">
        <f t="shared" si="17"/>
        <v>0</v>
      </c>
      <c r="T93" s="11">
        <f t="shared" si="18"/>
        <v>0</v>
      </c>
      <c r="U93" s="11">
        <f t="shared" si="19"/>
        <v>0</v>
      </c>
    </row>
    <row r="94" spans="1:21" x14ac:dyDescent="0.25">
      <c r="A94" s="1">
        <v>38355</v>
      </c>
      <c r="B94">
        <v>2.0367600000000001</v>
      </c>
      <c r="C94" s="28">
        <f t="shared" si="22"/>
        <v>1.9695310257733685</v>
      </c>
      <c r="D94" s="31">
        <f t="shared" si="20"/>
        <v>6.7228974226631655E-2</v>
      </c>
      <c r="E94" s="30">
        <f t="shared" si="11"/>
        <v>2.5399888424993735</v>
      </c>
      <c r="F94" s="3">
        <v>85</v>
      </c>
      <c r="G94" s="3">
        <f t="shared" si="21"/>
        <v>1.9695310257733685</v>
      </c>
      <c r="H94" s="32">
        <f t="shared" si="10"/>
        <v>1.9936445867233006</v>
      </c>
      <c r="I94" s="31">
        <f t="array" ref="I94:K94">LINEST(B45:B94,F45:G94,1,1)</f>
        <v>0.79606195945963754</v>
      </c>
      <c r="J94" s="31">
        <v>2.8934135680334233E-3</v>
      </c>
      <c r="K94" s="31">
        <v>0.18363916693475213</v>
      </c>
      <c r="L94">
        <f t="shared" si="8"/>
        <v>1</v>
      </c>
      <c r="M94" s="13">
        <f t="shared" si="7"/>
        <v>0.6</v>
      </c>
      <c r="N94" s="5">
        <f t="shared" si="23"/>
        <v>2.785950647116342E-2</v>
      </c>
      <c r="O94" s="5">
        <f t="shared" si="24"/>
        <v>5.474022011734081E-3</v>
      </c>
      <c r="P94" s="5">
        <f t="shared" si="15"/>
        <v>2.785950647116342E-2</v>
      </c>
      <c r="Q94" s="5">
        <f t="shared" si="14"/>
        <v>2.785950647116342E-2</v>
      </c>
      <c r="R94" s="5">
        <f t="shared" si="16"/>
        <v>0</v>
      </c>
      <c r="S94" s="11">
        <f t="shared" si="17"/>
        <v>2.5859506471163418E-2</v>
      </c>
      <c r="T94" s="11">
        <f t="shared" si="18"/>
        <v>2.5859506471163418E-2</v>
      </c>
      <c r="U94" s="11">
        <f t="shared" si="19"/>
        <v>0</v>
      </c>
    </row>
    <row r="95" spans="1:21" x14ac:dyDescent="0.25">
      <c r="A95" s="1">
        <v>38362</v>
      </c>
      <c r="B95">
        <v>2.00319</v>
      </c>
      <c r="C95" s="28">
        <f t="shared" si="22"/>
        <v>2.0031455128866842</v>
      </c>
      <c r="D95" s="31">
        <f t="shared" si="20"/>
        <v>4.4487113315838656E-5</v>
      </c>
      <c r="E95" s="30">
        <f t="shared" si="11"/>
        <v>2.5193051100567754</v>
      </c>
      <c r="F95" s="3">
        <v>86</v>
      </c>
      <c r="G95" s="3">
        <f t="shared" si="21"/>
        <v>2.0031455128866842</v>
      </c>
      <c r="H95" s="32">
        <f t="shared" si="10"/>
        <v>2.0271006758569809</v>
      </c>
      <c r="I95" s="31">
        <f t="array" ref="I95:K95">LINEST(B46:B95,F46:G95,1,1)</f>
        <v>0.74851059342508885</v>
      </c>
      <c r="J95" s="31">
        <v>3.3498185969087287E-3</v>
      </c>
      <c r="K95" s="31">
        <v>0.23487682547531086</v>
      </c>
      <c r="L95">
        <f t="shared" si="8"/>
        <v>0</v>
      </c>
      <c r="M95" s="13">
        <f t="shared" si="7"/>
        <v>0.6</v>
      </c>
      <c r="N95" s="5">
        <f t="shared" si="23"/>
        <v>-1.6619400080900681E-2</v>
      </c>
      <c r="O95" s="5">
        <f t="shared" si="24"/>
        <v>1.6642119364490338E-2</v>
      </c>
      <c r="P95" s="5">
        <f t="shared" si="15"/>
        <v>-1.6619400080900681E-2</v>
      </c>
      <c r="Q95" s="5">
        <f t="shared" si="14"/>
        <v>-1.6619400080900681E-2</v>
      </c>
      <c r="R95" s="5">
        <f t="shared" si="16"/>
        <v>0</v>
      </c>
      <c r="S95" s="11">
        <f t="shared" si="17"/>
        <v>-1.8619400080900683E-2</v>
      </c>
      <c r="T95" s="11">
        <f t="shared" si="18"/>
        <v>-1.8619400080900683E-2</v>
      </c>
      <c r="U95" s="11">
        <f t="shared" si="19"/>
        <v>0</v>
      </c>
    </row>
    <row r="96" spans="1:21" x14ac:dyDescent="0.25">
      <c r="A96" s="1">
        <v>38369</v>
      </c>
      <c r="B96">
        <v>2.0199699999999998</v>
      </c>
      <c r="C96" s="28">
        <f t="shared" si="22"/>
        <v>2.0031677564433421</v>
      </c>
      <c r="D96" s="31">
        <f t="shared" si="20"/>
        <v>1.6802243556657714E-2</v>
      </c>
      <c r="E96" s="30">
        <f t="shared" si="11"/>
        <v>2.4680014633913894</v>
      </c>
      <c r="F96" s="3">
        <v>87</v>
      </c>
      <c r="G96" s="3">
        <f t="shared" si="21"/>
        <v>2.0031677564433421</v>
      </c>
      <c r="H96" s="32">
        <f t="shared" si="10"/>
        <v>2.0257033295117801</v>
      </c>
      <c r="I96" s="31">
        <f t="array" ref="I96:K96">LINEST(B47:B96,F47:G96,1,1)</f>
        <v>0.76815335203757029</v>
      </c>
      <c r="J96" s="31">
        <v>3.1003787225799429E-3</v>
      </c>
      <c r="K96" s="31">
        <v>0.21735460085477887</v>
      </c>
      <c r="L96">
        <f t="shared" si="8"/>
        <v>1</v>
      </c>
      <c r="M96" s="13">
        <f t="shared" si="7"/>
        <v>0.6</v>
      </c>
      <c r="N96" s="5">
        <f t="shared" si="23"/>
        <v>8.3417499192777189E-3</v>
      </c>
      <c r="O96" s="5">
        <f t="shared" si="24"/>
        <v>-6.8957018336945897E-4</v>
      </c>
      <c r="P96" s="5">
        <f t="shared" si="15"/>
        <v>0</v>
      </c>
      <c r="Q96" s="5">
        <f t="shared" si="14"/>
        <v>0</v>
      </c>
      <c r="R96" s="5">
        <f t="shared" si="16"/>
        <v>0</v>
      </c>
      <c r="S96" s="11">
        <f t="shared" si="17"/>
        <v>0</v>
      </c>
      <c r="T96" s="11">
        <f t="shared" si="18"/>
        <v>0</v>
      </c>
      <c r="U96" s="11">
        <f t="shared" si="19"/>
        <v>0</v>
      </c>
    </row>
    <row r="97" spans="1:21" x14ac:dyDescent="0.25">
      <c r="A97" s="1">
        <v>38376</v>
      </c>
      <c r="B97">
        <v>1.9919899999999999</v>
      </c>
      <c r="C97" s="28">
        <f t="shared" si="22"/>
        <v>2.011568878221671</v>
      </c>
      <c r="D97" s="31">
        <f t="shared" si="20"/>
        <v>1.9578878221671037E-2</v>
      </c>
      <c r="E97" s="30">
        <f t="shared" si="11"/>
        <v>2.395977396502039</v>
      </c>
      <c r="F97" s="3">
        <v>88</v>
      </c>
      <c r="G97" s="3">
        <f t="shared" si="21"/>
        <v>2.011568878221671</v>
      </c>
      <c r="H97" s="32">
        <f t="shared" si="10"/>
        <v>2.0353813051022454</v>
      </c>
      <c r="I97" s="31">
        <f t="array" ref="I97:K97">LINEST(B48:B97,F48:G97,1,1)</f>
        <v>0.72142636289613504</v>
      </c>
      <c r="J97" s="31">
        <v>3.53723453269237E-3</v>
      </c>
      <c r="K97" s="31">
        <v>0.2679908007550944</v>
      </c>
      <c r="L97">
        <f t="shared" si="8"/>
        <v>0</v>
      </c>
      <c r="M97" s="13">
        <f t="shared" si="7"/>
        <v>0.62000000000000011</v>
      </c>
      <c r="N97" s="5">
        <f t="shared" si="23"/>
        <v>-1.3948520748195858E-2</v>
      </c>
      <c r="O97" s="5">
        <f t="shared" si="24"/>
        <v>4.7662113854998189E-3</v>
      </c>
      <c r="P97" s="5">
        <f t="shared" si="15"/>
        <v>-1.3948520748195858E-2</v>
      </c>
      <c r="Q97" s="5">
        <f t="shared" si="14"/>
        <v>-1.3948520748195858E-2</v>
      </c>
      <c r="R97" s="5">
        <f t="shared" si="16"/>
        <v>0</v>
      </c>
      <c r="S97" s="11">
        <f t="shared" si="17"/>
        <v>-1.594852074819586E-2</v>
      </c>
      <c r="T97" s="11">
        <f t="shared" si="18"/>
        <v>-1.594852074819586E-2</v>
      </c>
      <c r="U97" s="11">
        <f t="shared" si="19"/>
        <v>0</v>
      </c>
    </row>
    <row r="98" spans="1:21" x14ac:dyDescent="0.25">
      <c r="A98" s="1">
        <v>38383</v>
      </c>
      <c r="B98">
        <v>2.0241699999999998</v>
      </c>
      <c r="C98" s="28">
        <f t="shared" si="22"/>
        <v>2.0017794391108357</v>
      </c>
      <c r="D98" s="31">
        <f t="shared" si="20"/>
        <v>2.2390560889164135E-2</v>
      </c>
      <c r="E98" s="30">
        <f t="shared" si="11"/>
        <v>2.3909294299467141</v>
      </c>
      <c r="F98" s="3">
        <v>89</v>
      </c>
      <c r="G98" s="3">
        <f t="shared" si="21"/>
        <v>2.0017794391108357</v>
      </c>
      <c r="H98" s="32">
        <f t="shared" si="10"/>
        <v>2.0269411342427106</v>
      </c>
      <c r="I98" s="31">
        <f t="array" ref="I98:K98">LINEST(B49:B98,F49:G98,1,1)</f>
        <v>0.72303792700863989</v>
      </c>
      <c r="J98" s="31">
        <v>3.5086353992996593E-3</v>
      </c>
      <c r="K98" s="31">
        <v>0.26705709017515611</v>
      </c>
      <c r="L98">
        <f t="shared" si="8"/>
        <v>1</v>
      </c>
      <c r="M98" s="13">
        <f t="shared" si="7"/>
        <v>0.6</v>
      </c>
      <c r="N98" s="5">
        <f t="shared" si="23"/>
        <v>1.6025600923457617E-2</v>
      </c>
      <c r="O98" s="5">
        <f t="shared" si="24"/>
        <v>-4.1553486362545522E-3</v>
      </c>
      <c r="P98" s="5">
        <f t="shared" si="15"/>
        <v>0</v>
      </c>
      <c r="Q98" s="5">
        <f t="shared" si="14"/>
        <v>0</v>
      </c>
      <c r="R98" s="5">
        <f t="shared" si="16"/>
        <v>0</v>
      </c>
      <c r="S98" s="11">
        <f t="shared" si="17"/>
        <v>0</v>
      </c>
      <c r="T98" s="11">
        <f t="shared" si="18"/>
        <v>0</v>
      </c>
      <c r="U98" s="11">
        <f t="shared" si="19"/>
        <v>0</v>
      </c>
    </row>
    <row r="99" spans="1:21" x14ac:dyDescent="0.25">
      <c r="A99" s="1">
        <v>38390</v>
      </c>
      <c r="B99">
        <v>2.1080999999999999</v>
      </c>
      <c r="C99" s="28">
        <f t="shared" si="22"/>
        <v>2.0129747195554177</v>
      </c>
      <c r="D99" s="31">
        <f t="shared" si="20"/>
        <v>9.5125280444582128E-2</v>
      </c>
      <c r="E99" s="30">
        <f t="shared" si="11"/>
        <v>2.4631539741135411</v>
      </c>
      <c r="F99" s="3">
        <v>90</v>
      </c>
      <c r="G99" s="3">
        <f t="shared" si="21"/>
        <v>2.0129747195554177</v>
      </c>
      <c r="H99" s="32">
        <f t="shared" si="10"/>
        <v>2.0382913444602728</v>
      </c>
      <c r="I99" s="31">
        <f t="array" ref="I99:K99">LINEST(B50:B99,F50:G99,1,1)</f>
        <v>0.72536089776948254</v>
      </c>
      <c r="J99" s="31">
        <v>3.6833774411433157E-3</v>
      </c>
      <c r="K99" s="31">
        <v>0.25271038067763163</v>
      </c>
      <c r="L99">
        <f t="shared" si="8"/>
        <v>1</v>
      </c>
      <c r="M99" s="13">
        <f t="shared" si="7"/>
        <v>0.62000000000000011</v>
      </c>
      <c r="N99" s="5">
        <f t="shared" si="23"/>
        <v>4.0627327891182508E-2</v>
      </c>
      <c r="O99" s="5">
        <f t="shared" si="24"/>
        <v>5.5840544274955439E-3</v>
      </c>
      <c r="P99" s="5">
        <f t="shared" si="15"/>
        <v>4.0627327891182508E-2</v>
      </c>
      <c r="Q99" s="5">
        <f t="shared" si="14"/>
        <v>4.0627327891182508E-2</v>
      </c>
      <c r="R99" s="5">
        <f t="shared" si="16"/>
        <v>0</v>
      </c>
      <c r="S99" s="11">
        <f t="shared" si="17"/>
        <v>3.8627327891182506E-2</v>
      </c>
      <c r="T99" s="11">
        <f t="shared" si="18"/>
        <v>3.8627327891182506E-2</v>
      </c>
      <c r="U99" s="11">
        <f t="shared" si="19"/>
        <v>0</v>
      </c>
    </row>
    <row r="100" spans="1:21" x14ac:dyDescent="0.25">
      <c r="A100" s="1">
        <v>38397</v>
      </c>
      <c r="B100">
        <v>2.0759300000000001</v>
      </c>
      <c r="C100" s="28">
        <f t="shared" si="22"/>
        <v>2.060537359777709</v>
      </c>
      <c r="D100" s="31">
        <f t="shared" si="20"/>
        <v>1.5392640222291032E-2</v>
      </c>
      <c r="E100" s="30">
        <f t="shared" si="11"/>
        <v>2.3914362461969536</v>
      </c>
      <c r="F100" s="3">
        <v>91</v>
      </c>
      <c r="G100" s="3">
        <f t="shared" si="21"/>
        <v>2.060537359777709</v>
      </c>
      <c r="H100" s="32">
        <f t="shared" si="10"/>
        <v>2.0825309569975916</v>
      </c>
      <c r="I100" s="31">
        <f t="array" ref="I100:K100">LINEST(B51:B100,F51:G100,1,1)</f>
        <v>0.71850322155911328</v>
      </c>
      <c r="J100" s="31">
        <v>3.7530948064083713E-3</v>
      </c>
      <c r="K100" s="31">
        <v>0.25976876474944111</v>
      </c>
      <c r="L100">
        <f t="shared" si="8"/>
        <v>0</v>
      </c>
      <c r="M100" s="13">
        <f t="shared" si="7"/>
        <v>0.62000000000000011</v>
      </c>
      <c r="N100" s="5">
        <f t="shared" si="23"/>
        <v>-1.5377821838758243E-2</v>
      </c>
      <c r="O100" s="5">
        <f t="shared" si="24"/>
        <v>2.1472079605147409E-2</v>
      </c>
      <c r="P100" s="5">
        <f t="shared" si="15"/>
        <v>-1.5377821838758243E-2</v>
      </c>
      <c r="Q100" s="5">
        <f t="shared" si="14"/>
        <v>-1.5377821838758243E-2</v>
      </c>
      <c r="R100" s="5">
        <f t="shared" si="16"/>
        <v>0</v>
      </c>
      <c r="S100" s="11">
        <f t="shared" si="17"/>
        <v>-1.7377821838758245E-2</v>
      </c>
      <c r="T100" s="11">
        <f t="shared" si="18"/>
        <v>-1.7377821838758245E-2</v>
      </c>
      <c r="U100" s="11">
        <f t="shared" si="19"/>
        <v>0</v>
      </c>
    </row>
    <row r="101" spans="1:21" x14ac:dyDescent="0.25">
      <c r="A101" s="1">
        <v>38404</v>
      </c>
      <c r="B101">
        <v>2.0787200000000001</v>
      </c>
      <c r="C101" s="28">
        <f t="shared" si="22"/>
        <v>2.0682336798888548</v>
      </c>
      <c r="D101" s="31">
        <f t="shared" si="20"/>
        <v>1.0486320111145364E-2</v>
      </c>
      <c r="E101" s="30">
        <f t="shared" si="11"/>
        <v>2.3436577503775391</v>
      </c>
      <c r="F101" s="3">
        <v>92</v>
      </c>
      <c r="G101" s="3">
        <f t="shared" si="21"/>
        <v>2.0682336798888548</v>
      </c>
      <c r="H101" s="32">
        <f t="shared" si="10"/>
        <v>2.0910860488762131</v>
      </c>
      <c r="I101" s="31">
        <f t="array" ref="I101:K101">LINEST(B52:B101,F52:G101,1,1)</f>
        <v>0.73586383401198174</v>
      </c>
      <c r="J101" s="31">
        <v>3.463913282157892E-3</v>
      </c>
      <c r="K101" s="31">
        <v>0.24923766808277681</v>
      </c>
      <c r="L101">
        <f t="shared" si="8"/>
        <v>1</v>
      </c>
      <c r="M101" s="13">
        <f t="shared" si="7"/>
        <v>0.62000000000000011</v>
      </c>
      <c r="N101" s="5">
        <f t="shared" si="23"/>
        <v>1.3430736256456743E-3</v>
      </c>
      <c r="O101" s="5">
        <f t="shared" si="24"/>
        <v>4.0996113675806356E-3</v>
      </c>
      <c r="P101" s="5">
        <f t="shared" si="15"/>
        <v>1.3430736256456743E-3</v>
      </c>
      <c r="Q101" s="5">
        <f t="shared" si="14"/>
        <v>1.3430736256456743E-3</v>
      </c>
      <c r="R101" s="5">
        <f t="shared" si="16"/>
        <v>0</v>
      </c>
      <c r="S101" s="11">
        <f t="shared" si="17"/>
        <v>-6.569263743543257E-4</v>
      </c>
      <c r="T101" s="11">
        <f t="shared" si="18"/>
        <v>-6.569263743543257E-4</v>
      </c>
      <c r="U101" s="11">
        <f t="shared" si="19"/>
        <v>0</v>
      </c>
    </row>
    <row r="102" spans="1:21" x14ac:dyDescent="0.25">
      <c r="A102" s="1">
        <v>38411</v>
      </c>
      <c r="B102">
        <v>2.09131</v>
      </c>
      <c r="C102" s="28">
        <f t="shared" si="22"/>
        <v>2.0734768399444272</v>
      </c>
      <c r="D102" s="31">
        <f t="shared" si="20"/>
        <v>1.7833160055572783E-2</v>
      </c>
      <c r="E102" s="30">
        <f t="shared" si="11"/>
        <v>2.3375885024678311</v>
      </c>
      <c r="F102" s="3">
        <v>93</v>
      </c>
      <c r="G102" s="3">
        <f t="shared" si="21"/>
        <v>2.0734768399444272</v>
      </c>
      <c r="H102" s="32">
        <f t="shared" si="10"/>
        <v>2.0971782205000151</v>
      </c>
      <c r="I102" s="31">
        <f t="array" ref="I102:K102">LINEST(B53:B102,F53:G102,1,1)</f>
        <v>0.79973575232984828</v>
      </c>
      <c r="J102" s="31">
        <v>2.4522454851150189E-3</v>
      </c>
      <c r="K102" s="31">
        <v>0.20828647558604629</v>
      </c>
      <c r="L102">
        <f t="shared" si="8"/>
        <v>1</v>
      </c>
      <c r="M102" s="13">
        <f t="shared" si="7"/>
        <v>0.64</v>
      </c>
      <c r="N102" s="5">
        <f t="shared" si="23"/>
        <v>6.0383442106041185E-3</v>
      </c>
      <c r="O102" s="5">
        <f t="shared" si="24"/>
        <v>2.9091650042107897E-3</v>
      </c>
      <c r="P102" s="5">
        <f t="shared" si="15"/>
        <v>6.0383442106041185E-3</v>
      </c>
      <c r="Q102" s="5">
        <f t="shared" si="14"/>
        <v>6.0383442106041185E-3</v>
      </c>
      <c r="R102" s="5">
        <f t="shared" si="16"/>
        <v>0</v>
      </c>
      <c r="S102" s="11">
        <f t="shared" si="17"/>
        <v>4.0383442106041185E-3</v>
      </c>
      <c r="T102" s="11">
        <f t="shared" si="18"/>
        <v>4.0383442106041185E-3</v>
      </c>
      <c r="U102" s="11">
        <f t="shared" si="19"/>
        <v>0</v>
      </c>
    </row>
    <row r="103" spans="1:21" x14ac:dyDescent="0.25">
      <c r="A103" s="1">
        <v>38418</v>
      </c>
      <c r="B103">
        <v>2.0423499999999999</v>
      </c>
      <c r="C103" s="28">
        <f t="shared" si="22"/>
        <v>2.0823934199722136</v>
      </c>
      <c r="D103" s="31">
        <f t="shared" si="20"/>
        <v>4.0043419972213723E-2</v>
      </c>
      <c r="E103" s="30">
        <f t="shared" si="11"/>
        <v>2.3552207184574043</v>
      </c>
      <c r="F103" s="3">
        <v>94</v>
      </c>
      <c r="G103" s="3">
        <f t="shared" si="21"/>
        <v>2.0823934199722136</v>
      </c>
      <c r="H103" s="32">
        <f t="shared" si="10"/>
        <v>2.1041620195550621</v>
      </c>
      <c r="I103" s="31">
        <f t="array" ref="I103:K103">LINEST(B54:B103,F54:G103,1,1)</f>
        <v>0.78558700456051767</v>
      </c>
      <c r="J103" s="31">
        <v>2.3303335649115541E-3</v>
      </c>
      <c r="K103" s="31">
        <v>0.24171245538723896</v>
      </c>
      <c r="L103">
        <f t="shared" si="8"/>
        <v>0</v>
      </c>
      <c r="M103" s="13">
        <f t="shared" si="7"/>
        <v>0.66</v>
      </c>
      <c r="N103" s="5">
        <f t="shared" si="23"/>
        <v>-2.3689558238885744E-2</v>
      </c>
      <c r="O103" s="5">
        <f t="shared" si="24"/>
        <v>3.3245607775118646E-3</v>
      </c>
      <c r="P103" s="5">
        <f t="shared" si="15"/>
        <v>-2.3689558238885744E-2</v>
      </c>
      <c r="Q103" s="5">
        <f t="shared" si="14"/>
        <v>-2.3689558238885744E-2</v>
      </c>
      <c r="R103" s="5">
        <f t="shared" si="16"/>
        <v>0</v>
      </c>
      <c r="S103" s="11">
        <f t="shared" si="17"/>
        <v>-2.5689558238885746E-2</v>
      </c>
      <c r="T103" s="11">
        <f t="shared" si="18"/>
        <v>-2.5689558238885746E-2</v>
      </c>
      <c r="U103" s="11">
        <f t="shared" si="19"/>
        <v>0</v>
      </c>
    </row>
    <row r="104" spans="1:21" x14ac:dyDescent="0.25">
      <c r="A104" s="1">
        <v>38425</v>
      </c>
      <c r="B104">
        <v>2.0829200000000001</v>
      </c>
      <c r="C104" s="28">
        <f t="shared" si="22"/>
        <v>2.062371709986107</v>
      </c>
      <c r="D104" s="31">
        <f t="shared" si="20"/>
        <v>2.0548290013893133E-2</v>
      </c>
      <c r="E104" s="30">
        <f t="shared" si="11"/>
        <v>2.3750234064799773</v>
      </c>
      <c r="F104" s="3">
        <v>95</v>
      </c>
      <c r="G104" s="3">
        <f t="shared" si="21"/>
        <v>2.062371709986107</v>
      </c>
      <c r="H104" s="32">
        <f t="shared" si="10"/>
        <v>2.0832665579921752</v>
      </c>
      <c r="I104" s="31">
        <f t="array" ref="I104:K104">LINEST(B55:B104,F55:G104,1,1)</f>
        <v>0.78027822811464653</v>
      </c>
      <c r="J104" s="31">
        <v>2.3397841338364351E-3</v>
      </c>
      <c r="K104" s="31">
        <v>0.2509148799110188</v>
      </c>
      <c r="L104">
        <f t="shared" si="8"/>
        <v>1</v>
      </c>
      <c r="M104" s="13">
        <f t="shared" si="7"/>
        <v>0.64</v>
      </c>
      <c r="N104" s="5">
        <f t="shared" si="23"/>
        <v>1.9669649753586538E-2</v>
      </c>
      <c r="O104" s="5">
        <f t="shared" si="24"/>
        <v>-9.9801749998794653E-3</v>
      </c>
      <c r="P104" s="5">
        <f t="shared" si="15"/>
        <v>0</v>
      </c>
      <c r="Q104" s="5">
        <f t="shared" si="14"/>
        <v>0</v>
      </c>
      <c r="R104" s="5">
        <f t="shared" si="16"/>
        <v>0</v>
      </c>
      <c r="S104" s="11">
        <f t="shared" si="17"/>
        <v>0</v>
      </c>
      <c r="T104" s="11">
        <f t="shared" si="18"/>
        <v>0</v>
      </c>
      <c r="U104" s="11">
        <f t="shared" si="19"/>
        <v>0</v>
      </c>
    </row>
    <row r="105" spans="1:21" x14ac:dyDescent="0.25">
      <c r="A105" s="1">
        <v>38432</v>
      </c>
      <c r="B105">
        <v>2.18364</v>
      </c>
      <c r="C105" s="28">
        <f t="shared" si="22"/>
        <v>2.0726458549930538</v>
      </c>
      <c r="D105" s="31">
        <f t="shared" si="20"/>
        <v>0.11099414500694627</v>
      </c>
      <c r="E105" s="30">
        <f t="shared" si="11"/>
        <v>2.4804147504912639</v>
      </c>
      <c r="F105" s="3">
        <v>96</v>
      </c>
      <c r="G105" s="3">
        <f t="shared" si="21"/>
        <v>2.0726458549930538</v>
      </c>
      <c r="H105" s="32">
        <f t="shared" si="10"/>
        <v>2.0927745920024634</v>
      </c>
      <c r="I105" s="31">
        <f t="array" ref="I105:K105">LINEST(B56:B105,F56:G105,1,1)</f>
        <v>0.80341013594528454</v>
      </c>
      <c r="J105" s="31">
        <v>2.4666972818376985E-3</v>
      </c>
      <c r="K105" s="31">
        <v>0.20070779494012903</v>
      </c>
      <c r="L105">
        <f t="shared" si="8"/>
        <v>1</v>
      </c>
      <c r="M105" s="13">
        <f t="shared" si="7"/>
        <v>0.64</v>
      </c>
      <c r="N105" s="5">
        <f t="shared" si="23"/>
        <v>4.7222453734697578E-2</v>
      </c>
      <c r="O105" s="5">
        <f t="shared" si="24"/>
        <v>4.5536191326751574E-3</v>
      </c>
      <c r="P105" s="5">
        <f t="shared" si="15"/>
        <v>4.7222453734697578E-2</v>
      </c>
      <c r="Q105" s="5">
        <f t="shared" si="14"/>
        <v>4.7222453734697578E-2</v>
      </c>
      <c r="R105" s="5">
        <f t="shared" si="16"/>
        <v>0</v>
      </c>
      <c r="S105" s="11">
        <f t="shared" si="17"/>
        <v>4.5222453734697576E-2</v>
      </c>
      <c r="T105" s="11">
        <f t="shared" si="18"/>
        <v>4.5222453734697576E-2</v>
      </c>
      <c r="U105" s="11">
        <f t="shared" si="19"/>
        <v>0</v>
      </c>
    </row>
    <row r="106" spans="1:21" x14ac:dyDescent="0.25">
      <c r="A106" s="1">
        <v>38439</v>
      </c>
      <c r="B106">
        <v>2.1934300000000002</v>
      </c>
      <c r="C106" s="28">
        <f t="shared" si="22"/>
        <v>2.1281429274965271</v>
      </c>
      <c r="D106" s="31">
        <f t="shared" si="20"/>
        <v>6.5287072503473098E-2</v>
      </c>
      <c r="E106" s="30">
        <f t="shared" si="11"/>
        <v>2.469660422496907</v>
      </c>
      <c r="F106" s="3">
        <v>97</v>
      </c>
      <c r="G106" s="3">
        <f t="shared" si="21"/>
        <v>2.1281429274965271</v>
      </c>
      <c r="H106" s="32">
        <f t="shared" si="10"/>
        <v>2.1497490299693665</v>
      </c>
      <c r="I106" s="31">
        <f t="array" ref="I106:K106">LINEST(B57:B106,F57:G106,1,1)</f>
        <v>0.82195123765154887</v>
      </c>
      <c r="J106" s="31">
        <v>2.2085901212786853E-3</v>
      </c>
      <c r="K106" s="31">
        <v>0.1880038832526687</v>
      </c>
      <c r="L106">
        <f t="shared" si="8"/>
        <v>1</v>
      </c>
      <c r="M106" s="13">
        <f t="shared" si="7"/>
        <v>0.64</v>
      </c>
      <c r="N106" s="5">
        <f t="shared" si="23"/>
        <v>4.4733195152460992E-3</v>
      </c>
      <c r="O106" s="5">
        <f t="shared" si="24"/>
        <v>2.6860363543821486E-2</v>
      </c>
      <c r="P106" s="5">
        <f t="shared" si="15"/>
        <v>4.4733195152460992E-3</v>
      </c>
      <c r="Q106" s="5">
        <f t="shared" si="14"/>
        <v>4.4733195152460992E-3</v>
      </c>
      <c r="R106" s="5">
        <f t="shared" si="16"/>
        <v>0</v>
      </c>
      <c r="S106" s="11">
        <f t="shared" si="17"/>
        <v>2.4733195152460991E-3</v>
      </c>
      <c r="T106" s="11">
        <f t="shared" si="18"/>
        <v>2.4733195152460991E-3</v>
      </c>
      <c r="U106" s="11">
        <f t="shared" si="19"/>
        <v>0</v>
      </c>
    </row>
    <row r="107" spans="1:21" x14ac:dyDescent="0.25">
      <c r="A107" s="1">
        <v>38446</v>
      </c>
      <c r="B107">
        <v>2.2018300000000002</v>
      </c>
      <c r="C107" s="28">
        <f t="shared" si="22"/>
        <v>2.1607864637482637</v>
      </c>
      <c r="D107" s="31">
        <f t="shared" si="20"/>
        <v>4.1043536251736512E-2</v>
      </c>
      <c r="E107" s="30">
        <f t="shared" si="11"/>
        <v>2.5093032584997288</v>
      </c>
      <c r="F107" s="3">
        <v>98</v>
      </c>
      <c r="G107" s="3">
        <f t="shared" si="21"/>
        <v>2.1607864637482637</v>
      </c>
      <c r="H107" s="32">
        <f t="shared" si="10"/>
        <v>2.1805068233165787</v>
      </c>
      <c r="I107" s="31">
        <f t="array" ref="I107:K107">LINEST(B58:B107,F58:G107,1,1)</f>
        <v>0.83599099750905115</v>
      </c>
      <c r="J107" s="31">
        <v>2.1405206035191773E-3</v>
      </c>
      <c r="K107" s="31">
        <v>0.16752139004101818</v>
      </c>
      <c r="L107">
        <f t="shared" si="8"/>
        <v>1</v>
      </c>
      <c r="M107" s="13">
        <f t="shared" si="7"/>
        <v>0.66</v>
      </c>
      <c r="N107" s="5">
        <f t="shared" si="23"/>
        <v>3.8223041308153016E-3</v>
      </c>
      <c r="O107" s="5">
        <f t="shared" si="24"/>
        <v>1.4206232460545198E-2</v>
      </c>
      <c r="P107" s="5">
        <f t="shared" si="15"/>
        <v>3.8223041308153016E-3</v>
      </c>
      <c r="Q107" s="5">
        <f t="shared" si="14"/>
        <v>3.8223041308153016E-3</v>
      </c>
      <c r="R107" s="5">
        <f t="shared" si="16"/>
        <v>0</v>
      </c>
      <c r="S107" s="11">
        <f t="shared" si="17"/>
        <v>1.8223041308153016E-3</v>
      </c>
      <c r="T107" s="11">
        <f t="shared" si="18"/>
        <v>1.8223041308153016E-3</v>
      </c>
      <c r="U107" s="11">
        <f t="shared" si="19"/>
        <v>0</v>
      </c>
    </row>
    <row r="108" spans="1:21" x14ac:dyDescent="0.25">
      <c r="A108" s="1">
        <v>38453</v>
      </c>
      <c r="B108">
        <v>2.1151</v>
      </c>
      <c r="C108" s="28">
        <f t="shared" si="22"/>
        <v>2.1813082318741319</v>
      </c>
      <c r="D108" s="31">
        <f t="shared" si="20"/>
        <v>6.620823187413194E-2</v>
      </c>
      <c r="E108" s="30">
        <f t="shared" si="11"/>
        <v>2.532961140249403</v>
      </c>
      <c r="F108" s="3">
        <v>99</v>
      </c>
      <c r="G108" s="3">
        <f t="shared" si="21"/>
        <v>2.1813082318741319</v>
      </c>
      <c r="H108" s="32">
        <f t="shared" si="10"/>
        <v>2.202986974428577</v>
      </c>
      <c r="I108" s="31">
        <f t="array" ref="I108:K108">LINEST(B59:B108,F59:G108,1,1)</f>
        <v>0.79213655494127244</v>
      </c>
      <c r="J108" s="31">
        <v>2.4463399827488255E-3</v>
      </c>
      <c r="K108" s="31">
        <v>0.22337036597706095</v>
      </c>
      <c r="L108">
        <f t="shared" si="8"/>
        <v>0</v>
      </c>
      <c r="M108" s="13">
        <f t="shared" si="7"/>
        <v>0.66</v>
      </c>
      <c r="N108" s="5">
        <f t="shared" si="23"/>
        <v>-4.0186740072684191E-2</v>
      </c>
      <c r="O108" s="5">
        <f t="shared" si="24"/>
        <v>1.0256817611345004E-2</v>
      </c>
      <c r="P108" s="5">
        <f t="shared" si="15"/>
        <v>-4.0186740072684191E-2</v>
      </c>
      <c r="Q108" s="5">
        <f t="shared" si="14"/>
        <v>-4.0186740072684191E-2</v>
      </c>
      <c r="R108" s="5">
        <f t="shared" si="16"/>
        <v>0</v>
      </c>
      <c r="S108" s="11">
        <f t="shared" si="17"/>
        <v>-4.2186740072684192E-2</v>
      </c>
      <c r="T108" s="11">
        <f t="shared" si="18"/>
        <v>-4.2186740072684192E-2</v>
      </c>
      <c r="U108" s="11">
        <f t="shared" si="19"/>
        <v>0</v>
      </c>
    </row>
    <row r="109" spans="1:21" x14ac:dyDescent="0.25">
      <c r="A109" s="1">
        <v>38460</v>
      </c>
      <c r="B109">
        <v>2.0919300000000001</v>
      </c>
      <c r="C109" s="28">
        <f t="shared" si="22"/>
        <v>2.1482041159370659</v>
      </c>
      <c r="D109" s="31">
        <f t="shared" si="20"/>
        <v>5.6274115937065883E-2</v>
      </c>
      <c r="E109" s="30">
        <f t="shared" si="11"/>
        <v>2.5731900811242396</v>
      </c>
      <c r="F109" s="3">
        <v>100</v>
      </c>
      <c r="G109" s="3">
        <f t="shared" si="21"/>
        <v>2.1482041159370659</v>
      </c>
      <c r="H109" s="32">
        <f t="shared" si="10"/>
        <v>2.1696753719609929</v>
      </c>
      <c r="I109" s="31">
        <f t="array" ref="I109:K109">LINEST(B60:B109,F60:G109,1,1)</f>
        <v>0.77752304900225522</v>
      </c>
      <c r="J109" s="31">
        <v>2.334369681018713E-3</v>
      </c>
      <c r="K109" s="31">
        <v>0.25805358475941809</v>
      </c>
      <c r="L109">
        <f t="shared" si="8"/>
        <v>0</v>
      </c>
      <c r="M109" s="13">
        <f t="shared" si="7"/>
        <v>0.66</v>
      </c>
      <c r="N109" s="5">
        <f t="shared" si="23"/>
        <v>-1.1015007864599746E-2</v>
      </c>
      <c r="O109" s="5">
        <f t="shared" si="24"/>
        <v>-1.5236596964362303E-2</v>
      </c>
      <c r="P109" s="5">
        <f t="shared" si="15"/>
        <v>0</v>
      </c>
      <c r="Q109" s="5">
        <f t="shared" si="14"/>
        <v>0</v>
      </c>
      <c r="R109" s="5">
        <f t="shared" si="16"/>
        <v>0</v>
      </c>
      <c r="S109" s="11">
        <f t="shared" si="17"/>
        <v>0</v>
      </c>
      <c r="T109" s="11">
        <f t="shared" si="18"/>
        <v>0</v>
      </c>
      <c r="U109" s="11">
        <f t="shared" si="19"/>
        <v>0</v>
      </c>
    </row>
    <row r="110" spans="1:21" x14ac:dyDescent="0.25">
      <c r="A110" s="1">
        <v>38467</v>
      </c>
      <c r="B110">
        <v>2.1265299999999998</v>
      </c>
      <c r="C110" s="28">
        <f t="shared" si="22"/>
        <v>2.1200670579685328</v>
      </c>
      <c r="D110" s="31">
        <f t="shared" si="20"/>
        <v>6.4629420314670227E-3</v>
      </c>
      <c r="E110" s="30">
        <f t="shared" si="11"/>
        <v>2.5559404356245925</v>
      </c>
      <c r="F110" s="3">
        <v>101</v>
      </c>
      <c r="G110" s="3">
        <f t="shared" si="21"/>
        <v>2.1200670579685328</v>
      </c>
      <c r="H110" s="32">
        <f t="shared" si="10"/>
        <v>2.1422259255432428</v>
      </c>
      <c r="I110" s="31">
        <f t="array" ref="I110:K110">LINEST(B61:B110,F61:G110,1,1)</f>
        <v>0.79823742234575712</v>
      </c>
      <c r="J110" s="31">
        <v>2.2090394745110328E-3</v>
      </c>
      <c r="K110" s="31">
        <v>0.22762089523612916</v>
      </c>
      <c r="L110">
        <f t="shared" si="8"/>
        <v>1</v>
      </c>
      <c r="M110" s="13">
        <f t="shared" si="7"/>
        <v>0.66</v>
      </c>
      <c r="N110" s="5">
        <f t="shared" si="23"/>
        <v>1.6404458460936855E-2</v>
      </c>
      <c r="O110" s="5">
        <f t="shared" si="24"/>
        <v>-1.2732117613409422E-2</v>
      </c>
      <c r="P110" s="5">
        <f t="shared" si="15"/>
        <v>0</v>
      </c>
      <c r="Q110" s="5">
        <f t="shared" si="14"/>
        <v>0</v>
      </c>
      <c r="R110" s="5">
        <f t="shared" si="16"/>
        <v>0</v>
      </c>
      <c r="S110" s="11">
        <f t="shared" si="17"/>
        <v>0</v>
      </c>
      <c r="T110" s="11">
        <f t="shared" si="18"/>
        <v>0</v>
      </c>
      <c r="U110" s="11">
        <f t="shared" si="19"/>
        <v>0</v>
      </c>
    </row>
    <row r="111" spans="1:21" x14ac:dyDescent="0.25">
      <c r="A111" s="1">
        <v>38474</v>
      </c>
      <c r="B111">
        <v>2.1452800000000001</v>
      </c>
      <c r="C111" s="28">
        <f t="shared" si="22"/>
        <v>2.1232985289842663</v>
      </c>
      <c r="D111" s="31">
        <f t="shared" si="20"/>
        <v>2.1981471015733778E-2</v>
      </c>
      <c r="E111" s="30">
        <f t="shared" si="11"/>
        <v>2.5294456128747691</v>
      </c>
      <c r="F111" s="3">
        <v>102</v>
      </c>
      <c r="G111" s="3">
        <f t="shared" si="21"/>
        <v>2.1232985289842663</v>
      </c>
      <c r="H111" s="32">
        <f t="shared" si="10"/>
        <v>2.1478392662831931</v>
      </c>
      <c r="I111" s="31">
        <f t="array" ref="I111:K111">LINEST(B62:B111,F62:G111,1,1)</f>
        <v>0.79821246680995628</v>
      </c>
      <c r="J111" s="31">
        <v>2.3539289012623429E-3</v>
      </c>
      <c r="K111" s="31">
        <v>0.2151573040226209</v>
      </c>
      <c r="L111">
        <f t="shared" si="8"/>
        <v>1</v>
      </c>
      <c r="M111" s="13">
        <f t="shared" si="7"/>
        <v>0.66</v>
      </c>
      <c r="N111" s="5">
        <f t="shared" si="23"/>
        <v>8.7785366906882878E-3</v>
      </c>
      <c r="O111" s="5">
        <f t="shared" si="24"/>
        <v>2.6169037962769925E-3</v>
      </c>
      <c r="P111" s="5">
        <f t="shared" si="15"/>
        <v>8.7785366906882878E-3</v>
      </c>
      <c r="Q111" s="5">
        <f t="shared" si="14"/>
        <v>8.7785366906882878E-3</v>
      </c>
      <c r="R111" s="5">
        <f t="shared" si="16"/>
        <v>0</v>
      </c>
      <c r="S111" s="11">
        <f t="shared" si="17"/>
        <v>6.7785366906882877E-3</v>
      </c>
      <c r="T111" s="11">
        <f t="shared" si="18"/>
        <v>6.7785366906882877E-3</v>
      </c>
      <c r="U111" s="11">
        <f t="shared" si="19"/>
        <v>0</v>
      </c>
    </row>
    <row r="112" spans="1:21" x14ac:dyDescent="0.25">
      <c r="A112" s="1">
        <v>38481</v>
      </c>
      <c r="B112">
        <v>2.1351800000000001</v>
      </c>
      <c r="C112" s="28">
        <f t="shared" si="22"/>
        <v>2.134289264492133</v>
      </c>
      <c r="D112" s="31">
        <f t="shared" si="20"/>
        <v>8.9073550786711309E-4</v>
      </c>
      <c r="E112" s="30">
        <f t="shared" si="11"/>
        <v>2.4145482014998576</v>
      </c>
      <c r="F112" s="3">
        <v>103</v>
      </c>
      <c r="G112" s="3">
        <f t="shared" si="21"/>
        <v>2.134289264492133</v>
      </c>
      <c r="H112" s="32">
        <f t="shared" si="10"/>
        <v>2.1612282795489151</v>
      </c>
      <c r="I112" s="31">
        <f t="array" ref="I112:K112">LINEST(B63:B112,F63:G112,1,1)</f>
        <v>0.80020764795879329</v>
      </c>
      <c r="J112" s="31">
        <v>2.3014629779957558E-3</v>
      </c>
      <c r="K112" s="31">
        <v>0.21474718987348718</v>
      </c>
      <c r="L112">
        <f t="shared" si="8"/>
        <v>0</v>
      </c>
      <c r="M112" s="13">
        <f t="shared" si="7"/>
        <v>0.66</v>
      </c>
      <c r="N112" s="5">
        <f t="shared" si="23"/>
        <v>-4.719127731155015E-3</v>
      </c>
      <c r="O112" s="5">
        <f t="shared" si="24"/>
        <v>6.2143636467582031E-3</v>
      </c>
      <c r="P112" s="5">
        <f t="shared" si="15"/>
        <v>-4.719127731155015E-3</v>
      </c>
      <c r="Q112" s="5">
        <f t="shared" si="14"/>
        <v>-4.719127731155015E-3</v>
      </c>
      <c r="R112" s="5">
        <f t="shared" si="16"/>
        <v>0</v>
      </c>
      <c r="S112" s="11">
        <f t="shared" si="17"/>
        <v>-6.7191277311550151E-3</v>
      </c>
      <c r="T112" s="11">
        <f t="shared" si="18"/>
        <v>-6.7191277311550151E-3</v>
      </c>
      <c r="U112" s="11">
        <f t="shared" si="19"/>
        <v>0</v>
      </c>
    </row>
    <row r="113" spans="1:21" x14ac:dyDescent="0.25">
      <c r="A113" s="1">
        <v>38488</v>
      </c>
      <c r="B113">
        <v>2.0948099999999998</v>
      </c>
      <c r="C113" s="28">
        <f t="shared" si="22"/>
        <v>2.1347346322460665</v>
      </c>
      <c r="D113" s="31">
        <f t="shared" si="20"/>
        <v>3.9924632246066682E-2</v>
      </c>
      <c r="E113" s="30">
        <f t="shared" si="11"/>
        <v>2.417498760304535</v>
      </c>
      <c r="F113" s="3">
        <v>104</v>
      </c>
      <c r="G113" s="3">
        <f t="shared" si="21"/>
        <v>2.1347346322460665</v>
      </c>
      <c r="H113" s="32">
        <f t="shared" si="10"/>
        <v>2.16233031867085</v>
      </c>
      <c r="I113" s="31">
        <f t="array" ref="I113:K113">LINEST(B64:B113,F64:G113,1,1)</f>
        <v>0.80809250540561484</v>
      </c>
      <c r="J113" s="31">
        <v>2.1479875693948243E-3</v>
      </c>
      <c r="K113" s="31">
        <v>0.20992123454249589</v>
      </c>
      <c r="L113">
        <f t="shared" si="8"/>
        <v>0</v>
      </c>
      <c r="M113" s="13">
        <f t="shared" si="7"/>
        <v>0.66</v>
      </c>
      <c r="N113" s="5">
        <f t="shared" ref="N113:N176" si="25">LN(B113)-LN(B112)</f>
        <v>-1.9088095123045545E-2</v>
      </c>
      <c r="O113" s="5">
        <f t="shared" si="24"/>
        <v>5.0978337439688826E-4</v>
      </c>
      <c r="P113" s="5">
        <f t="shared" si="15"/>
        <v>-1.9088095123045545E-2</v>
      </c>
      <c r="Q113" s="5">
        <f t="shared" si="14"/>
        <v>-1.9088095123045545E-2</v>
      </c>
      <c r="R113" s="5">
        <f t="shared" si="16"/>
        <v>0</v>
      </c>
      <c r="S113" s="11">
        <f t="shared" si="17"/>
        <v>-2.1088095123045547E-2</v>
      </c>
      <c r="T113" s="11">
        <f t="shared" si="18"/>
        <v>-2.1088095123045547E-2</v>
      </c>
      <c r="U113" s="11">
        <f t="shared" si="19"/>
        <v>0</v>
      </c>
    </row>
    <row r="114" spans="1:21" x14ac:dyDescent="0.25">
      <c r="A114" s="1">
        <v>38495</v>
      </c>
      <c r="B114">
        <v>2.11355</v>
      </c>
      <c r="C114" s="28">
        <f t="shared" si="22"/>
        <v>2.114772316123033</v>
      </c>
      <c r="D114" s="31">
        <f t="shared" si="20"/>
        <v>1.2223161230329183E-3</v>
      </c>
      <c r="E114" s="30">
        <f t="shared" si="11"/>
        <v>2.4058181131482623</v>
      </c>
      <c r="F114" s="3">
        <v>105</v>
      </c>
      <c r="G114" s="3">
        <f t="shared" si="21"/>
        <v>2.114772316123033</v>
      </c>
      <c r="H114" s="32">
        <f t="shared" si="10"/>
        <v>2.1443915886272489</v>
      </c>
      <c r="I114" s="31">
        <f t="array" ref="I114:K114">LINEST(B65:B114,F65:G114,1,1)</f>
        <v>0.80983309406378923</v>
      </c>
      <c r="J114" s="31">
        <v>2.1364092452929675E-3</v>
      </c>
      <c r="K114" s="31">
        <v>0.20627197939216146</v>
      </c>
      <c r="L114">
        <f t="shared" si="8"/>
        <v>1</v>
      </c>
      <c r="M114" s="13">
        <f t="shared" si="7"/>
        <v>0.64</v>
      </c>
      <c r="N114" s="5">
        <f t="shared" si="25"/>
        <v>8.9061410479230885E-3</v>
      </c>
      <c r="O114" s="5">
        <f t="shared" si="24"/>
        <v>-8.3306209103535256E-3</v>
      </c>
      <c r="P114" s="5">
        <f t="shared" si="15"/>
        <v>0</v>
      </c>
      <c r="Q114" s="5">
        <f t="shared" si="14"/>
        <v>0</v>
      </c>
      <c r="R114" s="5">
        <f t="shared" si="16"/>
        <v>0</v>
      </c>
      <c r="S114" s="11">
        <f t="shared" si="17"/>
        <v>0</v>
      </c>
      <c r="T114" s="11">
        <f t="shared" si="18"/>
        <v>0</v>
      </c>
      <c r="U114" s="11">
        <f t="shared" si="19"/>
        <v>0</v>
      </c>
    </row>
    <row r="115" spans="1:21" x14ac:dyDescent="0.25">
      <c r="A115" s="1">
        <v>38502</v>
      </c>
      <c r="B115">
        <v>2.18852</v>
      </c>
      <c r="C115" s="28">
        <f t="shared" si="22"/>
        <v>2.1141611580615165</v>
      </c>
      <c r="D115" s="31">
        <f t="shared" si="20"/>
        <v>7.4358841938483522E-2</v>
      </c>
      <c r="E115" s="30">
        <f t="shared" si="11"/>
        <v>2.3717154734470931</v>
      </c>
      <c r="F115" s="3">
        <v>106</v>
      </c>
      <c r="G115" s="3">
        <f t="shared" si="21"/>
        <v>2.1141611580615165</v>
      </c>
      <c r="H115" s="32">
        <f t="shared" si="10"/>
        <v>2.1448490313756574</v>
      </c>
      <c r="I115" s="31">
        <f t="array" ref="I115:K115">LINEST(B66:B115,F66:G115,1,1)</f>
        <v>0.77096107615895304</v>
      </c>
      <c r="J115" s="31">
        <v>2.7489989885564627E-3</v>
      </c>
      <c r="K115" s="31">
        <v>0.23079959468506495</v>
      </c>
      <c r="L115">
        <f t="shared" si="8"/>
        <v>1</v>
      </c>
      <c r="M115" s="13">
        <f t="shared" si="7"/>
        <v>0.64</v>
      </c>
      <c r="N115" s="5">
        <f t="shared" si="25"/>
        <v>3.4856518101376688E-2</v>
      </c>
      <c r="O115" s="5">
        <f t="shared" si="24"/>
        <v>2.1329777956946572E-4</v>
      </c>
      <c r="P115" s="5">
        <f t="shared" si="15"/>
        <v>3.4856518101376688E-2</v>
      </c>
      <c r="Q115" s="5">
        <f t="shared" si="14"/>
        <v>3.4856518101376688E-2</v>
      </c>
      <c r="R115" s="5">
        <f t="shared" si="16"/>
        <v>0</v>
      </c>
      <c r="S115" s="11">
        <f t="shared" si="17"/>
        <v>3.2856518101376686E-2</v>
      </c>
      <c r="T115" s="11">
        <f t="shared" si="18"/>
        <v>3.2856518101376686E-2</v>
      </c>
      <c r="U115" s="11">
        <f t="shared" si="19"/>
        <v>0</v>
      </c>
    </row>
    <row r="116" spans="1:21" x14ac:dyDescent="0.25">
      <c r="A116" s="1">
        <v>38509</v>
      </c>
      <c r="B116">
        <v>2.2187999999999999</v>
      </c>
      <c r="C116" s="28">
        <f t="shared" si="22"/>
        <v>2.1513405790307583</v>
      </c>
      <c r="D116" s="31">
        <f t="shared" si="20"/>
        <v>6.7459420969241624E-2</v>
      </c>
      <c r="E116" s="30">
        <f t="shared" si="11"/>
        <v>2.3966256352361608</v>
      </c>
      <c r="F116" s="3">
        <v>107</v>
      </c>
      <c r="G116" s="3">
        <f t="shared" si="21"/>
        <v>2.1513405790307583</v>
      </c>
      <c r="H116" s="32">
        <f t="shared" si="10"/>
        <v>2.183542334454585</v>
      </c>
      <c r="I116" s="31">
        <f t="array" ref="I116:K116">LINEST(B67:B116,F67:G116,1,1)</f>
        <v>0.7201895642626257</v>
      </c>
      <c r="J116" s="31">
        <v>3.5692563492279892E-3</v>
      </c>
      <c r="K116" s="31">
        <v>0.2598429197044072</v>
      </c>
      <c r="L116">
        <f t="shared" si="8"/>
        <v>1</v>
      </c>
      <c r="M116" s="13">
        <f t="shared" si="7"/>
        <v>0.64</v>
      </c>
      <c r="N116" s="5">
        <f t="shared" si="25"/>
        <v>1.3740992912426031E-2</v>
      </c>
      <c r="O116" s="5">
        <f t="shared" si="24"/>
        <v>1.787931384200192E-2</v>
      </c>
      <c r="P116" s="5">
        <f t="shared" si="15"/>
        <v>1.3740992912426031E-2</v>
      </c>
      <c r="Q116" s="5">
        <f t="shared" si="14"/>
        <v>1.3740992912426031E-2</v>
      </c>
      <c r="R116" s="5">
        <f t="shared" si="16"/>
        <v>0</v>
      </c>
      <c r="S116" s="11">
        <f t="shared" si="17"/>
        <v>1.1740992912426031E-2</v>
      </c>
      <c r="T116" s="11">
        <f t="shared" si="18"/>
        <v>1.1740992912426031E-2</v>
      </c>
      <c r="U116" s="11">
        <f t="shared" si="19"/>
        <v>0</v>
      </c>
    </row>
    <row r="117" spans="1:21" x14ac:dyDescent="0.25">
      <c r="A117" s="1">
        <v>38516</v>
      </c>
      <c r="B117">
        <v>2.1798700000000002</v>
      </c>
      <c r="C117" s="28">
        <f t="shared" si="22"/>
        <v>2.1850702895153793</v>
      </c>
      <c r="D117" s="31">
        <f t="shared" si="20"/>
        <v>5.2002895153790973E-3</v>
      </c>
      <c r="E117" s="30">
        <f t="shared" si="11"/>
        <v>2.3566205543416272</v>
      </c>
      <c r="F117" s="3">
        <v>108</v>
      </c>
      <c r="G117" s="3">
        <f t="shared" si="21"/>
        <v>2.1850702895153793</v>
      </c>
      <c r="H117" s="32">
        <f t="shared" si="10"/>
        <v>2.2189874251103205</v>
      </c>
      <c r="I117" s="31">
        <f t="array" ref="I117:K117">LINEST(B68:B117,F68:G117,1,1)</f>
        <v>0.6931452202483902</v>
      </c>
      <c r="J117" s="31">
        <v>3.8944842756947831E-3</v>
      </c>
      <c r="K117" s="31">
        <v>0.2831307405398813</v>
      </c>
      <c r="L117">
        <f t="shared" si="8"/>
        <v>0</v>
      </c>
      <c r="M117" s="13">
        <f t="shared" si="7"/>
        <v>0.64</v>
      </c>
      <c r="N117" s="5">
        <f t="shared" si="25"/>
        <v>-1.7701267203587334E-2</v>
      </c>
      <c r="O117" s="5">
        <f t="shared" si="24"/>
        <v>1.6102494914985832E-2</v>
      </c>
      <c r="P117" s="5">
        <f t="shared" si="15"/>
        <v>-1.7701267203587334E-2</v>
      </c>
      <c r="Q117" s="5">
        <f t="shared" si="14"/>
        <v>-1.7701267203587334E-2</v>
      </c>
      <c r="R117" s="5">
        <f t="shared" si="16"/>
        <v>0</v>
      </c>
      <c r="S117" s="11">
        <f t="shared" si="17"/>
        <v>-1.9701267203587336E-2</v>
      </c>
      <c r="T117" s="11">
        <f t="shared" si="18"/>
        <v>-1.9701267203587336E-2</v>
      </c>
      <c r="U117" s="11">
        <f t="shared" si="19"/>
        <v>0</v>
      </c>
    </row>
    <row r="118" spans="1:21" x14ac:dyDescent="0.25">
      <c r="A118" s="1">
        <v>38523</v>
      </c>
      <c r="B118">
        <v>2.1582499999999998</v>
      </c>
      <c r="C118" s="28">
        <f t="shared" si="22"/>
        <v>2.1824701447576897</v>
      </c>
      <c r="D118" s="31">
        <f t="shared" si="20"/>
        <v>2.4220144757689965E-2</v>
      </c>
      <c r="E118" s="30">
        <f t="shared" si="11"/>
        <v>2.3582380138943604</v>
      </c>
      <c r="F118" s="3">
        <v>109</v>
      </c>
      <c r="G118" s="3">
        <f t="shared" si="21"/>
        <v>2.1824701447576897</v>
      </c>
      <c r="H118" s="32">
        <f t="shared" si="10"/>
        <v>2.2203982757642176</v>
      </c>
      <c r="I118" s="31">
        <f t="array" ref="I118:K118">LINEST(B69:B118,F69:G118,1,1)</f>
        <v>0.66654259124793791</v>
      </c>
      <c r="J118" s="31">
        <v>4.1858929671251275E-3</v>
      </c>
      <c r="K118" s="31">
        <v>0.30770073810385168</v>
      </c>
      <c r="L118">
        <f t="shared" si="8"/>
        <v>0</v>
      </c>
      <c r="M118" s="13">
        <f t="shared" si="7"/>
        <v>0.64</v>
      </c>
      <c r="N118" s="5">
        <f t="shared" si="25"/>
        <v>-9.9675338618602227E-3</v>
      </c>
      <c r="O118" s="5">
        <f t="shared" si="24"/>
        <v>6.3560627368652867E-4</v>
      </c>
      <c r="P118" s="5">
        <f t="shared" si="15"/>
        <v>-9.9675338618602227E-3</v>
      </c>
      <c r="Q118" s="5">
        <f t="shared" si="14"/>
        <v>-9.9675338618602227E-3</v>
      </c>
      <c r="R118" s="5">
        <f t="shared" si="16"/>
        <v>0</v>
      </c>
      <c r="S118" s="11">
        <f t="shared" si="17"/>
        <v>-1.1967533861860223E-2</v>
      </c>
      <c r="T118" s="11">
        <f t="shared" si="18"/>
        <v>-1.1967533861860223E-2</v>
      </c>
      <c r="U118" s="11">
        <f t="shared" si="19"/>
        <v>0</v>
      </c>
    </row>
    <row r="119" spans="1:21" x14ac:dyDescent="0.25">
      <c r="A119" s="1">
        <v>38530</v>
      </c>
      <c r="B119">
        <v>2.1914099999999999</v>
      </c>
      <c r="C119" s="28">
        <f t="shared" si="22"/>
        <v>2.1703600723788448</v>
      </c>
      <c r="D119" s="31">
        <f t="shared" si="20"/>
        <v>2.1049927621155096E-2</v>
      </c>
      <c r="E119" s="30">
        <f t="shared" si="11"/>
        <v>2.3654192841179937</v>
      </c>
      <c r="F119" s="3">
        <v>110</v>
      </c>
      <c r="G119" s="3">
        <f t="shared" si="21"/>
        <v>2.1703600723788448</v>
      </c>
      <c r="H119" s="32">
        <f t="shared" si="10"/>
        <v>2.2147863910720726</v>
      </c>
      <c r="I119" s="31">
        <f t="array" ref="I119:K119">LINEST(B70:B119,F70:G119,1,1)</f>
        <v>0.72115838974542634</v>
      </c>
      <c r="J119" s="31">
        <v>3.3982220776194497E-3</v>
      </c>
      <c r="K119" s="31">
        <v>0.26916927214312292</v>
      </c>
      <c r="L119">
        <f t="shared" si="8"/>
        <v>1</v>
      </c>
      <c r="M119" s="13">
        <f t="shared" si="7"/>
        <v>0.62000000000000011</v>
      </c>
      <c r="N119" s="5">
        <f t="shared" si="25"/>
        <v>1.5247464138121281E-2</v>
      </c>
      <c r="O119" s="5">
        <f t="shared" si="24"/>
        <v>-2.5306218832351624E-3</v>
      </c>
      <c r="P119" s="5">
        <f t="shared" si="15"/>
        <v>0</v>
      </c>
      <c r="Q119" s="5">
        <f t="shared" si="14"/>
        <v>0</v>
      </c>
      <c r="R119" s="5">
        <f t="shared" si="16"/>
        <v>0</v>
      </c>
      <c r="S119" s="11">
        <f t="shared" si="17"/>
        <v>0</v>
      </c>
      <c r="T119" s="11">
        <f t="shared" si="18"/>
        <v>0</v>
      </c>
      <c r="U119" s="11">
        <f t="shared" si="19"/>
        <v>0</v>
      </c>
    </row>
    <row r="120" spans="1:21" x14ac:dyDescent="0.25">
      <c r="A120" s="1">
        <v>38537</v>
      </c>
      <c r="B120">
        <v>2.2375500000000001</v>
      </c>
      <c r="C120" s="28">
        <f t="shared" si="22"/>
        <v>2.1808850361894221</v>
      </c>
      <c r="D120" s="31">
        <f t="shared" si="20"/>
        <v>5.6664963810578062E-2</v>
      </c>
      <c r="E120" s="30">
        <f t="shared" ref="E120:E183" si="26">SUM(D61:D120)</f>
        <v>2.3227085766273325</v>
      </c>
      <c r="F120" s="3">
        <v>111</v>
      </c>
      <c r="G120" s="3">
        <f t="shared" si="21"/>
        <v>2.1808850361894221</v>
      </c>
      <c r="H120" s="32">
        <f t="shared" si="10"/>
        <v>2.2191354636771412</v>
      </c>
      <c r="I120" s="31">
        <f t="array" ref="I120:K120">LINEST(B71:B120,F71:G120,1,1)</f>
        <v>0.72470301533832993</v>
      </c>
      <c r="J120" s="31">
        <v>3.3523311276914053E-3</v>
      </c>
      <c r="K120" s="31">
        <v>0.26697297857000435</v>
      </c>
      <c r="L120">
        <f t="shared" si="8"/>
        <v>1</v>
      </c>
      <c r="M120" s="13">
        <f t="shared" ref="M120:M183" si="27">1-1/(1+SUM(L70:L119)/($M$4-SUM(L70:L119)))</f>
        <v>0.64</v>
      </c>
      <c r="N120" s="5">
        <f t="shared" si="25"/>
        <v>2.0836345014295987E-2</v>
      </c>
      <c r="O120" s="5">
        <f t="shared" si="24"/>
        <v>1.9617278528033522E-3</v>
      </c>
      <c r="P120" s="5">
        <f t="shared" si="15"/>
        <v>2.0836345014295987E-2</v>
      </c>
      <c r="Q120" s="5">
        <f t="shared" si="14"/>
        <v>2.0836345014295987E-2</v>
      </c>
      <c r="R120" s="5">
        <f t="shared" si="16"/>
        <v>0</v>
      </c>
      <c r="S120" s="11">
        <f t="shared" si="17"/>
        <v>1.8836345014295985E-2</v>
      </c>
      <c r="T120" s="11">
        <f t="shared" si="18"/>
        <v>1.8836345014295985E-2</v>
      </c>
      <c r="U120" s="11">
        <f t="shared" si="19"/>
        <v>0</v>
      </c>
    </row>
    <row r="121" spans="1:21" x14ac:dyDescent="0.25">
      <c r="A121" s="1">
        <v>38544</v>
      </c>
      <c r="B121">
        <v>2.3312499999999998</v>
      </c>
      <c r="C121" s="28">
        <f t="shared" si="22"/>
        <v>2.2092175180947109</v>
      </c>
      <c r="D121" s="31">
        <f t="shared" si="20"/>
        <v>0.12203248190528893</v>
      </c>
      <c r="E121" s="30">
        <f t="shared" si="26"/>
        <v>2.3586832228820023</v>
      </c>
      <c r="F121" s="3">
        <v>112</v>
      </c>
      <c r="G121" s="3">
        <f t="shared" si="21"/>
        <v>2.2092175180947109</v>
      </c>
      <c r="H121" s="32">
        <f t="shared" ref="H121:H184" si="28">F121*J120+I120*G121+K120</f>
        <v>2.2434606617729402</v>
      </c>
      <c r="I121" s="31">
        <f t="array" ref="I121:K121">LINEST(B72:B121,F72:G121,1,1)</f>
        <v>0.67684520755896105</v>
      </c>
      <c r="J121" s="31">
        <v>4.1523625598764062E-3</v>
      </c>
      <c r="K121" s="31">
        <v>0.29242251958059828</v>
      </c>
      <c r="L121">
        <f t="shared" ref="L121:L184" si="29">IF(B121-B120&gt;0,1,0)</f>
        <v>1</v>
      </c>
      <c r="M121" s="13">
        <f t="shared" si="27"/>
        <v>0.64</v>
      </c>
      <c r="N121" s="5">
        <f t="shared" si="25"/>
        <v>4.1023087124076429E-2</v>
      </c>
      <c r="O121" s="5">
        <f t="shared" si="24"/>
        <v>1.0901922708756895E-2</v>
      </c>
      <c r="P121" s="5">
        <f t="shared" si="15"/>
        <v>4.1023087124076429E-2</v>
      </c>
      <c r="Q121" s="5">
        <f t="shared" si="14"/>
        <v>4.1023087124076429E-2</v>
      </c>
      <c r="R121" s="5">
        <f t="shared" si="16"/>
        <v>0</v>
      </c>
      <c r="S121" s="11">
        <f t="shared" si="17"/>
        <v>3.9023087124076428E-2</v>
      </c>
      <c r="T121" s="11">
        <f t="shared" si="18"/>
        <v>3.9023087124076428E-2</v>
      </c>
      <c r="U121" s="11">
        <f t="shared" si="19"/>
        <v>0</v>
      </c>
    </row>
    <row r="122" spans="1:21" x14ac:dyDescent="0.25">
      <c r="A122" s="1">
        <v>38551</v>
      </c>
      <c r="B122">
        <v>2.3355800000000002</v>
      </c>
      <c r="C122" s="28">
        <f t="shared" si="22"/>
        <v>2.2702337590473554</v>
      </c>
      <c r="D122" s="31">
        <f t="shared" si="20"/>
        <v>6.5346240952644852E-2</v>
      </c>
      <c r="E122" s="30">
        <f t="shared" si="26"/>
        <v>2.3977805460093373</v>
      </c>
      <c r="F122" s="3">
        <v>113</v>
      </c>
      <c r="G122" s="3">
        <f t="shared" si="21"/>
        <v>2.2702337590473554</v>
      </c>
      <c r="H122" s="32">
        <f t="shared" si="28"/>
        <v>2.2982363286963996</v>
      </c>
      <c r="I122" s="31">
        <f t="array" ref="I122:K122">LINEST(B73:B122,F73:G122,1,1)</f>
        <v>0.6799174905951173</v>
      </c>
      <c r="J122" s="31">
        <v>4.1914184370822269E-3</v>
      </c>
      <c r="K122" s="31">
        <v>0.28374822110628961</v>
      </c>
      <c r="L122">
        <f t="shared" si="29"/>
        <v>1</v>
      </c>
      <c r="M122" s="13">
        <f t="shared" si="27"/>
        <v>0.64</v>
      </c>
      <c r="N122" s="5">
        <f t="shared" si="25"/>
        <v>1.8556498704718205E-3</v>
      </c>
      <c r="O122" s="5">
        <f t="shared" si="24"/>
        <v>2.4122403203878262E-2</v>
      </c>
      <c r="P122" s="5">
        <f t="shared" si="15"/>
        <v>1.8556498704718205E-3</v>
      </c>
      <c r="Q122" s="5">
        <f t="shared" si="14"/>
        <v>1.8556498704718205E-3</v>
      </c>
      <c r="R122" s="5">
        <f t="shared" si="16"/>
        <v>0</v>
      </c>
      <c r="S122" s="11">
        <f t="shared" si="17"/>
        <v>-1.4435012952817954E-4</v>
      </c>
      <c r="T122" s="11">
        <f t="shared" si="18"/>
        <v>-1.4435012952817954E-4</v>
      </c>
      <c r="U122" s="11">
        <f t="shared" si="19"/>
        <v>0</v>
      </c>
    </row>
    <row r="123" spans="1:21" x14ac:dyDescent="0.25">
      <c r="A123" s="1">
        <v>38558</v>
      </c>
      <c r="B123">
        <v>2.3125100000000001</v>
      </c>
      <c r="C123" s="28">
        <f t="shared" si="22"/>
        <v>2.302906879523678</v>
      </c>
      <c r="D123" s="31">
        <f t="shared" si="20"/>
        <v>9.6031204763220579E-3</v>
      </c>
      <c r="E123" s="30">
        <f t="shared" si="26"/>
        <v>2.3550992075730046</v>
      </c>
      <c r="F123" s="3">
        <v>114</v>
      </c>
      <c r="G123" s="3">
        <f t="shared" si="21"/>
        <v>2.302906879523678</v>
      </c>
      <c r="H123" s="32">
        <f t="shared" si="28"/>
        <v>2.3273565895336352</v>
      </c>
      <c r="I123" s="31">
        <f t="array" ref="I123:K123">LINEST(B74:B123,F74:G123,1,1)</f>
        <v>0.73811092685927426</v>
      </c>
      <c r="J123" s="31">
        <v>3.144779689643714E-3</v>
      </c>
      <c r="K123" s="31">
        <v>0.26410134412771313</v>
      </c>
      <c r="L123">
        <f t="shared" si="29"/>
        <v>0</v>
      </c>
      <c r="M123" s="13">
        <f t="shared" si="27"/>
        <v>0.66</v>
      </c>
      <c r="N123" s="5">
        <f t="shared" si="25"/>
        <v>-9.926739561042619E-3</v>
      </c>
      <c r="O123" s="5">
        <f t="shared" si="24"/>
        <v>1.2591097430247E-2</v>
      </c>
      <c r="P123" s="5">
        <f t="shared" si="15"/>
        <v>-9.926739561042619E-3</v>
      </c>
      <c r="Q123" s="5">
        <f t="shared" si="14"/>
        <v>-9.926739561042619E-3</v>
      </c>
      <c r="R123" s="5">
        <f t="shared" si="16"/>
        <v>0</v>
      </c>
      <c r="S123" s="11">
        <f t="shared" si="17"/>
        <v>-1.1926739561042619E-2</v>
      </c>
      <c r="T123" s="11">
        <f t="shared" si="18"/>
        <v>-1.1926739561042619E-2</v>
      </c>
      <c r="U123" s="11">
        <f t="shared" si="19"/>
        <v>0</v>
      </c>
    </row>
    <row r="124" spans="1:21" x14ac:dyDescent="0.25">
      <c r="A124" s="1">
        <v>38565</v>
      </c>
      <c r="B124">
        <v>2.30098</v>
      </c>
      <c r="C124" s="28">
        <f t="shared" si="22"/>
        <v>2.3077084397618393</v>
      </c>
      <c r="D124" s="31">
        <f t="shared" si="20"/>
        <v>6.7284397618392333E-3</v>
      </c>
      <c r="E124" s="30">
        <f t="shared" si="26"/>
        <v>2.3188954178785162</v>
      </c>
      <c r="F124" s="3">
        <v>115</v>
      </c>
      <c r="G124" s="3">
        <f t="shared" si="21"/>
        <v>2.3077084397618393</v>
      </c>
      <c r="H124" s="32">
        <f t="shared" si="28"/>
        <v>2.329095823830321</v>
      </c>
      <c r="I124" s="31">
        <f t="array" ref="I124:K124">LINEST(B75:B124,F75:G124,1,1)</f>
        <v>0.71362728512331852</v>
      </c>
      <c r="J124" s="31">
        <v>3.2115465375457983E-3</v>
      </c>
      <c r="K124" s="31">
        <v>0.30775085869732077</v>
      </c>
      <c r="L124">
        <f t="shared" si="29"/>
        <v>0</v>
      </c>
      <c r="M124" s="13">
        <f t="shared" si="27"/>
        <v>0.66</v>
      </c>
      <c r="N124" s="5">
        <f t="shared" si="25"/>
        <v>-4.9983955770621646E-3</v>
      </c>
      <c r="O124" s="5">
        <f t="shared" si="24"/>
        <v>7.4702121837411095E-4</v>
      </c>
      <c r="P124" s="5">
        <f t="shared" si="15"/>
        <v>-4.9983955770621646E-3</v>
      </c>
      <c r="Q124" s="5">
        <f t="shared" si="14"/>
        <v>-4.9983955770621646E-3</v>
      </c>
      <c r="R124" s="5">
        <f t="shared" si="16"/>
        <v>0</v>
      </c>
      <c r="S124" s="11">
        <f t="shared" si="17"/>
        <v>-6.9983955770621647E-3</v>
      </c>
      <c r="T124" s="11">
        <f t="shared" si="18"/>
        <v>-6.9983955770621647E-3</v>
      </c>
      <c r="U124" s="11">
        <f t="shared" si="19"/>
        <v>0</v>
      </c>
    </row>
    <row r="125" spans="1:21" x14ac:dyDescent="0.25">
      <c r="A125" s="1">
        <v>38572</v>
      </c>
      <c r="B125">
        <v>2.2923300000000002</v>
      </c>
      <c r="C125" s="28">
        <f t="shared" si="22"/>
        <v>2.3043442198809196</v>
      </c>
      <c r="D125" s="31">
        <f t="shared" si="20"/>
        <v>1.2014219880919441E-2</v>
      </c>
      <c r="E125" s="30">
        <f t="shared" si="26"/>
        <v>2.2982535230312719</v>
      </c>
      <c r="F125" s="3">
        <v>116</v>
      </c>
      <c r="G125" s="3">
        <f t="shared" si="21"/>
        <v>2.3043442198809196</v>
      </c>
      <c r="H125" s="32">
        <f t="shared" si="28"/>
        <v>2.3247331666758653</v>
      </c>
      <c r="I125" s="31">
        <f t="array" ref="I125:K125">LINEST(B76:B125,F76:G125,1,1)</f>
        <v>0.72274318872105814</v>
      </c>
      <c r="J125" s="31">
        <v>3.0525570019940751E-3</v>
      </c>
      <c r="K125" s="31">
        <v>0.30310098535948615</v>
      </c>
      <c r="L125">
        <f t="shared" si="29"/>
        <v>0</v>
      </c>
      <c r="M125" s="13">
        <f t="shared" si="27"/>
        <v>0.64</v>
      </c>
      <c r="N125" s="5">
        <f t="shared" si="25"/>
        <v>-3.7663515962604865E-3</v>
      </c>
      <c r="O125" s="5">
        <f t="shared" si="24"/>
        <v>-1.8748683895769558E-3</v>
      </c>
      <c r="P125" s="5">
        <f t="shared" si="15"/>
        <v>0</v>
      </c>
      <c r="Q125" s="5">
        <f t="shared" si="14"/>
        <v>0</v>
      </c>
      <c r="R125" s="5">
        <f t="shared" si="16"/>
        <v>0</v>
      </c>
      <c r="S125" s="11">
        <f t="shared" si="17"/>
        <v>0</v>
      </c>
      <c r="T125" s="11">
        <f t="shared" si="18"/>
        <v>0</v>
      </c>
      <c r="U125" s="11">
        <f t="shared" si="19"/>
        <v>0</v>
      </c>
    </row>
    <row r="126" spans="1:21" x14ac:dyDescent="0.25">
      <c r="A126" s="1">
        <v>38579</v>
      </c>
      <c r="B126">
        <v>2.29521</v>
      </c>
      <c r="C126" s="28">
        <f t="shared" si="22"/>
        <v>2.2983371099404599</v>
      </c>
      <c r="D126" s="31">
        <f t="shared" si="20"/>
        <v>3.1271099404599489E-3</v>
      </c>
      <c r="E126" s="30">
        <f t="shared" si="26"/>
        <v>2.2402825756076501</v>
      </c>
      <c r="F126" s="3">
        <v>117</v>
      </c>
      <c r="G126" s="3">
        <f t="shared" si="21"/>
        <v>2.2983371099404599</v>
      </c>
      <c r="H126" s="32">
        <f t="shared" si="28"/>
        <v>2.3213576461871019</v>
      </c>
      <c r="I126" s="31">
        <f t="array" ref="I126:K126">LINEST(B77:B126,F77:G126,1,1)</f>
        <v>0.75195531205579935</v>
      </c>
      <c r="J126" s="31">
        <v>2.7448627961454983E-3</v>
      </c>
      <c r="K126" s="31">
        <v>0.27111249675144444</v>
      </c>
      <c r="L126">
        <f t="shared" si="29"/>
        <v>1</v>
      </c>
      <c r="M126" s="13">
        <f t="shared" si="27"/>
        <v>0.62000000000000011</v>
      </c>
      <c r="N126" s="5">
        <f t="shared" si="25"/>
        <v>1.2555750482186046E-3</v>
      </c>
      <c r="O126" s="5">
        <f t="shared" si="24"/>
        <v>-1.4530585899591442E-3</v>
      </c>
      <c r="P126" s="5">
        <f t="shared" si="15"/>
        <v>0</v>
      </c>
      <c r="Q126" s="5">
        <f t="shared" si="14"/>
        <v>0</v>
      </c>
      <c r="R126" s="5">
        <f t="shared" si="16"/>
        <v>0</v>
      </c>
      <c r="S126" s="11">
        <f t="shared" si="17"/>
        <v>0</v>
      </c>
      <c r="T126" s="11">
        <f t="shared" si="18"/>
        <v>0</v>
      </c>
      <c r="U126" s="11">
        <f t="shared" si="19"/>
        <v>0</v>
      </c>
    </row>
    <row r="127" spans="1:21" x14ac:dyDescent="0.25">
      <c r="A127" s="1">
        <v>38586</v>
      </c>
      <c r="B127">
        <v>2.2216800000000001</v>
      </c>
      <c r="C127" s="28">
        <f t="shared" si="22"/>
        <v>2.2967735549702297</v>
      </c>
      <c r="D127" s="31">
        <f t="shared" si="20"/>
        <v>7.5093554970229626E-2</v>
      </c>
      <c r="E127" s="30">
        <f t="shared" si="26"/>
        <v>2.2904271018958391</v>
      </c>
      <c r="F127" s="3">
        <v>118</v>
      </c>
      <c r="G127" s="3">
        <f t="shared" si="21"/>
        <v>2.2967735549702297</v>
      </c>
      <c r="H127" s="32">
        <f t="shared" si="28"/>
        <v>2.3220773819457601</v>
      </c>
      <c r="I127" s="31">
        <f t="array" ref="I127:K127">LINEST(B78:B127,F78:G127,1,1)</f>
        <v>0.7776943002735901</v>
      </c>
      <c r="J127" s="31">
        <v>2.1200070332104684E-3</v>
      </c>
      <c r="K127" s="31">
        <v>0.27585191849567603</v>
      </c>
      <c r="L127">
        <f t="shared" si="29"/>
        <v>0</v>
      </c>
      <c r="M127" s="13">
        <f t="shared" si="27"/>
        <v>0.62000000000000011</v>
      </c>
      <c r="N127" s="5">
        <f t="shared" si="25"/>
        <v>-3.2560676149385182E-2</v>
      </c>
      <c r="O127" s="5">
        <f t="shared" si="24"/>
        <v>3.1000143646309208E-4</v>
      </c>
      <c r="P127" s="5">
        <f t="shared" si="15"/>
        <v>-3.2560676149385182E-2</v>
      </c>
      <c r="Q127" s="5">
        <f t="shared" si="14"/>
        <v>-3.2560676149385182E-2</v>
      </c>
      <c r="R127" s="5">
        <f t="shared" si="16"/>
        <v>0</v>
      </c>
      <c r="S127" s="11">
        <f t="shared" si="17"/>
        <v>-3.4560676149385183E-2</v>
      </c>
      <c r="T127" s="11">
        <f t="shared" si="18"/>
        <v>-3.4560676149385183E-2</v>
      </c>
      <c r="U127" s="11">
        <f t="shared" si="19"/>
        <v>0</v>
      </c>
    </row>
    <row r="128" spans="1:21" x14ac:dyDescent="0.25">
      <c r="A128" s="1">
        <v>38593</v>
      </c>
      <c r="B128">
        <v>2.2894399999999999</v>
      </c>
      <c r="C128" s="28">
        <f t="shared" si="22"/>
        <v>2.2592267774851149</v>
      </c>
      <c r="D128" s="31">
        <f t="shared" si="20"/>
        <v>3.0213222514885008E-2</v>
      </c>
      <c r="E128" s="30">
        <f t="shared" si="26"/>
        <v>2.2913858100697038</v>
      </c>
      <c r="F128" s="3">
        <v>119</v>
      </c>
      <c r="G128" s="3">
        <f t="shared" si="21"/>
        <v>2.2592267774851149</v>
      </c>
      <c r="H128" s="32">
        <f t="shared" si="28"/>
        <v>2.2851205433233659</v>
      </c>
      <c r="I128" s="31">
        <f t="array" ref="I128:K128">LINEST(B79:B128,F79:G128,1,1)</f>
        <v>0.7569275201460951</v>
      </c>
      <c r="J128" s="31">
        <v>2.2679999313018162E-3</v>
      </c>
      <c r="K128" s="31">
        <v>0.30526513521435672</v>
      </c>
      <c r="L128">
        <f t="shared" si="29"/>
        <v>1</v>
      </c>
      <c r="M128" s="13">
        <f t="shared" si="27"/>
        <v>0.62000000000000011</v>
      </c>
      <c r="N128" s="5">
        <f t="shared" si="25"/>
        <v>3.0043579731359182E-2</v>
      </c>
      <c r="O128" s="5">
        <f t="shared" si="24"/>
        <v>-1.6043431134080355E-2</v>
      </c>
      <c r="P128" s="5">
        <f t="shared" si="15"/>
        <v>0</v>
      </c>
      <c r="Q128" s="5">
        <f t="shared" si="14"/>
        <v>0</v>
      </c>
      <c r="R128" s="5">
        <f t="shared" si="16"/>
        <v>0</v>
      </c>
      <c r="S128" s="11">
        <f t="shared" si="17"/>
        <v>0</v>
      </c>
      <c r="T128" s="11">
        <f t="shared" si="18"/>
        <v>0</v>
      </c>
      <c r="U128" s="11">
        <f t="shared" si="19"/>
        <v>0</v>
      </c>
    </row>
    <row r="129" spans="1:21" x14ac:dyDescent="0.25">
      <c r="A129" s="1">
        <v>38600</v>
      </c>
      <c r="B129">
        <v>2.2461899999999999</v>
      </c>
      <c r="C129" s="28">
        <f t="shared" si="22"/>
        <v>2.2743333887425576</v>
      </c>
      <c r="D129" s="31">
        <f t="shared" si="20"/>
        <v>2.8143388742557729E-2</v>
      </c>
      <c r="E129" s="30">
        <f t="shared" si="26"/>
        <v>2.2614264559827713</v>
      </c>
      <c r="F129" s="3">
        <v>120</v>
      </c>
      <c r="G129" s="3">
        <f t="shared" si="21"/>
        <v>2.2743333887425576</v>
      </c>
      <c r="H129" s="32">
        <f t="shared" si="28"/>
        <v>2.2989306588969436</v>
      </c>
      <c r="I129" s="31">
        <f t="array" ref="I129:K129">LINEST(B80:B129,F80:G129,1,1)</f>
        <v>0.75196364276529792</v>
      </c>
      <c r="J129" s="31">
        <v>2.041209370726904E-3</v>
      </c>
      <c r="K129" s="31">
        <v>0.33737405366592199</v>
      </c>
      <c r="L129">
        <f t="shared" si="29"/>
        <v>0</v>
      </c>
      <c r="M129" s="13">
        <f t="shared" si="27"/>
        <v>0.64</v>
      </c>
      <c r="N129" s="5">
        <f t="shared" si="25"/>
        <v>-1.9071798602714907E-2</v>
      </c>
      <c r="O129" s="5">
        <f t="shared" si="24"/>
        <v>6.0253067624709278E-3</v>
      </c>
      <c r="P129" s="5">
        <f t="shared" si="15"/>
        <v>-1.9071798602714907E-2</v>
      </c>
      <c r="Q129" s="5">
        <f t="shared" si="14"/>
        <v>-1.9071798602714907E-2</v>
      </c>
      <c r="R129" s="5">
        <f t="shared" si="16"/>
        <v>0</v>
      </c>
      <c r="S129" s="11">
        <f t="shared" si="17"/>
        <v>-2.1071798602714908E-2</v>
      </c>
      <c r="T129" s="11">
        <f t="shared" si="18"/>
        <v>-2.1071798602714908E-2</v>
      </c>
      <c r="U129" s="11">
        <f t="shared" si="19"/>
        <v>0</v>
      </c>
    </row>
    <row r="130" spans="1:21" x14ac:dyDescent="0.25">
      <c r="A130" s="1">
        <v>38607</v>
      </c>
      <c r="B130">
        <v>2.2779099999999999</v>
      </c>
      <c r="C130" s="28">
        <f t="shared" si="22"/>
        <v>2.2602616943712786</v>
      </c>
      <c r="D130" s="31">
        <f t="shared" si="20"/>
        <v>1.7648305628721328E-2</v>
      </c>
      <c r="E130" s="30">
        <f t="shared" si="26"/>
        <v>2.2556133901967481</v>
      </c>
      <c r="F130" s="3">
        <v>121</v>
      </c>
      <c r="G130" s="3">
        <f t="shared" si="21"/>
        <v>2.2602616943712786</v>
      </c>
      <c r="H130" s="32">
        <f t="shared" si="28"/>
        <v>2.2839950048261688</v>
      </c>
      <c r="I130" s="31">
        <f t="array" ref="I130:K130">LINEST(B81:B130,F81:G130,1,1)</f>
        <v>0.71389825469541512</v>
      </c>
      <c r="J130" s="31">
        <v>2.3309633265325945E-3</v>
      </c>
      <c r="K130" s="31">
        <v>0.38890845192886903</v>
      </c>
      <c r="L130">
        <f t="shared" si="29"/>
        <v>1</v>
      </c>
      <c r="M130" s="13">
        <f t="shared" si="27"/>
        <v>0.64</v>
      </c>
      <c r="N130" s="5">
        <f t="shared" si="25"/>
        <v>1.4022908330292849E-2</v>
      </c>
      <c r="O130" s="5">
        <f t="shared" si="24"/>
        <v>-6.5179791442929735E-3</v>
      </c>
      <c r="P130" s="5">
        <f t="shared" si="15"/>
        <v>0</v>
      </c>
      <c r="Q130" s="5">
        <f t="shared" si="14"/>
        <v>0</v>
      </c>
      <c r="R130" s="5">
        <f t="shared" si="16"/>
        <v>0</v>
      </c>
      <c r="S130" s="11">
        <f t="shared" si="17"/>
        <v>0</v>
      </c>
      <c r="T130" s="11">
        <f t="shared" si="18"/>
        <v>0</v>
      </c>
      <c r="U130" s="11">
        <f t="shared" si="19"/>
        <v>0</v>
      </c>
    </row>
    <row r="131" spans="1:21" x14ac:dyDescent="0.25">
      <c r="A131" s="1">
        <v>38614</v>
      </c>
      <c r="B131">
        <v>2.2505199999999999</v>
      </c>
      <c r="C131" s="28">
        <f t="shared" si="22"/>
        <v>2.2690858471856394</v>
      </c>
      <c r="D131" s="31">
        <f t="shared" si="20"/>
        <v>1.8565847185639583E-2</v>
      </c>
      <c r="E131" s="30">
        <f t="shared" si="26"/>
        <v>2.2635299230897599</v>
      </c>
      <c r="F131" s="3">
        <v>122</v>
      </c>
      <c r="G131" s="3">
        <f t="shared" si="21"/>
        <v>2.2690858471856394</v>
      </c>
      <c r="H131" s="32">
        <f t="shared" si="28"/>
        <v>2.2931824038257407</v>
      </c>
      <c r="I131" s="31">
        <f t="array" ref="I131:K131">LINEST(B82:B131,F82:G131,1,1)</f>
        <v>0.72310207960086748</v>
      </c>
      <c r="J131" s="31">
        <v>2.0817598057402582E-3</v>
      </c>
      <c r="K131" s="31">
        <v>0.39364407353719844</v>
      </c>
      <c r="L131">
        <f t="shared" si="29"/>
        <v>0</v>
      </c>
      <c r="M131" s="13">
        <f t="shared" si="27"/>
        <v>0.64</v>
      </c>
      <c r="N131" s="5">
        <f t="shared" si="25"/>
        <v>-1.2097055278484703E-2</v>
      </c>
      <c r="O131" s="5">
        <f t="shared" si="24"/>
        <v>4.014444063582201E-3</v>
      </c>
      <c r="P131" s="5">
        <f t="shared" si="15"/>
        <v>-1.2097055278484703E-2</v>
      </c>
      <c r="Q131" s="5">
        <f t="shared" si="14"/>
        <v>-1.2097055278484703E-2</v>
      </c>
      <c r="R131" s="5">
        <f t="shared" si="16"/>
        <v>0</v>
      </c>
      <c r="S131" s="11">
        <f t="shared" si="17"/>
        <v>-1.4097055278484703E-2</v>
      </c>
      <c r="T131" s="11">
        <f t="shared" si="18"/>
        <v>-1.4097055278484703E-2</v>
      </c>
      <c r="U131" s="11">
        <f t="shared" si="19"/>
        <v>0</v>
      </c>
    </row>
    <row r="132" spans="1:21" x14ac:dyDescent="0.25">
      <c r="A132" s="1">
        <v>38621</v>
      </c>
      <c r="B132">
        <v>2.2361</v>
      </c>
      <c r="C132" s="28">
        <f t="shared" si="22"/>
        <v>2.2598029235928196</v>
      </c>
      <c r="D132" s="31">
        <f t="shared" si="20"/>
        <v>2.3702923592819669E-2</v>
      </c>
      <c r="E132" s="30">
        <f t="shared" si="26"/>
        <v>2.2813675038288936</v>
      </c>
      <c r="F132" s="3">
        <v>123</v>
      </c>
      <c r="G132" s="3">
        <f t="shared" si="21"/>
        <v>2.2598029235928196</v>
      </c>
      <c r="H132" s="32">
        <f t="shared" si="28"/>
        <v>2.2837687231813382</v>
      </c>
      <c r="I132" s="31">
        <f t="array" ref="I132:K132">LINEST(B83:B132,F83:G132,1,1)</f>
        <v>0.73074259733110436</v>
      </c>
      <c r="J132" s="31">
        <v>1.8157077956564582E-3</v>
      </c>
      <c r="K132" s="31">
        <v>0.40355962131259671</v>
      </c>
      <c r="L132">
        <f t="shared" si="29"/>
        <v>0</v>
      </c>
      <c r="M132" s="13">
        <f t="shared" si="27"/>
        <v>0.62000000000000011</v>
      </c>
      <c r="N132" s="5">
        <f t="shared" si="25"/>
        <v>-6.428023613417877E-3</v>
      </c>
      <c r="O132" s="5">
        <f t="shared" si="24"/>
        <v>-4.1135217122917345E-3</v>
      </c>
      <c r="P132" s="5">
        <f t="shared" si="15"/>
        <v>0</v>
      </c>
      <c r="Q132" s="5">
        <f t="shared" si="14"/>
        <v>0</v>
      </c>
      <c r="R132" s="5">
        <f t="shared" si="16"/>
        <v>0</v>
      </c>
      <c r="S132" s="11">
        <f t="shared" si="17"/>
        <v>0</v>
      </c>
      <c r="T132" s="11">
        <f t="shared" si="18"/>
        <v>0</v>
      </c>
      <c r="U132" s="11">
        <f t="shared" si="19"/>
        <v>0</v>
      </c>
    </row>
    <row r="133" spans="1:21" x14ac:dyDescent="0.25">
      <c r="A133" s="1">
        <v>38628</v>
      </c>
      <c r="B133">
        <v>2.2058200000000001</v>
      </c>
      <c r="C133" s="28">
        <f t="shared" si="22"/>
        <v>2.2479514617964096</v>
      </c>
      <c r="D133" s="31">
        <f t="shared" si="20"/>
        <v>4.2131461796409475E-2</v>
      </c>
      <c r="E133" s="30">
        <f t="shared" si="26"/>
        <v>2.2058562941984596</v>
      </c>
      <c r="F133" s="3">
        <v>124</v>
      </c>
      <c r="G133" s="3">
        <f t="shared" si="21"/>
        <v>2.2479514617964096</v>
      </c>
      <c r="H133" s="32">
        <f t="shared" si="28"/>
        <v>2.2713812778413587</v>
      </c>
      <c r="I133" s="31">
        <f t="array" ref="I133:K133">LINEST(B84:B133,F84:G133,1,1)</f>
        <v>0.79370678884303902</v>
      </c>
      <c r="J133" s="31">
        <v>1.0417319130296241E-3</v>
      </c>
      <c r="K133" s="31">
        <v>0.34717993137212844</v>
      </c>
      <c r="L133">
        <f t="shared" si="29"/>
        <v>0</v>
      </c>
      <c r="M133" s="13">
        <f t="shared" si="27"/>
        <v>0.6</v>
      </c>
      <c r="N133" s="5">
        <f t="shared" si="25"/>
        <v>-1.3633955157990374E-2</v>
      </c>
      <c r="O133" s="5">
        <f t="shared" si="24"/>
        <v>-5.4388882358603619E-3</v>
      </c>
      <c r="P133" s="5">
        <f t="shared" si="15"/>
        <v>0</v>
      </c>
      <c r="Q133" s="5">
        <f t="shared" si="14"/>
        <v>0</v>
      </c>
      <c r="R133" s="5">
        <f t="shared" si="16"/>
        <v>0</v>
      </c>
      <c r="S133" s="11">
        <f t="shared" si="17"/>
        <v>0</v>
      </c>
      <c r="T133" s="11">
        <f t="shared" si="18"/>
        <v>0</v>
      </c>
      <c r="U133" s="11">
        <f t="shared" si="19"/>
        <v>0</v>
      </c>
    </row>
    <row r="134" spans="1:21" x14ac:dyDescent="0.25">
      <c r="A134" s="1">
        <v>38635</v>
      </c>
      <c r="B134">
        <v>2.2346599999999999</v>
      </c>
      <c r="C134" s="28">
        <f t="shared" si="22"/>
        <v>2.2268857308982049</v>
      </c>
      <c r="D134" s="31">
        <f t="shared" si="20"/>
        <v>7.7742691017950172E-3</v>
      </c>
      <c r="E134" s="30">
        <f t="shared" si="26"/>
        <v>2.1799892275868329</v>
      </c>
      <c r="F134" s="3">
        <v>125</v>
      </c>
      <c r="G134" s="3">
        <f t="shared" si="21"/>
        <v>2.2268857308982049</v>
      </c>
      <c r="H134" s="32">
        <f t="shared" si="28"/>
        <v>2.2448907430924292</v>
      </c>
      <c r="I134" s="31">
        <f t="array" ref="I134:K134">LINEST(B85:B134,F85:G134,1,1)</f>
        <v>0.76123420697300581</v>
      </c>
      <c r="J134" s="31">
        <v>1.2094089837269431E-3</v>
      </c>
      <c r="K134" s="31">
        <v>0.39944787635372703</v>
      </c>
      <c r="L134">
        <f t="shared" si="29"/>
        <v>1</v>
      </c>
      <c r="M134" s="13">
        <f t="shared" si="27"/>
        <v>0.58000000000000007</v>
      </c>
      <c r="N134" s="5">
        <f t="shared" si="25"/>
        <v>1.2989769359693315E-2</v>
      </c>
      <c r="O134" s="5">
        <f t="shared" si="24"/>
        <v>-1.1731285642001432E-2</v>
      </c>
      <c r="P134" s="5">
        <f t="shared" si="15"/>
        <v>0</v>
      </c>
      <c r="Q134" s="5">
        <f t="shared" si="14"/>
        <v>0</v>
      </c>
      <c r="R134" s="5">
        <f t="shared" si="16"/>
        <v>0</v>
      </c>
      <c r="S134" s="11">
        <f t="shared" si="17"/>
        <v>0</v>
      </c>
      <c r="T134" s="11">
        <f t="shared" si="18"/>
        <v>0</v>
      </c>
      <c r="U134" s="11">
        <f t="shared" si="19"/>
        <v>0</v>
      </c>
    </row>
    <row r="135" spans="1:21" x14ac:dyDescent="0.25">
      <c r="A135" s="1">
        <v>38642</v>
      </c>
      <c r="B135">
        <v>2.1856399999999998</v>
      </c>
      <c r="C135" s="28">
        <f t="shared" si="22"/>
        <v>2.2307728654491026</v>
      </c>
      <c r="D135" s="31">
        <f t="shared" si="20"/>
        <v>4.5132865449102777E-2</v>
      </c>
      <c r="E135" s="30">
        <f t="shared" si="26"/>
        <v>2.1636027608926467</v>
      </c>
      <c r="F135" s="3">
        <v>126</v>
      </c>
      <c r="G135" s="3">
        <f t="shared" si="21"/>
        <v>2.2307728654491026</v>
      </c>
      <c r="H135" s="32">
        <f t="shared" si="28"/>
        <v>2.2499740214703694</v>
      </c>
      <c r="I135" s="31">
        <f t="array" ref="I135:K135">LINEST(B86:B135,F86:G135,1,1)</f>
        <v>0.80409496928001145</v>
      </c>
      <c r="J135" s="31">
        <v>6.276418526644169E-4</v>
      </c>
      <c r="K135" s="31">
        <v>0.36695089978749484</v>
      </c>
      <c r="L135">
        <f t="shared" si="29"/>
        <v>0</v>
      </c>
      <c r="M135" s="13">
        <f t="shared" si="27"/>
        <v>0.6</v>
      </c>
      <c r="N135" s="5">
        <f t="shared" si="25"/>
        <v>-2.2180399376262927E-2</v>
      </c>
      <c r="O135" s="5">
        <f t="shared" si="24"/>
        <v>2.2618169005257371E-3</v>
      </c>
      <c r="P135" s="5">
        <f t="shared" si="15"/>
        <v>-2.2180399376262927E-2</v>
      </c>
      <c r="Q135" s="5">
        <f t="shared" si="14"/>
        <v>-2.2180399376262927E-2</v>
      </c>
      <c r="R135" s="5">
        <f t="shared" si="16"/>
        <v>0</v>
      </c>
      <c r="S135" s="11">
        <f t="shared" si="17"/>
        <v>-2.4180399376262929E-2</v>
      </c>
      <c r="T135" s="11">
        <f t="shared" si="18"/>
        <v>-2.4180399376262929E-2</v>
      </c>
      <c r="U135" s="11">
        <f t="shared" si="19"/>
        <v>0</v>
      </c>
    </row>
    <row r="136" spans="1:21" x14ac:dyDescent="0.25">
      <c r="A136" s="1">
        <v>38649</v>
      </c>
      <c r="B136">
        <v>2.2115900000000002</v>
      </c>
      <c r="C136" s="28">
        <f t="shared" si="22"/>
        <v>2.208206432724551</v>
      </c>
      <c r="D136" s="31">
        <f t="shared" si="20"/>
        <v>3.3835672754491952E-3</v>
      </c>
      <c r="E136" s="30">
        <f t="shared" si="26"/>
        <v>2.0802666620964514</v>
      </c>
      <c r="F136" s="3">
        <v>127</v>
      </c>
      <c r="G136" s="3">
        <f t="shared" si="21"/>
        <v>2.208206432724551</v>
      </c>
      <c r="H136" s="32">
        <f t="shared" si="28"/>
        <v>2.2222690987614473</v>
      </c>
      <c r="I136" s="31">
        <f t="array" ref="I136:K136">LINEST(B87:B136,F87:G136,1,1)</f>
        <v>0.87215575744306717</v>
      </c>
      <c r="J136" s="31">
        <v>1.6734855748338121E-4</v>
      </c>
      <c r="K136" s="31">
        <v>0.26831807680902275</v>
      </c>
      <c r="L136">
        <f t="shared" si="29"/>
        <v>1</v>
      </c>
      <c r="M136" s="13">
        <f t="shared" si="27"/>
        <v>0.58000000000000007</v>
      </c>
      <c r="N136" s="5">
        <f t="shared" si="25"/>
        <v>1.1803022020703713E-2</v>
      </c>
      <c r="O136" s="5">
        <f t="shared" si="24"/>
        <v>-1.2389879698565642E-2</v>
      </c>
      <c r="P136" s="5">
        <f t="shared" ref="P136:P199" si="30">IF(O136&lt;$P$2,0,IF(O136*N136&gt;0,ABS(N136),-ABS(N136)))</f>
        <v>0</v>
      </c>
      <c r="Q136" s="5">
        <f t="shared" ref="Q136:Q199" si="31">IF(J136*O136&lt;0,0,IF(O136*N136&gt;0,ABS(N136),-ABS(N136)))</f>
        <v>0</v>
      </c>
      <c r="R136" s="5">
        <f t="shared" ref="R136:R199" si="32">IF(OR(J136*O136&lt;0,M136&gt;$M$2),0,IF(O136*N136&gt;0,ABS(N136),-ABS(N136)))</f>
        <v>0</v>
      </c>
      <c r="S136" s="11">
        <f t="shared" ref="S136:S199" si="33">IF(P136=0,0,P136-$S$3)</f>
        <v>0</v>
      </c>
      <c r="T136" s="11">
        <f t="shared" ref="T136:T199" si="34">IF(Q136=0,0,Q136-$S$3)</f>
        <v>0</v>
      </c>
      <c r="U136" s="11">
        <f t="shared" ref="U136:U199" si="35">IF(R136=0,0,R136-$S$3)</f>
        <v>0</v>
      </c>
    </row>
    <row r="137" spans="1:21" x14ac:dyDescent="0.25">
      <c r="A137" s="1">
        <v>38656</v>
      </c>
      <c r="B137">
        <v>2.2490800000000002</v>
      </c>
      <c r="C137" s="28">
        <f t="shared" si="22"/>
        <v>2.2098982163622756</v>
      </c>
      <c r="D137" s="31">
        <f t="shared" si="20"/>
        <v>3.9181783637724621E-2</v>
      </c>
      <c r="E137" s="30">
        <f t="shared" si="26"/>
        <v>2.1180382787699981</v>
      </c>
      <c r="F137" s="3">
        <v>128</v>
      </c>
      <c r="G137" s="3">
        <f t="shared" si="21"/>
        <v>2.2098982163622756</v>
      </c>
      <c r="H137" s="32">
        <f t="shared" si="28"/>
        <v>2.2171141449304193</v>
      </c>
      <c r="I137" s="31">
        <f t="array" ref="I137:K137">LINEST(B88:B137,F88:G137,1,1)</f>
        <v>0.86139483719001664</v>
      </c>
      <c r="J137" s="31">
        <v>4.0960023644157984E-4</v>
      </c>
      <c r="K137" s="31">
        <v>0.26613832773056001</v>
      </c>
      <c r="L137">
        <f t="shared" si="29"/>
        <v>1</v>
      </c>
      <c r="M137" s="13">
        <f t="shared" si="27"/>
        <v>0.58000000000000007</v>
      </c>
      <c r="N137" s="5">
        <f t="shared" si="25"/>
        <v>1.6809529851477101E-2</v>
      </c>
      <c r="O137" s="5">
        <f t="shared" si="24"/>
        <v>-2.3223749178481468E-3</v>
      </c>
      <c r="P137" s="5">
        <f t="shared" si="30"/>
        <v>0</v>
      </c>
      <c r="Q137" s="5">
        <f t="shared" si="31"/>
        <v>0</v>
      </c>
      <c r="R137" s="5">
        <f t="shared" si="32"/>
        <v>0</v>
      </c>
      <c r="S137" s="11">
        <f t="shared" si="33"/>
        <v>0</v>
      </c>
      <c r="T137" s="11">
        <f t="shared" si="34"/>
        <v>0</v>
      </c>
      <c r="U137" s="11">
        <f t="shared" si="35"/>
        <v>0</v>
      </c>
    </row>
    <row r="138" spans="1:21" x14ac:dyDescent="0.25">
      <c r="A138" s="1">
        <v>38663</v>
      </c>
      <c r="B138">
        <v>2.3240500000000002</v>
      </c>
      <c r="C138" s="28">
        <f t="shared" si="22"/>
        <v>2.2294891081811379</v>
      </c>
      <c r="D138" s="31">
        <f t="shared" ref="D138:D201" si="36">ABS(B138-C138)</f>
        <v>9.4560891818862292E-2</v>
      </c>
      <c r="E138" s="30">
        <f t="shared" si="26"/>
        <v>2.2118940871067712</v>
      </c>
      <c r="F138" s="3">
        <v>129</v>
      </c>
      <c r="G138" s="3">
        <f t="shared" ref="G138:G201" si="37">C138</f>
        <v>2.2294891081811379</v>
      </c>
      <c r="H138" s="32">
        <f t="shared" si="28"/>
        <v>2.2394471655901302</v>
      </c>
      <c r="I138" s="31">
        <f t="array" ref="I138:K138">LINEST(B89:B138,F89:G138,1,1)</f>
        <v>0.77183932255651821</v>
      </c>
      <c r="J138" s="31">
        <v>1.1430895287590304E-3</v>
      </c>
      <c r="K138" s="31">
        <v>0.38371646732087594</v>
      </c>
      <c r="L138">
        <f t="shared" si="29"/>
        <v>1</v>
      </c>
      <c r="M138" s="13">
        <f t="shared" si="27"/>
        <v>0.58000000000000007</v>
      </c>
      <c r="N138" s="5">
        <f t="shared" si="25"/>
        <v>3.2790109678592971E-2</v>
      </c>
      <c r="O138" s="5">
        <f t="shared" si="24"/>
        <v>1.0022618810626271E-2</v>
      </c>
      <c r="P138" s="5">
        <f t="shared" si="30"/>
        <v>3.2790109678592971E-2</v>
      </c>
      <c r="Q138" s="5">
        <f t="shared" si="31"/>
        <v>3.2790109678592971E-2</v>
      </c>
      <c r="R138" s="5">
        <f t="shared" si="32"/>
        <v>3.2790109678592971E-2</v>
      </c>
      <c r="S138" s="11">
        <f t="shared" si="33"/>
        <v>3.079010967859297E-2</v>
      </c>
      <c r="T138" s="11">
        <f t="shared" si="34"/>
        <v>3.079010967859297E-2</v>
      </c>
      <c r="U138" s="11">
        <f t="shared" si="35"/>
        <v>3.079010967859297E-2</v>
      </c>
    </row>
    <row r="139" spans="1:21" x14ac:dyDescent="0.25">
      <c r="A139" s="1">
        <v>38670</v>
      </c>
      <c r="B139">
        <v>2.3413499999999998</v>
      </c>
      <c r="C139" s="28">
        <f t="shared" ref="C139:C202" si="38">$D$3*C138+(1-$D$3)*B138</f>
        <v>2.2767695540905688</v>
      </c>
      <c r="D139" s="31">
        <f t="shared" si="36"/>
        <v>6.4580445909431017E-2</v>
      </c>
      <c r="E139" s="30">
        <f t="shared" si="26"/>
        <v>2.259341991275158</v>
      </c>
      <c r="F139" s="3">
        <v>130</v>
      </c>
      <c r="G139" s="3">
        <f t="shared" si="37"/>
        <v>2.2767695540905688</v>
      </c>
      <c r="H139" s="32">
        <f t="shared" si="28"/>
        <v>2.2896183763061204</v>
      </c>
      <c r="I139" s="31">
        <f t="array" ref="I139:K139">LINEST(B90:B139,F90:G139,1,1)</f>
        <v>0.73268904503005317</v>
      </c>
      <c r="J139" s="31">
        <v>1.4719519652937648E-3</v>
      </c>
      <c r="K139" s="31">
        <v>0.43465437771924531</v>
      </c>
      <c r="L139">
        <f t="shared" si="29"/>
        <v>1</v>
      </c>
      <c r="M139" s="13">
        <f t="shared" si="27"/>
        <v>0.6</v>
      </c>
      <c r="N139" s="5">
        <f t="shared" si="25"/>
        <v>7.4163327022178649E-3</v>
      </c>
      <c r="O139" s="5">
        <f t="shared" si="24"/>
        <v>2.215612144687007E-2</v>
      </c>
      <c r="P139" s="5">
        <f t="shared" si="30"/>
        <v>7.4163327022178649E-3</v>
      </c>
      <c r="Q139" s="5">
        <f t="shared" si="31"/>
        <v>7.4163327022178649E-3</v>
      </c>
      <c r="R139" s="5">
        <f t="shared" si="32"/>
        <v>0</v>
      </c>
      <c r="S139" s="11">
        <f t="shared" si="33"/>
        <v>5.4163327022178649E-3</v>
      </c>
      <c r="T139" s="11">
        <f t="shared" si="34"/>
        <v>5.4163327022178649E-3</v>
      </c>
      <c r="U139" s="11">
        <f t="shared" si="35"/>
        <v>0</v>
      </c>
    </row>
    <row r="140" spans="1:21" x14ac:dyDescent="0.25">
      <c r="A140" s="1">
        <v>38677</v>
      </c>
      <c r="B140">
        <v>2.40767</v>
      </c>
      <c r="C140" s="28">
        <f t="shared" si="38"/>
        <v>2.3090597770452845</v>
      </c>
      <c r="D140" s="31">
        <f t="shared" si="36"/>
        <v>9.8610222954715443E-2</v>
      </c>
      <c r="E140" s="30">
        <f t="shared" si="26"/>
        <v>2.3441384851003959</v>
      </c>
      <c r="F140" s="3">
        <v>131</v>
      </c>
      <c r="G140" s="3">
        <f t="shared" si="37"/>
        <v>2.3090597770452845</v>
      </c>
      <c r="H140" s="32">
        <f t="shared" si="28"/>
        <v>2.3193028881333455</v>
      </c>
      <c r="I140" s="31">
        <f t="array" ref="I140:K140">LINEST(B91:B140,F91:G140,1,1)</f>
        <v>0.69637194918139289</v>
      </c>
      <c r="J140" s="31">
        <v>1.8492623213689535E-3</v>
      </c>
      <c r="K140" s="31">
        <v>0.47513255036721458</v>
      </c>
      <c r="L140">
        <f t="shared" si="29"/>
        <v>1</v>
      </c>
      <c r="M140" s="13">
        <f t="shared" si="27"/>
        <v>0.6</v>
      </c>
      <c r="N140" s="5">
        <f t="shared" si="25"/>
        <v>2.7931788775535149E-2</v>
      </c>
      <c r="O140" s="5">
        <f t="shared" si="24"/>
        <v>1.2881505494827916E-2</v>
      </c>
      <c r="P140" s="5">
        <f t="shared" si="30"/>
        <v>2.7931788775535149E-2</v>
      </c>
      <c r="Q140" s="5">
        <f t="shared" si="31"/>
        <v>2.7931788775535149E-2</v>
      </c>
      <c r="R140" s="5">
        <f t="shared" si="32"/>
        <v>0</v>
      </c>
      <c r="S140" s="11">
        <f t="shared" si="33"/>
        <v>2.5931788775535147E-2</v>
      </c>
      <c r="T140" s="11">
        <f t="shared" si="34"/>
        <v>2.5931788775535147E-2</v>
      </c>
      <c r="U140" s="11">
        <f t="shared" si="35"/>
        <v>0</v>
      </c>
    </row>
    <row r="141" spans="1:21" x14ac:dyDescent="0.25">
      <c r="A141" s="1">
        <v>38684</v>
      </c>
      <c r="B141">
        <v>2.3860399999999999</v>
      </c>
      <c r="C141" s="28">
        <f t="shared" si="38"/>
        <v>2.358364888522642</v>
      </c>
      <c r="D141" s="31">
        <f t="shared" si="36"/>
        <v>2.7675111477357905E-2</v>
      </c>
      <c r="E141" s="30">
        <f t="shared" si="26"/>
        <v>2.3257367320130147</v>
      </c>
      <c r="F141" s="3">
        <v>132</v>
      </c>
      <c r="G141" s="3">
        <f t="shared" si="37"/>
        <v>2.358364888522642</v>
      </c>
      <c r="H141" s="32">
        <f t="shared" si="28"/>
        <v>2.3615343310893868</v>
      </c>
      <c r="I141" s="31">
        <f t="array" ref="I141:K141">LINEST(B92:B141,F92:G141,1,1)</f>
        <v>0.71106540847603927</v>
      </c>
      <c r="J141" s="31">
        <v>1.8292637020854929E-3</v>
      </c>
      <c r="K141" s="31">
        <v>0.44580962673806712</v>
      </c>
      <c r="L141">
        <f t="shared" si="29"/>
        <v>0</v>
      </c>
      <c r="M141" s="13">
        <f t="shared" si="27"/>
        <v>0.6</v>
      </c>
      <c r="N141" s="5">
        <f t="shared" si="25"/>
        <v>-9.0243868713812958E-3</v>
      </c>
      <c r="O141" s="5">
        <f t="shared" si="24"/>
        <v>1.804488680757399E-2</v>
      </c>
      <c r="P141" s="5">
        <f t="shared" si="30"/>
        <v>-9.0243868713812958E-3</v>
      </c>
      <c r="Q141" s="5">
        <f t="shared" si="31"/>
        <v>-9.0243868713812958E-3</v>
      </c>
      <c r="R141" s="5">
        <f t="shared" si="32"/>
        <v>0</v>
      </c>
      <c r="S141" s="11">
        <f t="shared" si="33"/>
        <v>-1.1024386871381296E-2</v>
      </c>
      <c r="T141" s="11">
        <f t="shared" si="34"/>
        <v>-1.1024386871381296E-2</v>
      </c>
      <c r="U141" s="11">
        <f t="shared" si="35"/>
        <v>0</v>
      </c>
    </row>
    <row r="142" spans="1:21" x14ac:dyDescent="0.25">
      <c r="A142" s="1">
        <v>38691</v>
      </c>
      <c r="B142">
        <v>2.3961299999999999</v>
      </c>
      <c r="C142" s="28">
        <f t="shared" si="38"/>
        <v>2.3722024442613208</v>
      </c>
      <c r="D142" s="31">
        <f t="shared" si="36"/>
        <v>2.3927555738679107E-2</v>
      </c>
      <c r="E142" s="30">
        <f t="shared" si="26"/>
        <v>2.3154458554693242</v>
      </c>
      <c r="F142" s="3">
        <v>133</v>
      </c>
      <c r="G142" s="3">
        <f t="shared" si="37"/>
        <v>2.3722024442613208</v>
      </c>
      <c r="H142" s="32">
        <f t="shared" si="28"/>
        <v>2.3758927991319725</v>
      </c>
      <c r="I142" s="31">
        <f t="array" ref="I142:K142">LINEST(B93:B142,F93:G142,1,1)</f>
        <v>0.72311458740074464</v>
      </c>
      <c r="J142" s="31">
        <v>1.8124620179785147E-3</v>
      </c>
      <c r="K142" s="31">
        <v>0.42173380939381588</v>
      </c>
      <c r="L142">
        <f t="shared" si="29"/>
        <v>1</v>
      </c>
      <c r="M142" s="13">
        <f t="shared" si="27"/>
        <v>0.58000000000000007</v>
      </c>
      <c r="N142" s="5">
        <f t="shared" si="25"/>
        <v>4.2198478819499563E-3</v>
      </c>
      <c r="O142" s="5">
        <f t="shared" si="24"/>
        <v>6.0617341921037626E-3</v>
      </c>
      <c r="P142" s="5">
        <f t="shared" si="30"/>
        <v>4.2198478819499563E-3</v>
      </c>
      <c r="Q142" s="5">
        <f t="shared" si="31"/>
        <v>4.2198478819499563E-3</v>
      </c>
      <c r="R142" s="5">
        <f t="shared" si="32"/>
        <v>4.2198478819499563E-3</v>
      </c>
      <c r="S142" s="11">
        <f t="shared" si="33"/>
        <v>2.2198478819499563E-3</v>
      </c>
      <c r="T142" s="11">
        <f t="shared" si="34"/>
        <v>2.2198478819499563E-3</v>
      </c>
      <c r="U142" s="11">
        <f t="shared" si="35"/>
        <v>2.2198478819499563E-3</v>
      </c>
    </row>
    <row r="143" spans="1:21" x14ac:dyDescent="0.25">
      <c r="A143" s="1">
        <v>38698</v>
      </c>
      <c r="B143">
        <v>2.46245</v>
      </c>
      <c r="C143" s="28">
        <f t="shared" si="38"/>
        <v>2.3841662221306601</v>
      </c>
      <c r="D143" s="31">
        <f t="shared" si="36"/>
        <v>7.8283777869339932E-2</v>
      </c>
      <c r="E143" s="30">
        <f t="shared" si="26"/>
        <v>2.3318504171974794</v>
      </c>
      <c r="F143" s="3">
        <v>134</v>
      </c>
      <c r="G143" s="3">
        <f t="shared" si="37"/>
        <v>2.3841662221306601</v>
      </c>
      <c r="H143" s="32">
        <f t="shared" si="28"/>
        <v>2.3886290938137416</v>
      </c>
      <c r="I143" s="31">
        <f t="array" ref="I143:K143">LINEST(B94:B143,F94:G143,1,1)</f>
        <v>0.74893589045596554</v>
      </c>
      <c r="J143" s="31">
        <v>1.7907680441529115E-3</v>
      </c>
      <c r="K143" s="31">
        <v>0.36947069756167417</v>
      </c>
      <c r="L143">
        <f t="shared" si="29"/>
        <v>1</v>
      </c>
      <c r="M143" s="13">
        <f t="shared" si="27"/>
        <v>0.58000000000000007</v>
      </c>
      <c r="N143" s="5">
        <f t="shared" si="25"/>
        <v>2.7301853412939892E-2</v>
      </c>
      <c r="O143" s="5">
        <f t="shared" si="24"/>
        <v>5.346318184634602E-3</v>
      </c>
      <c r="P143" s="5">
        <f t="shared" si="30"/>
        <v>2.7301853412939892E-2</v>
      </c>
      <c r="Q143" s="5">
        <f t="shared" si="31"/>
        <v>2.7301853412939892E-2</v>
      </c>
      <c r="R143" s="5">
        <f t="shared" si="32"/>
        <v>2.7301853412939892E-2</v>
      </c>
      <c r="S143" s="11">
        <f t="shared" si="33"/>
        <v>2.530185341293989E-2</v>
      </c>
      <c r="T143" s="11">
        <f t="shared" si="34"/>
        <v>2.530185341293989E-2</v>
      </c>
      <c r="U143" s="11">
        <f t="shared" si="35"/>
        <v>2.530185341293989E-2</v>
      </c>
    </row>
    <row r="144" spans="1:21" x14ac:dyDescent="0.25">
      <c r="A144" s="1">
        <v>38705</v>
      </c>
      <c r="B144">
        <v>2.54895</v>
      </c>
      <c r="C144" s="28">
        <f t="shared" si="38"/>
        <v>2.4233081110653298</v>
      </c>
      <c r="D144" s="31">
        <f t="shared" si="36"/>
        <v>0.12564188893467021</v>
      </c>
      <c r="E144" s="30">
        <f t="shared" si="26"/>
        <v>2.4433426980615573</v>
      </c>
      <c r="F144" s="3">
        <v>135</v>
      </c>
      <c r="G144" s="3">
        <f t="shared" si="37"/>
        <v>2.4233081110653298</v>
      </c>
      <c r="H144" s="32">
        <f t="shared" si="28"/>
        <v>2.4261268015321935</v>
      </c>
      <c r="I144" s="31">
        <f t="array" ref="I144:K144">LINEST(B95:B144,F95:G144,1,1)</f>
        <v>0.8541037718552944</v>
      </c>
      <c r="J144" s="31">
        <v>1.4681964090901181E-3</v>
      </c>
      <c r="K144" s="31">
        <v>0.17651319661389753</v>
      </c>
      <c r="L144">
        <f t="shared" si="29"/>
        <v>1</v>
      </c>
      <c r="M144" s="13">
        <f t="shared" si="27"/>
        <v>0.6</v>
      </c>
      <c r="N144" s="5">
        <f t="shared" si="25"/>
        <v>3.4524720376648776E-2</v>
      </c>
      <c r="O144" s="5">
        <f t="shared" si="24"/>
        <v>1.5576476437140885E-2</v>
      </c>
      <c r="P144" s="5">
        <f t="shared" si="30"/>
        <v>3.4524720376648776E-2</v>
      </c>
      <c r="Q144" s="5">
        <f t="shared" si="31"/>
        <v>3.4524720376648776E-2</v>
      </c>
      <c r="R144" s="5">
        <f t="shared" si="32"/>
        <v>0</v>
      </c>
      <c r="S144" s="11">
        <f t="shared" si="33"/>
        <v>3.2524720376648775E-2</v>
      </c>
      <c r="T144" s="11">
        <f t="shared" si="34"/>
        <v>3.2524720376648775E-2</v>
      </c>
      <c r="U144" s="11">
        <f t="shared" si="35"/>
        <v>0</v>
      </c>
    </row>
    <row r="145" spans="1:21" x14ac:dyDescent="0.25">
      <c r="A145" s="1">
        <v>38712</v>
      </c>
      <c r="B145">
        <v>2.58067</v>
      </c>
      <c r="C145" s="28">
        <f t="shared" si="38"/>
        <v>2.4861290555326647</v>
      </c>
      <c r="D145" s="31">
        <f t="shared" si="36"/>
        <v>9.4540944467335297E-2</v>
      </c>
      <c r="E145" s="30">
        <f t="shared" si="26"/>
        <v>2.4972288384935961</v>
      </c>
      <c r="F145" s="3">
        <v>136</v>
      </c>
      <c r="G145" s="3">
        <f t="shared" si="37"/>
        <v>2.4861290555326647</v>
      </c>
      <c r="H145" s="32">
        <f t="shared" si="28"/>
        <v>2.4996001118996434</v>
      </c>
      <c r="I145" s="31">
        <f t="array" ref="I145:K145">LINEST(B96:B145,F96:G145,1,1)</f>
        <v>0.93600992346181</v>
      </c>
      <c r="J145" s="31">
        <v>1.0608346000585667E-3</v>
      </c>
      <c r="K145" s="31">
        <v>4.3646120230844687E-2</v>
      </c>
      <c r="L145">
        <f t="shared" si="29"/>
        <v>1</v>
      </c>
      <c r="M145" s="13">
        <f t="shared" si="27"/>
        <v>0.6</v>
      </c>
      <c r="N145" s="5">
        <f t="shared" si="25"/>
        <v>1.2367545476328123E-2</v>
      </c>
      <c r="O145" s="5">
        <f t="shared" si="24"/>
        <v>2.9834686945941047E-2</v>
      </c>
      <c r="P145" s="5">
        <f t="shared" si="30"/>
        <v>1.2367545476328123E-2</v>
      </c>
      <c r="Q145" s="5">
        <f t="shared" si="31"/>
        <v>1.2367545476328123E-2</v>
      </c>
      <c r="R145" s="5">
        <f t="shared" si="32"/>
        <v>0</v>
      </c>
      <c r="S145" s="11">
        <f t="shared" si="33"/>
        <v>1.0367545476328123E-2</v>
      </c>
      <c r="T145" s="11">
        <f t="shared" si="34"/>
        <v>1.0367545476328123E-2</v>
      </c>
      <c r="U145" s="11">
        <f t="shared" si="35"/>
        <v>0</v>
      </c>
    </row>
    <row r="146" spans="1:21" x14ac:dyDescent="0.25">
      <c r="A146" s="1">
        <v>38719</v>
      </c>
      <c r="B146">
        <v>2.59076</v>
      </c>
      <c r="C146" s="28">
        <f t="shared" si="38"/>
        <v>2.5333995277663321</v>
      </c>
      <c r="D146" s="31">
        <f t="shared" si="36"/>
        <v>5.7360472233667803E-2</v>
      </c>
      <c r="E146" s="30">
        <f t="shared" si="26"/>
        <v>2.444731908709616</v>
      </c>
      <c r="F146" s="3">
        <v>137</v>
      </c>
      <c r="G146" s="3">
        <f t="shared" si="37"/>
        <v>2.5333995277663321</v>
      </c>
      <c r="H146" s="32">
        <f t="shared" si="28"/>
        <v>2.5602675585216184</v>
      </c>
      <c r="I146" s="31">
        <f t="array" ref="I146:K146">LINEST(B97:B146,F97:G146,1,1)</f>
        <v>0.97025635321047088</v>
      </c>
      <c r="J146" s="31">
        <v>9.0487999905213804E-4</v>
      </c>
      <c r="K146" s="31">
        <v>-1.4054201722945248E-2</v>
      </c>
      <c r="L146">
        <f t="shared" si="29"/>
        <v>1</v>
      </c>
      <c r="M146" s="13">
        <f t="shared" si="27"/>
        <v>0.62000000000000011</v>
      </c>
      <c r="N146" s="5">
        <f t="shared" si="25"/>
        <v>3.9022138184584554E-3</v>
      </c>
      <c r="O146" s="5">
        <f t="shared" si="24"/>
        <v>2.3981004237852543E-2</v>
      </c>
      <c r="P146" s="5">
        <f t="shared" si="30"/>
        <v>3.9022138184584554E-3</v>
      </c>
      <c r="Q146" s="5">
        <f t="shared" si="31"/>
        <v>3.9022138184584554E-3</v>
      </c>
      <c r="R146" s="5">
        <f t="shared" si="32"/>
        <v>0</v>
      </c>
      <c r="S146" s="11">
        <f t="shared" si="33"/>
        <v>1.9022138184584553E-3</v>
      </c>
      <c r="T146" s="11">
        <f t="shared" si="34"/>
        <v>1.9022138184584553E-3</v>
      </c>
      <c r="U146" s="11">
        <f t="shared" si="35"/>
        <v>0</v>
      </c>
    </row>
    <row r="147" spans="1:21" x14ac:dyDescent="0.25">
      <c r="A147" s="1">
        <v>38726</v>
      </c>
      <c r="B147">
        <v>2.6051799999999998</v>
      </c>
      <c r="C147" s="28">
        <f t="shared" si="38"/>
        <v>2.5620797638831663</v>
      </c>
      <c r="D147" s="31">
        <f t="shared" si="36"/>
        <v>4.3100236116833557E-2</v>
      </c>
      <c r="E147" s="30">
        <f t="shared" si="26"/>
        <v>2.4105234438176257</v>
      </c>
      <c r="F147" s="3">
        <v>138</v>
      </c>
      <c r="G147" s="3">
        <f t="shared" si="37"/>
        <v>2.5620797638831663</v>
      </c>
      <c r="H147" s="32">
        <f t="shared" si="28"/>
        <v>2.5966934064858749</v>
      </c>
      <c r="I147" s="31">
        <f t="array" ref="I147:K147">LINEST(B98:B147,F98:G147,1,1)</f>
        <v>0.97617424128267249</v>
      </c>
      <c r="J147" s="31">
        <v>8.1762237329867544E-4</v>
      </c>
      <c r="K147" s="31">
        <v>-1.6616154861291754E-2</v>
      </c>
      <c r="L147">
        <f t="shared" si="29"/>
        <v>1</v>
      </c>
      <c r="M147" s="13">
        <f t="shared" si="27"/>
        <v>0.62000000000000011</v>
      </c>
      <c r="N147" s="5">
        <f t="shared" si="25"/>
        <v>5.5505017459828165E-3</v>
      </c>
      <c r="O147" s="5">
        <f t="shared" si="24"/>
        <v>1.4127100831955008E-2</v>
      </c>
      <c r="P147" s="5">
        <f t="shared" si="30"/>
        <v>5.5505017459828165E-3</v>
      </c>
      <c r="Q147" s="5">
        <f t="shared" si="31"/>
        <v>5.5505017459828165E-3</v>
      </c>
      <c r="R147" s="5">
        <f t="shared" si="32"/>
        <v>0</v>
      </c>
      <c r="S147" s="11">
        <f t="shared" si="33"/>
        <v>3.5505017459828165E-3</v>
      </c>
      <c r="T147" s="11">
        <f t="shared" si="34"/>
        <v>3.5505017459828165E-3</v>
      </c>
      <c r="U147" s="11">
        <f t="shared" si="35"/>
        <v>0</v>
      </c>
    </row>
    <row r="148" spans="1:21" x14ac:dyDescent="0.25">
      <c r="A148" s="1">
        <v>38733</v>
      </c>
      <c r="B148">
        <v>2.5518399999999999</v>
      </c>
      <c r="C148" s="28">
        <f t="shared" si="38"/>
        <v>2.5836298819415831</v>
      </c>
      <c r="D148" s="31">
        <f t="shared" si="36"/>
        <v>3.1789881941583165E-2</v>
      </c>
      <c r="E148" s="30">
        <f t="shared" si="26"/>
        <v>2.425007676263621</v>
      </c>
      <c r="F148" s="3">
        <v>139</v>
      </c>
      <c r="G148" s="3">
        <f t="shared" si="37"/>
        <v>2.5836298819415831</v>
      </c>
      <c r="H148" s="32">
        <f t="shared" si="28"/>
        <v>2.6191062947867896</v>
      </c>
      <c r="I148" s="31">
        <f t="array" ref="I148:K148">LINEST(B99:B148,F99:G148,1,1)</f>
        <v>0.92148999887994576</v>
      </c>
      <c r="J148" s="31">
        <v>1.1286216871228419E-3</v>
      </c>
      <c r="K148" s="31">
        <v>6.822435080006084E-2</v>
      </c>
      <c r="L148">
        <f t="shared" si="29"/>
        <v>0</v>
      </c>
      <c r="M148" s="13">
        <f t="shared" si="27"/>
        <v>0.64</v>
      </c>
      <c r="N148" s="5">
        <f t="shared" si="25"/>
        <v>-2.0687103114549688E-2</v>
      </c>
      <c r="O148" s="5">
        <f t="shared" si="24"/>
        <v>8.5942818125248621E-3</v>
      </c>
      <c r="P148" s="5">
        <f t="shared" si="30"/>
        <v>-2.0687103114549688E-2</v>
      </c>
      <c r="Q148" s="5">
        <f t="shared" si="31"/>
        <v>-2.0687103114549688E-2</v>
      </c>
      <c r="R148" s="5">
        <f t="shared" si="32"/>
        <v>0</v>
      </c>
      <c r="S148" s="11">
        <f t="shared" si="33"/>
        <v>-2.2687103114549689E-2</v>
      </c>
      <c r="T148" s="11">
        <f t="shared" si="34"/>
        <v>-2.2687103114549689E-2</v>
      </c>
      <c r="U148" s="11">
        <f t="shared" si="35"/>
        <v>0</v>
      </c>
    </row>
    <row r="149" spans="1:21" x14ac:dyDescent="0.25">
      <c r="A149" s="1">
        <v>38740</v>
      </c>
      <c r="B149">
        <v>2.6541999999999999</v>
      </c>
      <c r="C149" s="28">
        <f t="shared" si="38"/>
        <v>2.5677349409707917</v>
      </c>
      <c r="D149" s="31">
        <f t="shared" si="36"/>
        <v>8.6465059029208202E-2</v>
      </c>
      <c r="E149" s="30">
        <f t="shared" si="26"/>
        <v>2.4977455600406229</v>
      </c>
      <c r="F149" s="3">
        <v>140</v>
      </c>
      <c r="G149" s="3">
        <f t="shared" si="37"/>
        <v>2.5677349409707917</v>
      </c>
      <c r="H149" s="32">
        <f t="shared" si="28"/>
        <v>2.592373454876431</v>
      </c>
      <c r="I149" s="31">
        <f t="array" ref="I149:K149">LINEST(B100:B149,F100:G149,1,1)</f>
        <v>0.96812160786820189</v>
      </c>
      <c r="J149" s="31">
        <v>1.0954296486181969E-3</v>
      </c>
      <c r="K149" s="31">
        <v>-3.2987768470632783E-2</v>
      </c>
      <c r="L149">
        <f t="shared" si="29"/>
        <v>1</v>
      </c>
      <c r="M149" s="13">
        <f t="shared" si="27"/>
        <v>0.62000000000000011</v>
      </c>
      <c r="N149" s="5">
        <f t="shared" si="25"/>
        <v>3.9328623428704912E-2</v>
      </c>
      <c r="O149" s="5">
        <f t="shared" si="24"/>
        <v>-1.0259302797174352E-2</v>
      </c>
      <c r="P149" s="5">
        <f t="shared" si="30"/>
        <v>0</v>
      </c>
      <c r="Q149" s="5">
        <f t="shared" si="31"/>
        <v>0</v>
      </c>
      <c r="R149" s="5">
        <f t="shared" si="32"/>
        <v>0</v>
      </c>
      <c r="S149" s="11">
        <f t="shared" si="33"/>
        <v>0</v>
      </c>
      <c r="T149" s="11">
        <f t="shared" si="34"/>
        <v>0</v>
      </c>
      <c r="U149" s="11">
        <f t="shared" si="35"/>
        <v>0</v>
      </c>
    </row>
    <row r="150" spans="1:21" x14ac:dyDescent="0.25">
      <c r="A150" s="1">
        <v>38747</v>
      </c>
      <c r="B150">
        <v>2.7334900000000002</v>
      </c>
      <c r="C150" s="28">
        <f t="shared" si="38"/>
        <v>2.610967470485396</v>
      </c>
      <c r="D150" s="31">
        <f t="shared" si="36"/>
        <v>0.12252252951460418</v>
      </c>
      <c r="E150" s="30">
        <f t="shared" si="26"/>
        <v>2.6078045019291238</v>
      </c>
      <c r="F150" s="3">
        <v>141</v>
      </c>
      <c r="G150" s="3">
        <f t="shared" si="37"/>
        <v>2.610967470485396</v>
      </c>
      <c r="H150" s="32">
        <f t="shared" si="28"/>
        <v>2.6492018376024267</v>
      </c>
      <c r="I150" s="31">
        <f t="array" ref="I150:K150">LINEST(B101:B150,F101:G150,1,1)</f>
        <v>1.0211837261003347</v>
      </c>
      <c r="J150" s="31">
        <v>8.7124532359295255E-4</v>
      </c>
      <c r="K150" s="31">
        <v>-0.12509782756253474</v>
      </c>
      <c r="L150">
        <f t="shared" si="29"/>
        <v>1</v>
      </c>
      <c r="M150" s="13">
        <f t="shared" si="27"/>
        <v>0.62000000000000011</v>
      </c>
      <c r="N150" s="5">
        <f t="shared" si="25"/>
        <v>2.9435890011696109E-2</v>
      </c>
      <c r="O150" s="5">
        <f t="shared" si="24"/>
        <v>2.1684553347760094E-2</v>
      </c>
      <c r="P150" s="5">
        <f t="shared" si="30"/>
        <v>2.9435890011696109E-2</v>
      </c>
      <c r="Q150" s="5">
        <f t="shared" si="31"/>
        <v>2.9435890011696109E-2</v>
      </c>
      <c r="R150" s="5">
        <f t="shared" si="32"/>
        <v>0</v>
      </c>
      <c r="S150" s="11">
        <f t="shared" si="33"/>
        <v>2.7435890011696107E-2</v>
      </c>
      <c r="T150" s="11">
        <f t="shared" si="34"/>
        <v>2.7435890011696107E-2</v>
      </c>
      <c r="U150" s="11">
        <f t="shared" si="35"/>
        <v>0</v>
      </c>
    </row>
    <row r="151" spans="1:21" x14ac:dyDescent="0.25">
      <c r="A151" s="1">
        <v>38754</v>
      </c>
      <c r="B151">
        <v>2.7161900000000001</v>
      </c>
      <c r="C151" s="28">
        <f t="shared" si="38"/>
        <v>2.6722287352426983</v>
      </c>
      <c r="D151" s="31">
        <f t="shared" si="36"/>
        <v>4.3961264757301777E-2</v>
      </c>
      <c r="E151" s="30">
        <f t="shared" si="26"/>
        <v>2.5951739728733743</v>
      </c>
      <c r="F151" s="3">
        <v>142</v>
      </c>
      <c r="G151" s="3">
        <f t="shared" si="37"/>
        <v>2.6722287352426983</v>
      </c>
      <c r="H151" s="32">
        <f t="shared" si="28"/>
        <v>2.7274555052351879</v>
      </c>
      <c r="I151" s="31">
        <f t="array" ref="I151:K151">LINEST(B102:B151,F102:G151,1,1)</f>
        <v>1.011700028173006</v>
      </c>
      <c r="J151" s="31">
        <v>9.5999489011460467E-4</v>
      </c>
      <c r="K151" s="31">
        <v>-0.11448850599326121</v>
      </c>
      <c r="L151">
        <f t="shared" si="29"/>
        <v>0</v>
      </c>
      <c r="M151" s="13">
        <f t="shared" si="27"/>
        <v>0.64</v>
      </c>
      <c r="N151" s="5">
        <f t="shared" si="25"/>
        <v>-6.3490179656737755E-3</v>
      </c>
      <c r="O151" s="5">
        <f t="shared" ref="O151:O214" si="39">LN(H151)-LN(H150)</f>
        <v>2.9110723931648486E-2</v>
      </c>
      <c r="P151" s="5">
        <f t="shared" si="30"/>
        <v>-6.3490179656737755E-3</v>
      </c>
      <c r="Q151" s="5">
        <f t="shared" si="31"/>
        <v>-6.3490179656737755E-3</v>
      </c>
      <c r="R151" s="5">
        <f t="shared" si="32"/>
        <v>0</v>
      </c>
      <c r="S151" s="11">
        <f t="shared" si="33"/>
        <v>-8.3490179656737756E-3</v>
      </c>
      <c r="T151" s="11">
        <f t="shared" si="34"/>
        <v>-8.3490179656737756E-3</v>
      </c>
      <c r="U151" s="11">
        <f t="shared" si="35"/>
        <v>0</v>
      </c>
    </row>
    <row r="152" spans="1:21" x14ac:dyDescent="0.25">
      <c r="A152" s="1">
        <v>38761</v>
      </c>
      <c r="B152">
        <v>2.76233</v>
      </c>
      <c r="C152" s="28">
        <f t="shared" si="38"/>
        <v>2.6942093676213492</v>
      </c>
      <c r="D152" s="31">
        <f t="shared" si="36"/>
        <v>6.8120632378650736E-2</v>
      </c>
      <c r="E152" s="30">
        <f t="shared" si="26"/>
        <v>2.6182187083454993</v>
      </c>
      <c r="F152" s="3">
        <v>143</v>
      </c>
      <c r="G152" s="3">
        <f t="shared" si="37"/>
        <v>2.6942093676213492</v>
      </c>
      <c r="H152" s="32">
        <f t="shared" si="28"/>
        <v>2.7485224564196229</v>
      </c>
      <c r="I152" s="31">
        <f t="array" ref="I152:K152">LINEST(B103:B152,F103:G152,1,1)</f>
        <v>1.0174447313177581</v>
      </c>
      <c r="J152" s="31">
        <v>9.8283260890609037E-4</v>
      </c>
      <c r="K152" s="31">
        <v>-0.1303861052202846</v>
      </c>
      <c r="L152">
        <f t="shared" si="29"/>
        <v>1</v>
      </c>
      <c r="M152" s="13">
        <f t="shared" si="27"/>
        <v>0.62000000000000011</v>
      </c>
      <c r="N152" s="5">
        <f t="shared" si="25"/>
        <v>1.684436342172968E-2</v>
      </c>
      <c r="O152" s="5">
        <f t="shared" si="39"/>
        <v>7.6943535081936965E-3</v>
      </c>
      <c r="P152" s="5">
        <f t="shared" si="30"/>
        <v>1.684436342172968E-2</v>
      </c>
      <c r="Q152" s="5">
        <f t="shared" si="31"/>
        <v>1.684436342172968E-2</v>
      </c>
      <c r="R152" s="5">
        <f t="shared" si="32"/>
        <v>0</v>
      </c>
      <c r="S152" s="11">
        <f t="shared" si="33"/>
        <v>1.484436342172968E-2</v>
      </c>
      <c r="T152" s="11">
        <f t="shared" si="34"/>
        <v>1.484436342172968E-2</v>
      </c>
      <c r="U152" s="11">
        <f t="shared" si="35"/>
        <v>0</v>
      </c>
    </row>
    <row r="153" spans="1:21" x14ac:dyDescent="0.25">
      <c r="A153" s="1">
        <v>38768</v>
      </c>
      <c r="B153">
        <v>2.8632399999999998</v>
      </c>
      <c r="C153" s="28">
        <f t="shared" si="38"/>
        <v>2.7282696838106748</v>
      </c>
      <c r="D153" s="31">
        <f t="shared" si="36"/>
        <v>0.13497031618932498</v>
      </c>
      <c r="E153" s="30">
        <f t="shared" si="26"/>
        <v>2.730651076081561</v>
      </c>
      <c r="F153" s="3">
        <v>144</v>
      </c>
      <c r="G153" s="3">
        <f t="shared" si="37"/>
        <v>2.7282696838106748</v>
      </c>
      <c r="H153" s="32">
        <f t="shared" si="28"/>
        <v>2.7870054058693294</v>
      </c>
      <c r="I153" s="31">
        <f t="array" ref="I153:K153">LINEST(B104:B153,F104:G153,1,1)</f>
        <v>1.0666798872813625</v>
      </c>
      <c r="J153" s="31">
        <v>5.6294905311145358E-4</v>
      </c>
      <c r="K153" s="31">
        <v>-0.19075787131356448</v>
      </c>
      <c r="L153">
        <f t="shared" si="29"/>
        <v>1</v>
      </c>
      <c r="M153" s="13">
        <f t="shared" si="27"/>
        <v>0.62000000000000011</v>
      </c>
      <c r="N153" s="5">
        <f t="shared" si="25"/>
        <v>3.5879324266118617E-2</v>
      </c>
      <c r="O153" s="5">
        <f t="shared" si="39"/>
        <v>1.3904209458604377E-2</v>
      </c>
      <c r="P153" s="5">
        <f t="shared" si="30"/>
        <v>3.5879324266118617E-2</v>
      </c>
      <c r="Q153" s="5">
        <f t="shared" si="31"/>
        <v>3.5879324266118617E-2</v>
      </c>
      <c r="R153" s="5">
        <f t="shared" si="32"/>
        <v>0</v>
      </c>
      <c r="S153" s="11">
        <f t="shared" si="33"/>
        <v>3.3879324266118616E-2</v>
      </c>
      <c r="T153" s="11">
        <f t="shared" si="34"/>
        <v>3.3879324266118616E-2</v>
      </c>
      <c r="U153" s="11">
        <f t="shared" si="35"/>
        <v>0</v>
      </c>
    </row>
    <row r="154" spans="1:21" x14ac:dyDescent="0.25">
      <c r="A154" s="1">
        <v>38775</v>
      </c>
      <c r="B154">
        <v>2.82</v>
      </c>
      <c r="C154" s="28">
        <f t="shared" si="38"/>
        <v>2.7957548419053371</v>
      </c>
      <c r="D154" s="31">
        <f t="shared" si="36"/>
        <v>2.4245158094662767E-2</v>
      </c>
      <c r="E154" s="30">
        <f t="shared" si="26"/>
        <v>2.6876672599495923</v>
      </c>
      <c r="F154" s="3">
        <v>145</v>
      </c>
      <c r="G154" s="3">
        <f t="shared" si="37"/>
        <v>2.7957548419053371</v>
      </c>
      <c r="H154" s="32">
        <f t="shared" si="28"/>
        <v>2.8730452010175047</v>
      </c>
      <c r="I154" s="31">
        <f t="array" ref="I154:K154">LINEST(B105:B154,F105:G154,1,1)</f>
        <v>1.0338550960955197</v>
      </c>
      <c r="J154" s="31">
        <v>8.4521410091042092E-4</v>
      </c>
      <c r="K154" s="31">
        <v>-0.15052665992241065</v>
      </c>
      <c r="L154">
        <f t="shared" si="29"/>
        <v>0</v>
      </c>
      <c r="M154" s="13">
        <f t="shared" si="27"/>
        <v>0.64</v>
      </c>
      <c r="N154" s="5">
        <f t="shared" si="25"/>
        <v>-1.5216965804860205E-2</v>
      </c>
      <c r="O154" s="5">
        <f t="shared" si="39"/>
        <v>3.0404824739983294E-2</v>
      </c>
      <c r="P154" s="5">
        <f t="shared" si="30"/>
        <v>-1.5216965804860205E-2</v>
      </c>
      <c r="Q154" s="5">
        <f t="shared" si="31"/>
        <v>-1.5216965804860205E-2</v>
      </c>
      <c r="R154" s="5">
        <f t="shared" si="32"/>
        <v>0</v>
      </c>
      <c r="S154" s="11">
        <f t="shared" si="33"/>
        <v>-1.7216965804860207E-2</v>
      </c>
      <c r="T154" s="11">
        <f t="shared" si="34"/>
        <v>-1.7216965804860207E-2</v>
      </c>
      <c r="U154" s="11">
        <f t="shared" si="35"/>
        <v>0</v>
      </c>
    </row>
    <row r="155" spans="1:21" x14ac:dyDescent="0.25">
      <c r="A155" s="1">
        <v>38782</v>
      </c>
      <c r="B155">
        <v>2.9238</v>
      </c>
      <c r="C155" s="28">
        <f t="shared" si="38"/>
        <v>2.8078774209526687</v>
      </c>
      <c r="D155" s="31">
        <f t="shared" si="36"/>
        <v>0.11592257904733128</v>
      </c>
      <c r="E155" s="30">
        <f t="shared" si="26"/>
        <v>2.8035453518836078</v>
      </c>
      <c r="F155" s="3">
        <v>146</v>
      </c>
      <c r="G155" s="3">
        <f t="shared" si="37"/>
        <v>2.8078774209526687</v>
      </c>
      <c r="H155" s="32">
        <f t="shared" si="28"/>
        <v>2.8758129796739724</v>
      </c>
      <c r="I155" s="31">
        <f t="array" ref="I155:K155">LINEST(B106:B155,F106:G155,1,1)</f>
        <v>1.0454782639270446</v>
      </c>
      <c r="J155" s="31">
        <v>1.0944394232752423E-3</v>
      </c>
      <c r="K155" s="31">
        <v>-0.20903204956847432</v>
      </c>
      <c r="L155">
        <f t="shared" si="29"/>
        <v>1</v>
      </c>
      <c r="M155" s="13">
        <f t="shared" si="27"/>
        <v>0.62000000000000011</v>
      </c>
      <c r="N155" s="5">
        <f t="shared" si="25"/>
        <v>3.6147255145356105E-2</v>
      </c>
      <c r="O155" s="5">
        <f t="shared" si="39"/>
        <v>9.6289690346296197E-4</v>
      </c>
      <c r="P155" s="5">
        <f t="shared" si="30"/>
        <v>3.6147255145356105E-2</v>
      </c>
      <c r="Q155" s="5">
        <f t="shared" si="31"/>
        <v>3.6147255145356105E-2</v>
      </c>
      <c r="R155" s="5">
        <f t="shared" si="32"/>
        <v>0</v>
      </c>
      <c r="S155" s="11">
        <f t="shared" si="33"/>
        <v>3.4147255145356104E-2</v>
      </c>
      <c r="T155" s="11">
        <f t="shared" si="34"/>
        <v>3.4147255145356104E-2</v>
      </c>
      <c r="U155" s="11">
        <f t="shared" si="35"/>
        <v>0</v>
      </c>
    </row>
    <row r="156" spans="1:21" x14ac:dyDescent="0.25">
      <c r="A156" s="1">
        <v>38789</v>
      </c>
      <c r="B156">
        <v>2.9266800000000002</v>
      </c>
      <c r="C156" s="28">
        <f t="shared" si="38"/>
        <v>2.8658387104763343</v>
      </c>
      <c r="D156" s="31">
        <f t="shared" si="36"/>
        <v>6.0841289523665854E-2</v>
      </c>
      <c r="E156" s="30">
        <f t="shared" si="26"/>
        <v>2.8475843978506159</v>
      </c>
      <c r="F156" s="3">
        <v>147</v>
      </c>
      <c r="G156" s="3">
        <f t="shared" si="37"/>
        <v>2.8658387104763343</v>
      </c>
      <c r="H156" s="32">
        <f t="shared" si="28"/>
        <v>2.9480226253767041</v>
      </c>
      <c r="I156" s="31">
        <f t="array" ref="I156:K156">LINEST(B107:B156,F107:G156,1,1)</f>
        <v>1.0191846668146725</v>
      </c>
      <c r="J156" s="31">
        <v>1.5424766864776487E-3</v>
      </c>
      <c r="K156" s="31">
        <v>-0.20434954326556332</v>
      </c>
      <c r="L156">
        <f t="shared" si="29"/>
        <v>1</v>
      </c>
      <c r="M156" s="13">
        <f t="shared" si="27"/>
        <v>0.62000000000000011</v>
      </c>
      <c r="N156" s="5">
        <f t="shared" si="25"/>
        <v>9.8453468181558534E-4</v>
      </c>
      <c r="O156" s="5">
        <f t="shared" si="39"/>
        <v>2.4799239305510534E-2</v>
      </c>
      <c r="P156" s="5">
        <f t="shared" si="30"/>
        <v>9.8453468181558534E-4</v>
      </c>
      <c r="Q156" s="5">
        <f t="shared" si="31"/>
        <v>9.8453468181558534E-4</v>
      </c>
      <c r="R156" s="5">
        <f t="shared" si="32"/>
        <v>0</v>
      </c>
      <c r="S156" s="11">
        <f t="shared" si="33"/>
        <v>-1.0154653181844147E-3</v>
      </c>
      <c r="T156" s="11">
        <f t="shared" si="34"/>
        <v>-1.0154653181844147E-3</v>
      </c>
      <c r="U156" s="11">
        <f t="shared" si="35"/>
        <v>0</v>
      </c>
    </row>
    <row r="157" spans="1:21" x14ac:dyDescent="0.25">
      <c r="A157" s="1">
        <v>38796</v>
      </c>
      <c r="B157">
        <v>2.8459500000000002</v>
      </c>
      <c r="C157" s="28">
        <f t="shared" si="38"/>
        <v>2.8962593552381675</v>
      </c>
      <c r="D157" s="31">
        <f t="shared" si="36"/>
        <v>5.0309355238167264E-2</v>
      </c>
      <c r="E157" s="30">
        <f t="shared" si="26"/>
        <v>2.8783148748671121</v>
      </c>
      <c r="F157" s="3">
        <v>148</v>
      </c>
      <c r="G157" s="3">
        <f t="shared" si="37"/>
        <v>2.8962593552381675</v>
      </c>
      <c r="H157" s="32">
        <f t="shared" si="28"/>
        <v>2.9757601323104184</v>
      </c>
      <c r="I157" s="31">
        <f t="array" ref="I157:K157">LINEST(B108:B157,F108:G157,1,1)</f>
        <v>0.94730386311523695</v>
      </c>
      <c r="J157" s="31">
        <v>2.3144790729281712E-3</v>
      </c>
      <c r="K157" s="31">
        <v>-0.13437387062218331</v>
      </c>
      <c r="L157">
        <f t="shared" si="29"/>
        <v>0</v>
      </c>
      <c r="M157" s="13">
        <f t="shared" si="27"/>
        <v>0.62000000000000011</v>
      </c>
      <c r="N157" s="5">
        <f t="shared" si="25"/>
        <v>-2.7971743781078695E-2</v>
      </c>
      <c r="O157" s="5">
        <f t="shared" si="39"/>
        <v>9.3648639001597811E-3</v>
      </c>
      <c r="P157" s="5">
        <f t="shared" si="30"/>
        <v>-2.7971743781078695E-2</v>
      </c>
      <c r="Q157" s="5">
        <f t="shared" si="31"/>
        <v>-2.7971743781078695E-2</v>
      </c>
      <c r="R157" s="5">
        <f t="shared" si="32"/>
        <v>0</v>
      </c>
      <c r="S157" s="11">
        <f t="shared" si="33"/>
        <v>-2.9971743781078697E-2</v>
      </c>
      <c r="T157" s="11">
        <f t="shared" si="34"/>
        <v>-2.9971743781078697E-2</v>
      </c>
      <c r="U157" s="11">
        <f t="shared" si="35"/>
        <v>0</v>
      </c>
    </row>
    <row r="158" spans="1:21" x14ac:dyDescent="0.25">
      <c r="A158" s="1">
        <v>38803</v>
      </c>
      <c r="B158">
        <v>2.8430599999999999</v>
      </c>
      <c r="C158" s="28">
        <f t="shared" si="38"/>
        <v>2.8711046776190838</v>
      </c>
      <c r="D158" s="31">
        <f t="shared" si="36"/>
        <v>2.8044677619083913E-2</v>
      </c>
      <c r="E158" s="30">
        <f t="shared" si="26"/>
        <v>2.8839689915970319</v>
      </c>
      <c r="F158" s="3">
        <v>149</v>
      </c>
      <c r="G158" s="3">
        <f t="shared" si="37"/>
        <v>2.8711046776190838</v>
      </c>
      <c r="H158" s="32">
        <f t="shared" si="28"/>
        <v>2.9302920637608993</v>
      </c>
      <c r="I158" s="31">
        <f t="array" ref="I158:K158">LINEST(B109:B158,F109:G158,1,1)</f>
        <v>0.93506920312227304</v>
      </c>
      <c r="J158" s="31">
        <v>2.1678172437276104E-3</v>
      </c>
      <c r="K158" s="31">
        <v>-8.8009971321115987E-2</v>
      </c>
      <c r="L158">
        <f t="shared" si="29"/>
        <v>0</v>
      </c>
      <c r="M158" s="13">
        <f t="shared" si="27"/>
        <v>0.6</v>
      </c>
      <c r="N158" s="5">
        <f t="shared" si="25"/>
        <v>-1.01599408283648E-3</v>
      </c>
      <c r="O158" s="5">
        <f t="shared" si="39"/>
        <v>-1.5397414494610517E-2</v>
      </c>
      <c r="P158" s="5">
        <f t="shared" si="30"/>
        <v>0</v>
      </c>
      <c r="Q158" s="5">
        <f t="shared" si="31"/>
        <v>0</v>
      </c>
      <c r="R158" s="5">
        <f t="shared" si="32"/>
        <v>0</v>
      </c>
      <c r="S158" s="11">
        <f t="shared" si="33"/>
        <v>0</v>
      </c>
      <c r="T158" s="11">
        <f t="shared" si="34"/>
        <v>0</v>
      </c>
      <c r="U158" s="11">
        <f t="shared" si="35"/>
        <v>0</v>
      </c>
    </row>
    <row r="159" spans="1:21" x14ac:dyDescent="0.25">
      <c r="A159" s="1">
        <v>38810</v>
      </c>
      <c r="B159">
        <v>2.8546</v>
      </c>
      <c r="C159" s="28">
        <f t="shared" si="38"/>
        <v>2.8570823388095419</v>
      </c>
      <c r="D159" s="31">
        <f t="shared" si="36"/>
        <v>2.4823388095418508E-3</v>
      </c>
      <c r="E159" s="30">
        <f t="shared" si="26"/>
        <v>2.7913260499619916</v>
      </c>
      <c r="F159" s="3">
        <v>150</v>
      </c>
      <c r="G159" s="3">
        <f t="shared" si="37"/>
        <v>2.8570823388095419</v>
      </c>
      <c r="H159" s="32">
        <f t="shared" si="28"/>
        <v>2.908732321043384</v>
      </c>
      <c r="I159" s="31">
        <f t="array" ref="I159:K159">LINEST(B110:B159,F110:G159,1,1)</f>
        <v>0.93507462985863099</v>
      </c>
      <c r="J159" s="31">
        <v>1.9287890769826455E-3</v>
      </c>
      <c r="K159" s="31">
        <v>-5.8196265933421198E-2</v>
      </c>
      <c r="L159">
        <f t="shared" si="29"/>
        <v>1</v>
      </c>
      <c r="M159" s="13">
        <f t="shared" si="27"/>
        <v>0.6</v>
      </c>
      <c r="N159" s="5">
        <f t="shared" si="25"/>
        <v>4.050791300252321E-3</v>
      </c>
      <c r="O159" s="5">
        <f t="shared" si="39"/>
        <v>-7.3847407633704787E-3</v>
      </c>
      <c r="P159" s="5">
        <f t="shared" si="30"/>
        <v>0</v>
      </c>
      <c r="Q159" s="5">
        <f t="shared" si="31"/>
        <v>0</v>
      </c>
      <c r="R159" s="5">
        <f t="shared" si="32"/>
        <v>0</v>
      </c>
      <c r="S159" s="11">
        <f t="shared" si="33"/>
        <v>0</v>
      </c>
      <c r="T159" s="11">
        <f t="shared" si="34"/>
        <v>0</v>
      </c>
      <c r="U159" s="11">
        <f t="shared" si="35"/>
        <v>0</v>
      </c>
    </row>
    <row r="160" spans="1:21" x14ac:dyDescent="0.25">
      <c r="A160" s="1">
        <v>38817</v>
      </c>
      <c r="B160">
        <v>2.7940399999999999</v>
      </c>
      <c r="C160" s="28">
        <f t="shared" si="38"/>
        <v>2.855841169404771</v>
      </c>
      <c r="D160" s="31">
        <f t="shared" si="36"/>
        <v>6.1801169404771095E-2</v>
      </c>
      <c r="E160" s="30">
        <f t="shared" si="26"/>
        <v>2.8377345791444717</v>
      </c>
      <c r="F160" s="3">
        <v>151</v>
      </c>
      <c r="G160" s="3">
        <f t="shared" si="37"/>
        <v>2.855841169404771</v>
      </c>
      <c r="H160" s="32">
        <f t="shared" si="28"/>
        <v>2.9034755091071642</v>
      </c>
      <c r="I160" s="31">
        <f t="array" ref="I160:K160">LINEST(B111:B160,F111:G160,1,1)</f>
        <v>0.91363873166528164</v>
      </c>
      <c r="J160" s="31">
        <v>2.0137584916300349E-3</v>
      </c>
      <c r="K160" s="31">
        <v>-1.9979268934366967E-2</v>
      </c>
      <c r="L160">
        <f t="shared" si="29"/>
        <v>0</v>
      </c>
      <c r="M160" s="13">
        <f t="shared" si="27"/>
        <v>0.62000000000000011</v>
      </c>
      <c r="N160" s="5">
        <f t="shared" si="25"/>
        <v>-2.1443151088970547E-2</v>
      </c>
      <c r="O160" s="5">
        <f t="shared" si="39"/>
        <v>-1.8088869232579796E-3</v>
      </c>
      <c r="P160" s="5">
        <f t="shared" si="30"/>
        <v>0</v>
      </c>
      <c r="Q160" s="5">
        <f t="shared" si="31"/>
        <v>0</v>
      </c>
      <c r="R160" s="5">
        <f t="shared" si="32"/>
        <v>0</v>
      </c>
      <c r="S160" s="11">
        <f t="shared" si="33"/>
        <v>0</v>
      </c>
      <c r="T160" s="11">
        <f t="shared" si="34"/>
        <v>0</v>
      </c>
      <c r="U160" s="11">
        <f t="shared" si="35"/>
        <v>0</v>
      </c>
    </row>
    <row r="161" spans="1:21" x14ac:dyDescent="0.25">
      <c r="A161" s="1">
        <v>38824</v>
      </c>
      <c r="B161">
        <v>2.8892000000000002</v>
      </c>
      <c r="C161" s="28">
        <f t="shared" si="38"/>
        <v>2.8249405847023854</v>
      </c>
      <c r="D161" s="31">
        <f t="shared" si="36"/>
        <v>6.4259415297614808E-2</v>
      </c>
      <c r="E161" s="30">
        <f t="shared" si="26"/>
        <v>2.8915076743309411</v>
      </c>
      <c r="F161" s="3">
        <v>152</v>
      </c>
      <c r="G161" s="3">
        <f t="shared" si="37"/>
        <v>2.8249405847023854</v>
      </c>
      <c r="H161" s="32">
        <f t="shared" si="28"/>
        <v>2.8670871546306649</v>
      </c>
      <c r="I161" s="31">
        <f t="array" ref="I161:K161">LINEST(B112:B161,F112:G161,1,1)</f>
        <v>0.91093408627869055</v>
      </c>
      <c r="J161" s="31">
        <v>2.1564430222544774E-3</v>
      </c>
      <c r="K161" s="31">
        <v>-3.1616649016768417E-2</v>
      </c>
      <c r="L161">
        <f t="shared" si="29"/>
        <v>1</v>
      </c>
      <c r="M161" s="13">
        <f t="shared" si="27"/>
        <v>0.6</v>
      </c>
      <c r="N161" s="5">
        <f t="shared" si="25"/>
        <v>3.3491070069994189E-2</v>
      </c>
      <c r="O161" s="5">
        <f t="shared" si="39"/>
        <v>-1.2611885156522673E-2</v>
      </c>
      <c r="P161" s="5">
        <f t="shared" si="30"/>
        <v>0</v>
      </c>
      <c r="Q161" s="5">
        <f t="shared" si="31"/>
        <v>0</v>
      </c>
      <c r="R161" s="5">
        <f t="shared" si="32"/>
        <v>0</v>
      </c>
      <c r="S161" s="11">
        <f t="shared" si="33"/>
        <v>0</v>
      </c>
      <c r="T161" s="11">
        <f t="shared" si="34"/>
        <v>0</v>
      </c>
      <c r="U161" s="11">
        <f t="shared" si="35"/>
        <v>0</v>
      </c>
    </row>
    <row r="162" spans="1:21" x14ac:dyDescent="0.25">
      <c r="A162" s="1">
        <v>38831</v>
      </c>
      <c r="B162">
        <v>2.8440300000000001</v>
      </c>
      <c r="C162" s="28">
        <f t="shared" si="38"/>
        <v>2.8570702923511928</v>
      </c>
      <c r="D162" s="31">
        <f t="shared" si="36"/>
        <v>1.304029235119275E-2</v>
      </c>
      <c r="E162" s="30">
        <f t="shared" si="26"/>
        <v>2.8867148066265611</v>
      </c>
      <c r="F162" s="3">
        <v>153</v>
      </c>
      <c r="G162" s="3">
        <f t="shared" si="37"/>
        <v>2.8570702923511928</v>
      </c>
      <c r="H162" s="32">
        <f t="shared" si="28"/>
        <v>2.9009218495850915</v>
      </c>
      <c r="I162" s="31">
        <f t="array" ref="I162:K162">LINEST(B113:B162,F113:G162,1,1)</f>
        <v>0.90541129688723376</v>
      </c>
      <c r="J162" s="31">
        <v>2.1113772835107403E-3</v>
      </c>
      <c r="K162" s="31">
        <v>-1.359778207522977E-2</v>
      </c>
      <c r="L162">
        <f t="shared" si="29"/>
        <v>0</v>
      </c>
      <c r="M162" s="13">
        <f t="shared" si="27"/>
        <v>0.6</v>
      </c>
      <c r="N162" s="5">
        <f t="shared" si="25"/>
        <v>-1.5757586785988709E-2</v>
      </c>
      <c r="O162" s="5">
        <f t="shared" si="39"/>
        <v>1.1731979964294981E-2</v>
      </c>
      <c r="P162" s="5">
        <f t="shared" si="30"/>
        <v>-1.5757586785988709E-2</v>
      </c>
      <c r="Q162" s="5">
        <f t="shared" si="31"/>
        <v>-1.5757586785988709E-2</v>
      </c>
      <c r="R162" s="5">
        <f t="shared" si="32"/>
        <v>0</v>
      </c>
      <c r="S162" s="11">
        <f t="shared" si="33"/>
        <v>-1.775758678598871E-2</v>
      </c>
      <c r="T162" s="11">
        <f t="shared" si="34"/>
        <v>-1.775758678598871E-2</v>
      </c>
      <c r="U162" s="11">
        <f t="shared" si="35"/>
        <v>0</v>
      </c>
    </row>
    <row r="163" spans="1:21" x14ac:dyDescent="0.25">
      <c r="A163" s="1">
        <v>38839</v>
      </c>
      <c r="B163">
        <v>2.9015200000000001</v>
      </c>
      <c r="C163" s="28">
        <f t="shared" si="38"/>
        <v>2.8505501461755962</v>
      </c>
      <c r="D163" s="31">
        <f t="shared" si="36"/>
        <v>5.0969853824403888E-2</v>
      </c>
      <c r="E163" s="30">
        <f t="shared" si="26"/>
        <v>2.8976412404787513</v>
      </c>
      <c r="F163" s="3">
        <v>154</v>
      </c>
      <c r="G163" s="3">
        <f t="shared" si="37"/>
        <v>2.8505501461755962</v>
      </c>
      <c r="H163" s="32">
        <f t="shared" si="28"/>
        <v>2.8924746242763644</v>
      </c>
      <c r="I163" s="31">
        <f t="array" ref="I163:K163">LINEST(B114:B163,F114:G163,1,1)</f>
        <v>0.9159316032020498</v>
      </c>
      <c r="J163" s="31">
        <v>1.8548391119365319E-3</v>
      </c>
      <c r="K163" s="31">
        <v>-4.9448454118059537E-3</v>
      </c>
      <c r="L163">
        <f t="shared" si="29"/>
        <v>1</v>
      </c>
      <c r="M163" s="13">
        <f t="shared" si="27"/>
        <v>0.6</v>
      </c>
      <c r="N163" s="5">
        <f t="shared" si="25"/>
        <v>2.0012677202589702E-2</v>
      </c>
      <c r="O163" s="5">
        <f t="shared" si="39"/>
        <v>-2.9161585377737165E-3</v>
      </c>
      <c r="P163" s="5">
        <f t="shared" si="30"/>
        <v>0</v>
      </c>
      <c r="Q163" s="5">
        <f t="shared" si="31"/>
        <v>0</v>
      </c>
      <c r="R163" s="5">
        <f t="shared" si="32"/>
        <v>0</v>
      </c>
      <c r="S163" s="11">
        <f t="shared" si="33"/>
        <v>0</v>
      </c>
      <c r="T163" s="11">
        <f t="shared" si="34"/>
        <v>0</v>
      </c>
      <c r="U163" s="11">
        <f t="shared" si="35"/>
        <v>0</v>
      </c>
    </row>
    <row r="164" spans="1:21" x14ac:dyDescent="0.25">
      <c r="A164" s="1">
        <v>38845</v>
      </c>
      <c r="B164">
        <v>2.89093</v>
      </c>
      <c r="C164" s="28">
        <f t="shared" si="38"/>
        <v>2.8760350730877979</v>
      </c>
      <c r="D164" s="31">
        <f t="shared" si="36"/>
        <v>1.4894926912202067E-2</v>
      </c>
      <c r="E164" s="30">
        <f t="shared" si="26"/>
        <v>2.8919878773770602</v>
      </c>
      <c r="F164" s="3">
        <v>155</v>
      </c>
      <c r="G164" s="3">
        <f t="shared" si="37"/>
        <v>2.8760350730877979</v>
      </c>
      <c r="H164" s="32">
        <f t="shared" si="28"/>
        <v>2.9168066322969879</v>
      </c>
      <c r="I164" s="31">
        <f t="array" ref="I164:K164">LINEST(B115:B164,F115:G164,1,1)</f>
        <v>0.91699931189885442</v>
      </c>
      <c r="J164" s="31">
        <v>1.7439762341850493E-3</v>
      </c>
      <c r="K164" s="31">
        <v>6.6528348209526911E-3</v>
      </c>
      <c r="L164">
        <f t="shared" si="29"/>
        <v>0</v>
      </c>
      <c r="M164" s="13">
        <f t="shared" si="27"/>
        <v>0.62000000000000011</v>
      </c>
      <c r="N164" s="5">
        <f t="shared" si="25"/>
        <v>-3.65648794514839E-3</v>
      </c>
      <c r="O164" s="5">
        <f t="shared" si="39"/>
        <v>8.3769916570763936E-3</v>
      </c>
      <c r="P164" s="5">
        <f t="shared" si="30"/>
        <v>-3.65648794514839E-3</v>
      </c>
      <c r="Q164" s="5">
        <f t="shared" si="31"/>
        <v>-3.65648794514839E-3</v>
      </c>
      <c r="R164" s="5">
        <f t="shared" si="32"/>
        <v>0</v>
      </c>
      <c r="S164" s="11">
        <f t="shared" si="33"/>
        <v>-5.6564879451483901E-3</v>
      </c>
      <c r="T164" s="11">
        <f t="shared" si="34"/>
        <v>-5.6564879451483901E-3</v>
      </c>
      <c r="U164" s="11">
        <f t="shared" si="35"/>
        <v>0</v>
      </c>
    </row>
    <row r="165" spans="1:21" x14ac:dyDescent="0.25">
      <c r="A165" s="1">
        <v>38852</v>
      </c>
      <c r="B165">
        <v>2.7396500000000001</v>
      </c>
      <c r="C165" s="28">
        <f t="shared" si="38"/>
        <v>2.883482536543899</v>
      </c>
      <c r="D165" s="31">
        <f t="shared" si="36"/>
        <v>0.14383253654389883</v>
      </c>
      <c r="E165" s="30">
        <f t="shared" si="26"/>
        <v>2.9248262689140128</v>
      </c>
      <c r="F165" s="3">
        <v>156</v>
      </c>
      <c r="G165" s="3">
        <f t="shared" si="37"/>
        <v>2.883482536543899</v>
      </c>
      <c r="H165" s="32">
        <f t="shared" si="28"/>
        <v>2.9228646292369387</v>
      </c>
      <c r="I165" s="31">
        <f t="array" ref="I165:K165">LINEST(B116:B165,F116:G165,1,1)</f>
        <v>0.90435940862877795</v>
      </c>
      <c r="J165" s="31">
        <v>1.6656187238418155E-3</v>
      </c>
      <c r="K165" s="31">
        <v>4.3306220517255856E-2</v>
      </c>
      <c r="L165">
        <f t="shared" si="29"/>
        <v>0</v>
      </c>
      <c r="M165" s="13">
        <f t="shared" si="27"/>
        <v>0.6</v>
      </c>
      <c r="N165" s="5">
        <f t="shared" si="25"/>
        <v>-5.374807465140008E-2</v>
      </c>
      <c r="O165" s="5">
        <f t="shared" si="39"/>
        <v>2.0747740212718746E-3</v>
      </c>
      <c r="P165" s="5">
        <f t="shared" si="30"/>
        <v>-5.374807465140008E-2</v>
      </c>
      <c r="Q165" s="5">
        <f t="shared" si="31"/>
        <v>-5.374807465140008E-2</v>
      </c>
      <c r="R165" s="5">
        <f t="shared" si="32"/>
        <v>0</v>
      </c>
      <c r="S165" s="11">
        <f t="shared" si="33"/>
        <v>-5.5748074651400081E-2</v>
      </c>
      <c r="T165" s="11">
        <f t="shared" si="34"/>
        <v>-5.5748074651400081E-2</v>
      </c>
      <c r="U165" s="11">
        <f t="shared" si="35"/>
        <v>0</v>
      </c>
    </row>
    <row r="166" spans="1:21" x14ac:dyDescent="0.25">
      <c r="A166" s="1">
        <v>38859</v>
      </c>
      <c r="B166">
        <v>2.7472099999999999</v>
      </c>
      <c r="C166" s="28">
        <f t="shared" si="38"/>
        <v>2.8115662682719496</v>
      </c>
      <c r="D166" s="31">
        <f t="shared" si="36"/>
        <v>6.4356268271949624E-2</v>
      </c>
      <c r="E166" s="30">
        <f t="shared" si="26"/>
        <v>2.9238954646824893</v>
      </c>
      <c r="F166" s="3">
        <v>157</v>
      </c>
      <c r="G166" s="3">
        <f t="shared" si="37"/>
        <v>2.8115662682719496</v>
      </c>
      <c r="H166" s="32">
        <f t="shared" si="28"/>
        <v>2.8474747678554615</v>
      </c>
      <c r="I166" s="31">
        <f t="array" ref="I166:K166">LINEST(B117:B166,F117:G166,1,1)</f>
        <v>0.91013491166341987</v>
      </c>
      <c r="J166" s="31">
        <v>1.4601474499050346E-3</v>
      </c>
      <c r="K166" s="31">
        <v>5.3168855117107228E-2</v>
      </c>
      <c r="L166">
        <f t="shared" si="29"/>
        <v>1</v>
      </c>
      <c r="M166" s="13">
        <f t="shared" si="27"/>
        <v>0.58000000000000007</v>
      </c>
      <c r="N166" s="5">
        <f t="shared" si="25"/>
        <v>2.7556762097311616E-3</v>
      </c>
      <c r="O166" s="5">
        <f t="shared" si="39"/>
        <v>-2.6131617644451266E-2</v>
      </c>
      <c r="P166" s="5">
        <f t="shared" si="30"/>
        <v>0</v>
      </c>
      <c r="Q166" s="5">
        <f t="shared" si="31"/>
        <v>0</v>
      </c>
      <c r="R166" s="5">
        <f t="shared" si="32"/>
        <v>0</v>
      </c>
      <c r="S166" s="11">
        <f t="shared" si="33"/>
        <v>0</v>
      </c>
      <c r="T166" s="11">
        <f t="shared" si="34"/>
        <v>0</v>
      </c>
      <c r="U166" s="11">
        <f t="shared" si="35"/>
        <v>0</v>
      </c>
    </row>
    <row r="167" spans="1:21" x14ac:dyDescent="0.25">
      <c r="A167" s="1">
        <v>38866</v>
      </c>
      <c r="B167">
        <v>2.75326</v>
      </c>
      <c r="C167" s="28">
        <f t="shared" si="38"/>
        <v>2.7793881341359747</v>
      </c>
      <c r="D167" s="31">
        <f t="shared" si="36"/>
        <v>2.6128134135974701E-2</v>
      </c>
      <c r="E167" s="30">
        <f t="shared" si="26"/>
        <v>2.9089800625667275</v>
      </c>
      <c r="F167" s="3">
        <v>158</v>
      </c>
      <c r="G167" s="3">
        <f t="shared" si="37"/>
        <v>2.7793881341359747</v>
      </c>
      <c r="H167" s="32">
        <f t="shared" si="28"/>
        <v>2.8134903261423054</v>
      </c>
      <c r="I167" s="31">
        <f t="array" ref="I167:K167">LINEST(B118:B167,F118:G167,1,1)</f>
        <v>0.9304891841188826</v>
      </c>
      <c r="J167" s="31">
        <v>9.3173303930090727E-4</v>
      </c>
      <c r="K167" s="31">
        <v>7.2181050519529943E-2</v>
      </c>
      <c r="L167">
        <f t="shared" si="29"/>
        <v>1</v>
      </c>
      <c r="M167" s="13">
        <f t="shared" si="27"/>
        <v>0.58000000000000007</v>
      </c>
      <c r="N167" s="5">
        <f t="shared" si="25"/>
        <v>2.1998129031706171E-3</v>
      </c>
      <c r="O167" s="5">
        <f t="shared" si="39"/>
        <v>-1.2006733628975974E-2</v>
      </c>
      <c r="P167" s="5">
        <f t="shared" si="30"/>
        <v>0</v>
      </c>
      <c r="Q167" s="5">
        <f t="shared" si="31"/>
        <v>0</v>
      </c>
      <c r="R167" s="5">
        <f t="shared" si="32"/>
        <v>0</v>
      </c>
      <c r="S167" s="11">
        <f t="shared" si="33"/>
        <v>0</v>
      </c>
      <c r="T167" s="11">
        <f t="shared" si="34"/>
        <v>0</v>
      </c>
      <c r="U167" s="11">
        <f t="shared" si="35"/>
        <v>0</v>
      </c>
    </row>
    <row r="168" spans="1:21" x14ac:dyDescent="0.25">
      <c r="A168" s="1">
        <v>38873</v>
      </c>
      <c r="B168">
        <v>2.7320899999999999</v>
      </c>
      <c r="C168" s="28">
        <f t="shared" si="38"/>
        <v>2.7663240670679876</v>
      </c>
      <c r="D168" s="31">
        <f t="shared" si="36"/>
        <v>3.4234067067987706E-2</v>
      </c>
      <c r="E168" s="30">
        <f t="shared" si="26"/>
        <v>2.8770058977605832</v>
      </c>
      <c r="F168" s="3">
        <v>159</v>
      </c>
      <c r="G168" s="3">
        <f t="shared" si="37"/>
        <v>2.7663240670679876</v>
      </c>
      <c r="H168" s="32">
        <f t="shared" si="28"/>
        <v>2.7943612279428947</v>
      </c>
      <c r="I168" s="31">
        <f t="array" ref="I168:K168">LINEST(B119:B168,F119:G168,1,1)</f>
        <v>0.95856019850900975</v>
      </c>
      <c r="J168" s="31">
        <v>2.0832701366668192E-4</v>
      </c>
      <c r="K168" s="31">
        <v>9.8881186492755013E-2</v>
      </c>
      <c r="L168">
        <f t="shared" si="29"/>
        <v>0</v>
      </c>
      <c r="M168" s="13">
        <f t="shared" si="27"/>
        <v>0.6</v>
      </c>
      <c r="N168" s="5">
        <f t="shared" si="25"/>
        <v>-7.7187800625957426E-3</v>
      </c>
      <c r="O168" s="5">
        <f t="shared" si="39"/>
        <v>-6.8222820128209793E-3</v>
      </c>
      <c r="P168" s="5">
        <f t="shared" si="30"/>
        <v>0</v>
      </c>
      <c r="Q168" s="5">
        <f t="shared" si="31"/>
        <v>0</v>
      </c>
      <c r="R168" s="5">
        <f t="shared" si="32"/>
        <v>0</v>
      </c>
      <c r="S168" s="11">
        <f t="shared" si="33"/>
        <v>0</v>
      </c>
      <c r="T168" s="11">
        <f t="shared" si="34"/>
        <v>0</v>
      </c>
      <c r="U168" s="11">
        <f t="shared" si="35"/>
        <v>0</v>
      </c>
    </row>
    <row r="169" spans="1:21" x14ac:dyDescent="0.25">
      <c r="A169" s="1">
        <v>38880</v>
      </c>
      <c r="B169">
        <v>2.64737</v>
      </c>
      <c r="C169" s="28">
        <f t="shared" si="38"/>
        <v>2.7492070335339935</v>
      </c>
      <c r="D169" s="31">
        <f t="shared" si="36"/>
        <v>0.10183703353399354</v>
      </c>
      <c r="E169" s="30">
        <f t="shared" si="26"/>
        <v>2.9225688153575109</v>
      </c>
      <c r="F169" s="3">
        <v>160</v>
      </c>
      <c r="G169" s="3">
        <f t="shared" si="37"/>
        <v>2.7492070335339935</v>
      </c>
      <c r="H169" s="32">
        <f t="shared" si="28"/>
        <v>2.7674939484861349</v>
      </c>
      <c r="I169" s="31">
        <f t="array" ref="I169:K169">LINEST(B120:B169,F120:G169,1,1)</f>
        <v>0.9993732116421844</v>
      </c>
      <c r="J169" s="31">
        <v>-7.6512055382711166E-4</v>
      </c>
      <c r="K169" s="31">
        <v>0.12594643678076967</v>
      </c>
      <c r="L169">
        <f t="shared" si="29"/>
        <v>0</v>
      </c>
      <c r="M169" s="13">
        <f t="shared" si="27"/>
        <v>0.6</v>
      </c>
      <c r="N169" s="5">
        <f t="shared" si="25"/>
        <v>-3.1500189704366965E-2</v>
      </c>
      <c r="O169" s="5">
        <f t="shared" si="39"/>
        <v>-9.6613405384282647E-3</v>
      </c>
      <c r="P169" s="5">
        <f t="shared" si="30"/>
        <v>0</v>
      </c>
      <c r="Q169" s="5">
        <f t="shared" si="31"/>
        <v>3.1500189704366965E-2</v>
      </c>
      <c r="R169" s="5">
        <f t="shared" si="32"/>
        <v>0</v>
      </c>
      <c r="S169" s="11">
        <f t="shared" si="33"/>
        <v>0</v>
      </c>
      <c r="T169" s="11">
        <f t="shared" si="34"/>
        <v>2.9500189704366964E-2</v>
      </c>
      <c r="U169" s="11">
        <f t="shared" si="35"/>
        <v>0</v>
      </c>
    </row>
    <row r="170" spans="1:21" x14ac:dyDescent="0.25">
      <c r="A170" s="1">
        <v>38887</v>
      </c>
      <c r="B170">
        <v>2.71393</v>
      </c>
      <c r="C170" s="28">
        <f t="shared" si="38"/>
        <v>2.698288516766997</v>
      </c>
      <c r="D170" s="31">
        <f t="shared" si="36"/>
        <v>1.5641483233002962E-2</v>
      </c>
      <c r="E170" s="30">
        <f t="shared" si="26"/>
        <v>2.9317473565590468</v>
      </c>
      <c r="F170" s="3">
        <v>161</v>
      </c>
      <c r="G170" s="3">
        <f t="shared" si="37"/>
        <v>2.698288516766997</v>
      </c>
      <c r="H170" s="32">
        <f t="shared" si="28"/>
        <v>2.6993592885532642</v>
      </c>
      <c r="I170" s="31">
        <f t="array" ref="I170:K170">LINEST(B121:B170,F121:G170,1,1)</f>
        <v>0.99176034260877477</v>
      </c>
      <c r="J170" s="31">
        <v>-5.6820252982919621E-4</v>
      </c>
      <c r="K170" s="31">
        <v>0.11824449824014716</v>
      </c>
      <c r="L170">
        <f t="shared" si="29"/>
        <v>1</v>
      </c>
      <c r="M170" s="13">
        <f t="shared" si="27"/>
        <v>0.58000000000000007</v>
      </c>
      <c r="N170" s="5">
        <f t="shared" si="25"/>
        <v>2.4831074530855424E-2</v>
      </c>
      <c r="O170" s="5">
        <f t="shared" si="39"/>
        <v>-2.4927754648493172E-2</v>
      </c>
      <c r="P170" s="5">
        <f t="shared" si="30"/>
        <v>0</v>
      </c>
      <c r="Q170" s="5">
        <f t="shared" si="31"/>
        <v>-2.4831074530855424E-2</v>
      </c>
      <c r="R170" s="5">
        <f t="shared" si="32"/>
        <v>-2.4831074530855424E-2</v>
      </c>
      <c r="S170" s="11">
        <f t="shared" si="33"/>
        <v>0</v>
      </c>
      <c r="T170" s="11">
        <f t="shared" si="34"/>
        <v>-2.6831074530855425E-2</v>
      </c>
      <c r="U170" s="11">
        <f t="shared" si="35"/>
        <v>-2.6831074530855425E-2</v>
      </c>
    </row>
    <row r="171" spans="1:21" x14ac:dyDescent="0.25">
      <c r="A171" s="1">
        <v>38894</v>
      </c>
      <c r="B171">
        <v>2.7714099999999999</v>
      </c>
      <c r="C171" s="28">
        <f t="shared" si="38"/>
        <v>2.7061092583834983</v>
      </c>
      <c r="D171" s="31">
        <f t="shared" si="36"/>
        <v>6.5300741616501679E-2</v>
      </c>
      <c r="E171" s="30">
        <f t="shared" si="26"/>
        <v>2.9750666271598147</v>
      </c>
      <c r="F171" s="3">
        <v>162</v>
      </c>
      <c r="G171" s="3">
        <f t="shared" si="37"/>
        <v>2.7061092583834983</v>
      </c>
      <c r="H171" s="32">
        <f t="shared" si="28"/>
        <v>2.710007533639013</v>
      </c>
      <c r="I171" s="31">
        <f t="array" ref="I171:K171">LINEST(B122:B171,F122:G171,1,1)</f>
        <v>0.95982968526649848</v>
      </c>
      <c r="J171" s="31">
        <v>2.8219137848852134E-4</v>
      </c>
      <c r="K171" s="31">
        <v>8.1788707813954975E-2</v>
      </c>
      <c r="L171">
        <f t="shared" si="29"/>
        <v>1</v>
      </c>
      <c r="M171" s="13">
        <f t="shared" si="27"/>
        <v>0.58000000000000007</v>
      </c>
      <c r="N171" s="5">
        <f t="shared" si="25"/>
        <v>2.0958447069187591E-2</v>
      </c>
      <c r="O171" s="5">
        <f t="shared" si="39"/>
        <v>3.9369705141125699E-3</v>
      </c>
      <c r="P171" s="5">
        <f t="shared" si="30"/>
        <v>2.0958447069187591E-2</v>
      </c>
      <c r="Q171" s="5">
        <f t="shared" si="31"/>
        <v>2.0958447069187591E-2</v>
      </c>
      <c r="R171" s="5">
        <f t="shared" si="32"/>
        <v>2.0958447069187591E-2</v>
      </c>
      <c r="S171" s="11">
        <f t="shared" si="33"/>
        <v>1.8958447069187589E-2</v>
      </c>
      <c r="T171" s="11">
        <f t="shared" si="34"/>
        <v>1.8958447069187589E-2</v>
      </c>
      <c r="U171" s="11">
        <f t="shared" si="35"/>
        <v>1.8958447069187589E-2</v>
      </c>
    </row>
    <row r="172" spans="1:21" x14ac:dyDescent="0.25">
      <c r="A172" s="1">
        <v>38901</v>
      </c>
      <c r="B172">
        <v>2.71393</v>
      </c>
      <c r="C172" s="28">
        <f t="shared" si="38"/>
        <v>2.7387596291917493</v>
      </c>
      <c r="D172" s="31">
        <f t="shared" si="36"/>
        <v>2.4829629191749358E-2</v>
      </c>
      <c r="E172" s="30">
        <f t="shared" si="26"/>
        <v>2.999005520843697</v>
      </c>
      <c r="F172" s="3">
        <v>163</v>
      </c>
      <c r="G172" s="3">
        <f t="shared" si="37"/>
        <v>2.7387596291917493</v>
      </c>
      <c r="H172" s="32">
        <f t="shared" si="28"/>
        <v>2.7565286954152928</v>
      </c>
      <c r="I172" s="31">
        <f t="array" ref="I172:K172">LINEST(B123:B172,F123:G172,1,1)</f>
        <v>0.96430826126836777</v>
      </c>
      <c r="J172" s="31">
        <v>2.1810450648051196E-4</v>
      </c>
      <c r="K172" s="31">
        <v>7.7558368650934018E-2</v>
      </c>
      <c r="L172">
        <f t="shared" si="29"/>
        <v>0</v>
      </c>
      <c r="M172" s="13">
        <f t="shared" si="27"/>
        <v>0.58000000000000007</v>
      </c>
      <c r="N172" s="5">
        <f t="shared" si="25"/>
        <v>-2.0958447069187591E-2</v>
      </c>
      <c r="O172" s="5">
        <f t="shared" si="39"/>
        <v>1.7020754255876902E-2</v>
      </c>
      <c r="P172" s="5">
        <f t="shared" si="30"/>
        <v>-2.0958447069187591E-2</v>
      </c>
      <c r="Q172" s="5">
        <f t="shared" si="31"/>
        <v>-2.0958447069187591E-2</v>
      </c>
      <c r="R172" s="5">
        <f t="shared" si="32"/>
        <v>-2.0958447069187591E-2</v>
      </c>
      <c r="S172" s="11">
        <f t="shared" si="33"/>
        <v>-2.2958447069187593E-2</v>
      </c>
      <c r="T172" s="11">
        <f t="shared" si="34"/>
        <v>-2.2958447069187593E-2</v>
      </c>
      <c r="U172" s="11">
        <f t="shared" si="35"/>
        <v>-2.2958447069187593E-2</v>
      </c>
    </row>
    <row r="173" spans="1:21" x14ac:dyDescent="0.25">
      <c r="A173" s="1">
        <v>38908</v>
      </c>
      <c r="B173">
        <v>2.6125699999999998</v>
      </c>
      <c r="C173" s="28">
        <f t="shared" si="38"/>
        <v>2.7263448145958744</v>
      </c>
      <c r="D173" s="31">
        <f t="shared" si="36"/>
        <v>0.11377481459587457</v>
      </c>
      <c r="E173" s="30">
        <f t="shared" si="26"/>
        <v>3.0728557031935049</v>
      </c>
      <c r="F173" s="3">
        <v>164</v>
      </c>
      <c r="G173" s="3">
        <f t="shared" si="37"/>
        <v>2.7263448145958744</v>
      </c>
      <c r="H173" s="32">
        <f t="shared" si="28"/>
        <v>2.7423643354947163</v>
      </c>
      <c r="I173" s="31">
        <f t="array" ref="I173:K173">LINEST(B124:B173,F124:G173,1,1)</f>
        <v>1.0072352507799847</v>
      </c>
      <c r="J173" s="31">
        <v>-7.6597624959590788E-4</v>
      </c>
      <c r="K173" s="31">
        <v>0.10285010803865724</v>
      </c>
      <c r="L173">
        <f t="shared" si="29"/>
        <v>0</v>
      </c>
      <c r="M173" s="13">
        <f t="shared" si="27"/>
        <v>0.55999999999999994</v>
      </c>
      <c r="N173" s="5">
        <f t="shared" si="25"/>
        <v>-3.8063357701058953E-2</v>
      </c>
      <c r="O173" s="5">
        <f t="shared" si="39"/>
        <v>-5.1517245991512528E-3</v>
      </c>
      <c r="P173" s="5">
        <f t="shared" si="30"/>
        <v>0</v>
      </c>
      <c r="Q173" s="5">
        <f t="shared" si="31"/>
        <v>3.8063357701058953E-2</v>
      </c>
      <c r="R173" s="5">
        <f t="shared" si="32"/>
        <v>3.8063357701058953E-2</v>
      </c>
      <c r="S173" s="11">
        <f t="shared" si="33"/>
        <v>0</v>
      </c>
      <c r="T173" s="11">
        <f t="shared" si="34"/>
        <v>3.6063357701058951E-2</v>
      </c>
      <c r="U173" s="11">
        <f t="shared" si="35"/>
        <v>3.6063357701058951E-2</v>
      </c>
    </row>
    <row r="174" spans="1:21" x14ac:dyDescent="0.25">
      <c r="A174" s="1">
        <v>38915</v>
      </c>
      <c r="B174">
        <v>2.61863</v>
      </c>
      <c r="C174" s="28">
        <f t="shared" si="38"/>
        <v>2.6694574072979371</v>
      </c>
      <c r="D174" s="31">
        <f t="shared" si="36"/>
        <v>5.0827407297937111E-2</v>
      </c>
      <c r="E174" s="30">
        <f t="shared" si="26"/>
        <v>3.1224607943684091</v>
      </c>
      <c r="F174" s="3">
        <v>165</v>
      </c>
      <c r="G174" s="3">
        <f t="shared" si="37"/>
        <v>2.6694574072979371</v>
      </c>
      <c r="H174" s="32">
        <f t="shared" si="28"/>
        <v>2.6652356279415579</v>
      </c>
      <c r="I174" s="31">
        <f t="array" ref="I174:K174">LINEST(B125:B174,F125:G174,1,1)</f>
        <v>1.0314873006945295</v>
      </c>
      <c r="J174" s="31">
        <v>-1.3299331343705593E-3</v>
      </c>
      <c r="K174" s="31">
        <v>0.11982024359443111</v>
      </c>
      <c r="L174">
        <f t="shared" si="29"/>
        <v>1</v>
      </c>
      <c r="M174" s="13">
        <f t="shared" si="27"/>
        <v>0.55999999999999994</v>
      </c>
      <c r="N174" s="5">
        <f t="shared" si="25"/>
        <v>2.3168690590229524E-3</v>
      </c>
      <c r="O174" s="5">
        <f t="shared" si="39"/>
        <v>-2.8527975037779041E-2</v>
      </c>
      <c r="P174" s="5">
        <f t="shared" si="30"/>
        <v>0</v>
      </c>
      <c r="Q174" s="5">
        <f t="shared" si="31"/>
        <v>-2.3168690590229524E-3</v>
      </c>
      <c r="R174" s="5">
        <f t="shared" si="32"/>
        <v>-2.3168690590229524E-3</v>
      </c>
      <c r="S174" s="11">
        <f t="shared" si="33"/>
        <v>0</v>
      </c>
      <c r="T174" s="11">
        <f t="shared" si="34"/>
        <v>-4.3168690590229524E-3</v>
      </c>
      <c r="U174" s="11">
        <f t="shared" si="35"/>
        <v>-4.3168690590229524E-3</v>
      </c>
    </row>
    <row r="175" spans="1:21" x14ac:dyDescent="0.25">
      <c r="A175" s="1">
        <v>38922</v>
      </c>
      <c r="B175">
        <v>2.7593200000000002</v>
      </c>
      <c r="C175" s="28">
        <f t="shared" si="38"/>
        <v>2.6440437036489683</v>
      </c>
      <c r="D175" s="31">
        <f t="shared" si="36"/>
        <v>0.11527629635103187</v>
      </c>
      <c r="E175" s="30">
        <f t="shared" si="26"/>
        <v>3.1633782487809574</v>
      </c>
      <c r="F175" s="3">
        <v>166</v>
      </c>
      <c r="G175" s="3">
        <f t="shared" si="37"/>
        <v>2.6440437036489683</v>
      </c>
      <c r="H175" s="32">
        <f t="shared" si="28"/>
        <v>2.6263488460841593</v>
      </c>
      <c r="I175" s="31">
        <f t="array" ref="I175:K175">LINEST(B126:B175,F126:G175,1,1)</f>
        <v>0.98999143909089693</v>
      </c>
      <c r="J175" s="31">
        <v>-5.4038269867071119E-4</v>
      </c>
      <c r="K175" s="31">
        <v>0.11829289404028343</v>
      </c>
      <c r="L175">
        <f t="shared" si="29"/>
        <v>1</v>
      </c>
      <c r="M175" s="13">
        <f t="shared" si="27"/>
        <v>0.58000000000000007</v>
      </c>
      <c r="N175" s="5">
        <f t="shared" si="25"/>
        <v>5.2332992312346005E-2</v>
      </c>
      <c r="O175" s="5">
        <f t="shared" si="39"/>
        <v>-1.4697859250115242E-2</v>
      </c>
      <c r="P175" s="5">
        <f t="shared" si="30"/>
        <v>0</v>
      </c>
      <c r="Q175" s="5">
        <f t="shared" si="31"/>
        <v>-5.2332992312346005E-2</v>
      </c>
      <c r="R175" s="5">
        <f t="shared" si="32"/>
        <v>-5.2332992312346005E-2</v>
      </c>
      <c r="S175" s="11">
        <f t="shared" si="33"/>
        <v>0</v>
      </c>
      <c r="T175" s="11">
        <f t="shared" si="34"/>
        <v>-5.4332992312346007E-2</v>
      </c>
      <c r="U175" s="11">
        <f t="shared" si="35"/>
        <v>-5.4332992312346007E-2</v>
      </c>
    </row>
    <row r="176" spans="1:21" x14ac:dyDescent="0.25">
      <c r="A176" s="1">
        <v>38929</v>
      </c>
      <c r="B176">
        <v>2.7351100000000002</v>
      </c>
      <c r="C176" s="28">
        <f t="shared" si="38"/>
        <v>2.7016818518244845</v>
      </c>
      <c r="D176" s="31">
        <f t="shared" si="36"/>
        <v>3.3428148175515648E-2</v>
      </c>
      <c r="E176" s="30">
        <f t="shared" si="26"/>
        <v>3.1293469759872314</v>
      </c>
      <c r="F176" s="3">
        <v>167</v>
      </c>
      <c r="G176" s="3">
        <f t="shared" si="37"/>
        <v>2.7016818518244845</v>
      </c>
      <c r="H176" s="32">
        <f t="shared" si="28"/>
        <v>2.7026908878157556</v>
      </c>
      <c r="I176" s="31">
        <f t="array" ref="I176:K176">LINEST(B127:B176,F127:G176,1,1)</f>
        <v>0.98477526338836696</v>
      </c>
      <c r="J176" s="31">
        <v>-4.7672466379811542E-4</v>
      </c>
      <c r="K176" s="31">
        <v>0.12400740265400989</v>
      </c>
      <c r="L176">
        <f t="shared" si="29"/>
        <v>0</v>
      </c>
      <c r="M176" s="13">
        <f t="shared" si="27"/>
        <v>0.6</v>
      </c>
      <c r="N176" s="5">
        <f t="shared" si="25"/>
        <v>-8.8126181181169549E-3</v>
      </c>
      <c r="O176" s="5">
        <f t="shared" si="39"/>
        <v>2.8653291628969346E-2</v>
      </c>
      <c r="P176" s="5">
        <f t="shared" si="30"/>
        <v>-8.8126181181169549E-3</v>
      </c>
      <c r="Q176" s="5">
        <f t="shared" si="31"/>
        <v>0</v>
      </c>
      <c r="R176" s="5">
        <f t="shared" si="32"/>
        <v>0</v>
      </c>
      <c r="S176" s="11">
        <f t="shared" si="33"/>
        <v>-1.0812618118116955E-2</v>
      </c>
      <c r="T176" s="11">
        <f t="shared" si="34"/>
        <v>0</v>
      </c>
      <c r="U176" s="11">
        <f t="shared" si="35"/>
        <v>0</v>
      </c>
    </row>
    <row r="177" spans="1:21" x14ac:dyDescent="0.25">
      <c r="A177" s="1">
        <v>38936</v>
      </c>
      <c r="B177">
        <v>2.7426699999999999</v>
      </c>
      <c r="C177" s="28">
        <f t="shared" si="38"/>
        <v>2.7183959259122421</v>
      </c>
      <c r="D177" s="31">
        <f t="shared" si="36"/>
        <v>2.4274074087757835E-2</v>
      </c>
      <c r="E177" s="30">
        <f t="shared" si="26"/>
        <v>3.1484207605596102</v>
      </c>
      <c r="F177" s="3">
        <v>168</v>
      </c>
      <c r="G177" s="3">
        <f t="shared" si="37"/>
        <v>2.7183959259122421</v>
      </c>
      <c r="H177" s="32">
        <f t="shared" si="28"/>
        <v>2.7209267230700185</v>
      </c>
      <c r="I177" s="31">
        <f t="array" ref="I177:K177">LINEST(B128:B177,F128:G177,1,1)</f>
        <v>0.98770995050240207</v>
      </c>
      <c r="J177" s="31">
        <v>-7.3013187773527679E-4</v>
      </c>
      <c r="K177" s="31">
        <v>0.15538116185480799</v>
      </c>
      <c r="L177">
        <f t="shared" si="29"/>
        <v>1</v>
      </c>
      <c r="M177" s="13">
        <f t="shared" si="27"/>
        <v>0.58000000000000007</v>
      </c>
      <c r="N177" s="5">
        <f t="shared" ref="N177:N240" si="40">LN(B177)-LN(B176)</f>
        <v>2.7602440404455031E-3</v>
      </c>
      <c r="O177" s="5">
        <f t="shared" si="39"/>
        <v>6.7246274653469662E-3</v>
      </c>
      <c r="P177" s="5">
        <f t="shared" si="30"/>
        <v>2.7602440404455031E-3</v>
      </c>
      <c r="Q177" s="5">
        <f t="shared" si="31"/>
        <v>0</v>
      </c>
      <c r="R177" s="5">
        <f t="shared" si="32"/>
        <v>0</v>
      </c>
      <c r="S177" s="11">
        <f t="shared" si="33"/>
        <v>7.6024404044550305E-4</v>
      </c>
      <c r="T177" s="11">
        <f t="shared" si="34"/>
        <v>0</v>
      </c>
      <c r="U177" s="11">
        <f t="shared" si="35"/>
        <v>0</v>
      </c>
    </row>
    <row r="178" spans="1:21" x14ac:dyDescent="0.25">
      <c r="A178" s="1">
        <v>38943</v>
      </c>
      <c r="B178">
        <v>2.8833600000000001</v>
      </c>
      <c r="C178" s="28">
        <f t="shared" si="38"/>
        <v>2.7305329629561212</v>
      </c>
      <c r="D178" s="31">
        <f t="shared" si="36"/>
        <v>0.1528270370438789</v>
      </c>
      <c r="E178" s="30">
        <f t="shared" si="26"/>
        <v>3.2770276528457991</v>
      </c>
      <c r="F178" s="3">
        <v>169</v>
      </c>
      <c r="G178" s="3">
        <f t="shared" si="37"/>
        <v>2.7305329629561212</v>
      </c>
      <c r="H178" s="32">
        <f t="shared" si="28"/>
        <v>2.728963452204114</v>
      </c>
      <c r="I178" s="31">
        <f t="array" ref="I178:K178">LINEST(B129:B178,F129:G178,1,1)</f>
        <v>0.95477981915435828</v>
      </c>
      <c r="J178" s="31">
        <v>4.5617216147220321E-5</v>
      </c>
      <c r="K178" s="31">
        <v>0.13197884341506194</v>
      </c>
      <c r="L178">
        <f t="shared" si="29"/>
        <v>1</v>
      </c>
      <c r="M178" s="13">
        <f t="shared" si="27"/>
        <v>0.6</v>
      </c>
      <c r="N178" s="5">
        <f t="shared" si="40"/>
        <v>5.0024382303783588E-2</v>
      </c>
      <c r="O178" s="5">
        <f t="shared" si="39"/>
        <v>2.9493199683814364E-3</v>
      </c>
      <c r="P178" s="5">
        <f t="shared" si="30"/>
        <v>5.0024382303783588E-2</v>
      </c>
      <c r="Q178" s="5">
        <f t="shared" si="31"/>
        <v>5.0024382303783588E-2</v>
      </c>
      <c r="R178" s="5">
        <f t="shared" si="32"/>
        <v>0</v>
      </c>
      <c r="S178" s="11">
        <f t="shared" si="33"/>
        <v>4.8024382303783586E-2</v>
      </c>
      <c r="T178" s="11">
        <f t="shared" si="34"/>
        <v>4.8024382303783586E-2</v>
      </c>
      <c r="U178" s="11">
        <f t="shared" si="35"/>
        <v>0</v>
      </c>
    </row>
    <row r="179" spans="1:21" x14ac:dyDescent="0.25">
      <c r="A179" s="1">
        <v>38950</v>
      </c>
      <c r="B179">
        <v>3.0558200000000002</v>
      </c>
      <c r="C179" s="28">
        <f t="shared" si="38"/>
        <v>2.8069464814780609</v>
      </c>
      <c r="D179" s="31">
        <f t="shared" si="36"/>
        <v>0.24887351852193929</v>
      </c>
      <c r="E179" s="30">
        <f t="shared" si="26"/>
        <v>3.5048512437465833</v>
      </c>
      <c r="F179" s="3">
        <v>170</v>
      </c>
      <c r="G179" s="3">
        <f t="shared" si="37"/>
        <v>2.8069464814780609</v>
      </c>
      <c r="H179" s="32">
        <f t="shared" si="28"/>
        <v>2.8197496241216751</v>
      </c>
      <c r="I179" s="31">
        <f t="array" ref="I179:K179">LINEST(B130:B179,F130:G179,1,1)</f>
        <v>0.92442556353440197</v>
      </c>
      <c r="J179" s="31">
        <v>8.4290012902624926E-4</v>
      </c>
      <c r="K179" s="31">
        <v>0.1009892892735027</v>
      </c>
      <c r="L179">
        <f t="shared" si="29"/>
        <v>1</v>
      </c>
      <c r="M179" s="13">
        <f t="shared" si="27"/>
        <v>0.6</v>
      </c>
      <c r="N179" s="5">
        <f t="shared" si="40"/>
        <v>5.8091688258186114E-2</v>
      </c>
      <c r="O179" s="5">
        <f t="shared" si="39"/>
        <v>3.2726245976006707E-2</v>
      </c>
      <c r="P179" s="5">
        <f t="shared" si="30"/>
        <v>5.8091688258186114E-2</v>
      </c>
      <c r="Q179" s="5">
        <f t="shared" si="31"/>
        <v>5.8091688258186114E-2</v>
      </c>
      <c r="R179" s="5">
        <f t="shared" si="32"/>
        <v>0</v>
      </c>
      <c r="S179" s="11">
        <f t="shared" si="33"/>
        <v>5.6091688258186112E-2</v>
      </c>
      <c r="T179" s="11">
        <f t="shared" si="34"/>
        <v>5.6091688258186112E-2</v>
      </c>
      <c r="U179" s="11">
        <f t="shared" si="35"/>
        <v>0</v>
      </c>
    </row>
    <row r="180" spans="1:21" x14ac:dyDescent="0.25">
      <c r="A180" s="1">
        <v>38957</v>
      </c>
      <c r="B180">
        <v>3.2071000000000001</v>
      </c>
      <c r="C180" s="28">
        <f t="shared" si="38"/>
        <v>2.9313832407390308</v>
      </c>
      <c r="D180" s="31">
        <f t="shared" si="36"/>
        <v>0.27571675926096928</v>
      </c>
      <c r="E180" s="30">
        <f t="shared" si="26"/>
        <v>3.7239030391969745</v>
      </c>
      <c r="F180" s="3">
        <v>171</v>
      </c>
      <c r="G180" s="3">
        <f t="shared" si="37"/>
        <v>2.9313832407390308</v>
      </c>
      <c r="H180" s="32">
        <f t="shared" si="28"/>
        <v>2.9549708155924712</v>
      </c>
      <c r="I180" s="31">
        <f t="array" ref="I180:K180">LINEST(B131:B180,F131:G180,1,1)</f>
        <v>0.92304030750098176</v>
      </c>
      <c r="J180" s="31">
        <v>1.4185518930880043E-3</v>
      </c>
      <c r="K180" s="31">
        <v>2.5614794684221565E-2</v>
      </c>
      <c r="L180">
        <f t="shared" si="29"/>
        <v>1</v>
      </c>
      <c r="M180" s="13">
        <f t="shared" si="27"/>
        <v>0.62000000000000011</v>
      </c>
      <c r="N180" s="5">
        <f t="shared" si="40"/>
        <v>4.8319132968700718E-2</v>
      </c>
      <c r="O180" s="5">
        <f t="shared" si="39"/>
        <v>4.6840679293370657E-2</v>
      </c>
      <c r="P180" s="5">
        <f t="shared" si="30"/>
        <v>4.8319132968700718E-2</v>
      </c>
      <c r="Q180" s="5">
        <f t="shared" si="31"/>
        <v>4.8319132968700718E-2</v>
      </c>
      <c r="R180" s="5">
        <f t="shared" si="32"/>
        <v>0</v>
      </c>
      <c r="S180" s="11">
        <f t="shared" si="33"/>
        <v>4.6319132968700716E-2</v>
      </c>
      <c r="T180" s="11">
        <f t="shared" si="34"/>
        <v>4.6319132968700716E-2</v>
      </c>
      <c r="U180" s="11">
        <f t="shared" si="35"/>
        <v>0</v>
      </c>
    </row>
    <row r="181" spans="1:21" x14ac:dyDescent="0.25">
      <c r="A181" s="1">
        <v>38964</v>
      </c>
      <c r="B181">
        <v>3.1496200000000001</v>
      </c>
      <c r="C181" s="28">
        <f t="shared" si="38"/>
        <v>3.0692416203695156</v>
      </c>
      <c r="D181" s="31">
        <f t="shared" si="36"/>
        <v>8.0378379630484442E-2</v>
      </c>
      <c r="E181" s="30">
        <f t="shared" si="26"/>
        <v>3.68224893692217</v>
      </c>
      <c r="F181" s="3">
        <v>172</v>
      </c>
      <c r="G181" s="3">
        <f t="shared" si="37"/>
        <v>3.0692416203695156</v>
      </c>
      <c r="H181" s="32">
        <f t="shared" si="28"/>
        <v>3.1026394493560474</v>
      </c>
      <c r="I181" s="31">
        <f t="array" ref="I181:K181">LINEST(B132:B181,F132:G181,1,1)</f>
        <v>0.9275595456130945</v>
      </c>
      <c r="J181" s="31">
        <v>1.365214570797799E-3</v>
      </c>
      <c r="K181" s="31">
        <v>2.3373464396162724E-2</v>
      </c>
      <c r="L181">
        <f t="shared" si="29"/>
        <v>0</v>
      </c>
      <c r="M181" s="13">
        <f t="shared" si="27"/>
        <v>0.62000000000000011</v>
      </c>
      <c r="N181" s="5">
        <f t="shared" si="40"/>
        <v>-1.8085291374781098E-2</v>
      </c>
      <c r="O181" s="5">
        <f t="shared" si="39"/>
        <v>4.8764409972598788E-2</v>
      </c>
      <c r="P181" s="5">
        <f t="shared" si="30"/>
        <v>-1.8085291374781098E-2</v>
      </c>
      <c r="Q181" s="5">
        <f t="shared" si="31"/>
        <v>-1.8085291374781098E-2</v>
      </c>
      <c r="R181" s="5">
        <f t="shared" si="32"/>
        <v>0</v>
      </c>
      <c r="S181" s="11">
        <f t="shared" si="33"/>
        <v>-2.00852913747811E-2</v>
      </c>
      <c r="T181" s="11">
        <f t="shared" si="34"/>
        <v>-2.00852913747811E-2</v>
      </c>
      <c r="U181" s="11">
        <f t="shared" si="35"/>
        <v>0</v>
      </c>
    </row>
    <row r="182" spans="1:21" x14ac:dyDescent="0.25">
      <c r="A182" s="1">
        <v>38971</v>
      </c>
      <c r="B182">
        <v>3.1072500000000001</v>
      </c>
      <c r="C182" s="28">
        <f t="shared" si="38"/>
        <v>3.1094308101847581</v>
      </c>
      <c r="D182" s="31">
        <f t="shared" si="36"/>
        <v>2.1808101847580197E-3</v>
      </c>
      <c r="E182" s="30">
        <f t="shared" si="26"/>
        <v>3.6190835061542832</v>
      </c>
      <c r="F182" s="3">
        <v>173</v>
      </c>
      <c r="G182" s="3">
        <f t="shared" si="37"/>
        <v>3.1094308101847581</v>
      </c>
      <c r="H182" s="32">
        <f t="shared" si="28"/>
        <v>3.1437378145545121</v>
      </c>
      <c r="I182" s="31">
        <f t="array" ref="I182:K182">LINEST(B133:B182,F133:G182,1,1)</f>
        <v>0.91964046444983538</v>
      </c>
      <c r="J182" s="31">
        <v>1.2596523395181627E-3</v>
      </c>
      <c r="K182" s="31">
        <v>6.0333519333801267E-2</v>
      </c>
      <c r="L182">
        <f t="shared" si="29"/>
        <v>0</v>
      </c>
      <c r="M182" s="13">
        <f t="shared" si="27"/>
        <v>0.62000000000000011</v>
      </c>
      <c r="N182" s="5">
        <f t="shared" si="40"/>
        <v>-1.354371999644588E-2</v>
      </c>
      <c r="O182" s="5">
        <f t="shared" si="39"/>
        <v>1.3159294270514321E-2</v>
      </c>
      <c r="P182" s="5">
        <f t="shared" si="30"/>
        <v>-1.354371999644588E-2</v>
      </c>
      <c r="Q182" s="5">
        <f t="shared" si="31"/>
        <v>-1.354371999644588E-2</v>
      </c>
      <c r="R182" s="5">
        <f t="shared" si="32"/>
        <v>0</v>
      </c>
      <c r="S182" s="11">
        <f t="shared" si="33"/>
        <v>-1.554371999644588E-2</v>
      </c>
      <c r="T182" s="11">
        <f t="shared" si="34"/>
        <v>-1.554371999644588E-2</v>
      </c>
      <c r="U182" s="11">
        <f t="shared" si="35"/>
        <v>0</v>
      </c>
    </row>
    <row r="183" spans="1:21" x14ac:dyDescent="0.25">
      <c r="A183" s="1">
        <v>38978</v>
      </c>
      <c r="B183">
        <v>3.0830500000000001</v>
      </c>
      <c r="C183" s="28">
        <f t="shared" si="38"/>
        <v>3.1083404050923793</v>
      </c>
      <c r="D183" s="31">
        <f t="shared" si="36"/>
        <v>2.5290405092379231E-2</v>
      </c>
      <c r="E183" s="30">
        <f t="shared" si="26"/>
        <v>3.6347707907703404</v>
      </c>
      <c r="F183" s="3">
        <v>174</v>
      </c>
      <c r="G183" s="3">
        <f t="shared" si="37"/>
        <v>3.1083404050923793</v>
      </c>
      <c r="H183" s="32">
        <f t="shared" si="28"/>
        <v>3.1380686402173068</v>
      </c>
      <c r="I183" s="31">
        <f t="array" ref="I183:K183">LINEST(B134:B183,F134:G183,1,1)</f>
        <v>0.90673733727444361</v>
      </c>
      <c r="J183" s="31">
        <v>1.112902307066543E-3</v>
      </c>
      <c r="K183" s="31">
        <v>0.11715173201357665</v>
      </c>
      <c r="L183">
        <f t="shared" si="29"/>
        <v>0</v>
      </c>
      <c r="M183" s="13">
        <f t="shared" si="27"/>
        <v>0.62000000000000011</v>
      </c>
      <c r="N183" s="5">
        <f t="shared" si="40"/>
        <v>-7.8187239014699816E-3</v>
      </c>
      <c r="O183" s="5">
        <f t="shared" si="39"/>
        <v>-1.8049508265276515E-3</v>
      </c>
      <c r="P183" s="5">
        <f t="shared" si="30"/>
        <v>0</v>
      </c>
      <c r="Q183" s="5">
        <f t="shared" si="31"/>
        <v>0</v>
      </c>
      <c r="R183" s="5">
        <f t="shared" si="32"/>
        <v>0</v>
      </c>
      <c r="S183" s="11">
        <f t="shared" si="33"/>
        <v>0</v>
      </c>
      <c r="T183" s="11">
        <f t="shared" si="34"/>
        <v>0</v>
      </c>
      <c r="U183" s="11">
        <f t="shared" si="35"/>
        <v>0</v>
      </c>
    </row>
    <row r="184" spans="1:21" x14ac:dyDescent="0.25">
      <c r="A184" s="1">
        <v>38985</v>
      </c>
      <c r="B184">
        <v>3.14053</v>
      </c>
      <c r="C184" s="28">
        <f t="shared" si="38"/>
        <v>3.0956952025461897</v>
      </c>
      <c r="D184" s="31">
        <f t="shared" si="36"/>
        <v>4.483479745381036E-2</v>
      </c>
      <c r="E184" s="30">
        <f t="shared" ref="E184:E247" si="41">SUM(D125:D184)</f>
        <v>3.6728771484623115</v>
      </c>
      <c r="F184" s="3">
        <v>175</v>
      </c>
      <c r="G184" s="3">
        <f t="shared" si="37"/>
        <v>3.0956952025461897</v>
      </c>
      <c r="H184" s="32">
        <f t="shared" si="28"/>
        <v>3.1188920607202233</v>
      </c>
      <c r="I184" s="31">
        <f t="array" ref="I184:K184">LINEST(B135:B184,F135:G184,1,1)</f>
        <v>0.90354321362873369</v>
      </c>
      <c r="J184" s="31">
        <v>1.1066719701387452E-3</v>
      </c>
      <c r="K184" s="31">
        <v>0.12791408545982597</v>
      </c>
      <c r="L184">
        <f t="shared" si="29"/>
        <v>1</v>
      </c>
      <c r="M184" s="13">
        <f t="shared" ref="M184:M247" si="42">1-1/(1+SUM(L134:L183)/($M$4-SUM(L134:L183)))</f>
        <v>0.62000000000000011</v>
      </c>
      <c r="N184" s="5">
        <f t="shared" si="40"/>
        <v>1.8472208743668395E-2</v>
      </c>
      <c r="O184" s="5">
        <f t="shared" si="39"/>
        <v>-6.1296979340004221E-3</v>
      </c>
      <c r="P184" s="5">
        <f t="shared" si="30"/>
        <v>0</v>
      </c>
      <c r="Q184" s="5">
        <f t="shared" si="31"/>
        <v>0</v>
      </c>
      <c r="R184" s="5">
        <f t="shared" si="32"/>
        <v>0</v>
      </c>
      <c r="S184" s="11">
        <f t="shared" si="33"/>
        <v>0</v>
      </c>
      <c r="T184" s="11">
        <f t="shared" si="34"/>
        <v>0</v>
      </c>
      <c r="U184" s="11">
        <f t="shared" si="35"/>
        <v>0</v>
      </c>
    </row>
    <row r="185" spans="1:21" x14ac:dyDescent="0.25">
      <c r="A185" s="1">
        <v>38992</v>
      </c>
      <c r="B185">
        <v>3.1889400000000001</v>
      </c>
      <c r="C185" s="28">
        <f t="shared" si="38"/>
        <v>3.1181126012730949</v>
      </c>
      <c r="D185" s="31">
        <f t="shared" si="36"/>
        <v>7.0827398726905244E-2</v>
      </c>
      <c r="E185" s="30">
        <f t="shared" si="41"/>
        <v>3.7316903273082973</v>
      </c>
      <c r="F185" s="3">
        <v>176</v>
      </c>
      <c r="G185" s="3">
        <f t="shared" si="37"/>
        <v>3.1181126012730949</v>
      </c>
      <c r="H185" s="32">
        <f t="shared" ref="H185:H248" si="43">F185*J184+I184*G185+K184</f>
        <v>3.1400378324147877</v>
      </c>
      <c r="I185" s="31">
        <f t="array" ref="I185:K185">LINEST(B136:B185,F136:G185,1,1)</f>
        <v>0.89426351136191751</v>
      </c>
      <c r="J185" s="31">
        <v>1.1068621370666591E-3</v>
      </c>
      <c r="K185" s="31">
        <v>0.15588915337855136</v>
      </c>
      <c r="L185">
        <f t="shared" ref="L185:L248" si="44">IF(B185-B184&gt;0,1,0)</f>
        <v>1</v>
      </c>
      <c r="M185" s="13">
        <f t="shared" si="42"/>
        <v>0.62000000000000011</v>
      </c>
      <c r="N185" s="5">
        <f t="shared" si="40"/>
        <v>1.5296997689793423E-2</v>
      </c>
      <c r="O185" s="5">
        <f t="shared" si="39"/>
        <v>6.7570183754879221E-3</v>
      </c>
      <c r="P185" s="5">
        <f t="shared" si="30"/>
        <v>1.5296997689793423E-2</v>
      </c>
      <c r="Q185" s="5">
        <f t="shared" si="31"/>
        <v>1.5296997689793423E-2</v>
      </c>
      <c r="R185" s="5">
        <f t="shared" si="32"/>
        <v>0</v>
      </c>
      <c r="S185" s="11">
        <f t="shared" si="33"/>
        <v>1.3296997689793423E-2</v>
      </c>
      <c r="T185" s="11">
        <f t="shared" si="34"/>
        <v>1.3296997689793423E-2</v>
      </c>
      <c r="U185" s="11">
        <f t="shared" si="35"/>
        <v>0</v>
      </c>
    </row>
    <row r="186" spans="1:21" x14ac:dyDescent="0.25">
      <c r="A186" s="1">
        <v>38999</v>
      </c>
      <c r="B186">
        <v>3.2918099999999999</v>
      </c>
      <c r="C186" s="28">
        <f t="shared" si="38"/>
        <v>3.1535263006365475</v>
      </c>
      <c r="D186" s="31">
        <f t="shared" si="36"/>
        <v>0.13828369936345242</v>
      </c>
      <c r="E186" s="30">
        <f t="shared" si="41"/>
        <v>3.8668469167312898</v>
      </c>
      <c r="F186" s="3">
        <v>177</v>
      </c>
      <c r="G186" s="3">
        <f t="shared" si="37"/>
        <v>3.1535263006365475</v>
      </c>
      <c r="H186" s="32">
        <f t="shared" si="43"/>
        <v>3.1718872544187469</v>
      </c>
      <c r="I186" s="31">
        <f t="array" ref="I186:K186">LINEST(B137:B186,F137:G186,1,1)</f>
        <v>0.8971032233344346</v>
      </c>
      <c r="J186" s="31">
        <v>1.2057499323616485E-3</v>
      </c>
      <c r="K186" s="31">
        <v>0.13667063870226537</v>
      </c>
      <c r="L186">
        <f t="shared" si="44"/>
        <v>1</v>
      </c>
      <c r="M186" s="13">
        <f t="shared" si="42"/>
        <v>0.64</v>
      </c>
      <c r="N186" s="5">
        <f t="shared" si="40"/>
        <v>3.1748992299372114E-2</v>
      </c>
      <c r="O186" s="5">
        <f t="shared" si="39"/>
        <v>1.009191074940019E-2</v>
      </c>
      <c r="P186" s="5">
        <f t="shared" si="30"/>
        <v>3.1748992299372114E-2</v>
      </c>
      <c r="Q186" s="5">
        <f t="shared" si="31"/>
        <v>3.1748992299372114E-2</v>
      </c>
      <c r="R186" s="5">
        <f t="shared" si="32"/>
        <v>0</v>
      </c>
      <c r="S186" s="11">
        <f t="shared" si="33"/>
        <v>2.9748992299372112E-2</v>
      </c>
      <c r="T186" s="11">
        <f t="shared" si="34"/>
        <v>2.9748992299372112E-2</v>
      </c>
      <c r="U186" s="11">
        <f t="shared" si="35"/>
        <v>0</v>
      </c>
    </row>
    <row r="187" spans="1:21" x14ac:dyDescent="0.25">
      <c r="A187" s="1">
        <v>39006</v>
      </c>
      <c r="B187">
        <v>3.2313000000000001</v>
      </c>
      <c r="C187" s="28">
        <f t="shared" si="38"/>
        <v>3.2226681503182739</v>
      </c>
      <c r="D187" s="31">
        <f t="shared" si="36"/>
        <v>8.6318496817261448E-3</v>
      </c>
      <c r="E187" s="30">
        <f t="shared" si="41"/>
        <v>3.8003852114427863</v>
      </c>
      <c r="F187" s="3">
        <v>178</v>
      </c>
      <c r="G187" s="3">
        <f t="shared" si="37"/>
        <v>3.2226681503182739</v>
      </c>
      <c r="H187" s="32">
        <f t="shared" si="43"/>
        <v>3.2423601120503824</v>
      </c>
      <c r="I187" s="31">
        <f t="array" ref="I187:K187">LINEST(B138:B187,F138:G187,1,1)</f>
        <v>0.88966464676930856</v>
      </c>
      <c r="J187" s="31">
        <v>1.217180049045738E-3</v>
      </c>
      <c r="K187" s="31">
        <v>0.15557856602223463</v>
      </c>
      <c r="L187">
        <f t="shared" si="44"/>
        <v>0</v>
      </c>
      <c r="M187" s="13">
        <f t="shared" si="42"/>
        <v>0.64</v>
      </c>
      <c r="N187" s="5">
        <f t="shared" si="40"/>
        <v>-1.8553032432150562E-2</v>
      </c>
      <c r="O187" s="5">
        <f t="shared" si="39"/>
        <v>2.1974735136590429E-2</v>
      </c>
      <c r="P187" s="5">
        <f t="shared" si="30"/>
        <v>-1.8553032432150562E-2</v>
      </c>
      <c r="Q187" s="5">
        <f t="shared" si="31"/>
        <v>-1.8553032432150562E-2</v>
      </c>
      <c r="R187" s="5">
        <f t="shared" si="32"/>
        <v>0</v>
      </c>
      <c r="S187" s="11">
        <f t="shared" si="33"/>
        <v>-2.0553032432150564E-2</v>
      </c>
      <c r="T187" s="11">
        <f t="shared" si="34"/>
        <v>-2.0553032432150564E-2</v>
      </c>
      <c r="U187" s="11">
        <f t="shared" si="35"/>
        <v>0</v>
      </c>
    </row>
    <row r="188" spans="1:21" x14ac:dyDescent="0.25">
      <c r="A188" s="1">
        <v>39013</v>
      </c>
      <c r="B188">
        <v>3.1829000000000001</v>
      </c>
      <c r="C188" s="28">
        <f t="shared" si="38"/>
        <v>3.226984075159137</v>
      </c>
      <c r="D188" s="31">
        <f t="shared" si="36"/>
        <v>4.4084075159136926E-2</v>
      </c>
      <c r="E188" s="30">
        <f t="shared" si="41"/>
        <v>3.8142560640870382</v>
      </c>
      <c r="F188" s="3">
        <v>179</v>
      </c>
      <c r="G188" s="3">
        <f t="shared" si="37"/>
        <v>3.226984075159137</v>
      </c>
      <c r="H188" s="32">
        <f t="shared" si="43"/>
        <v>3.2443874421580592</v>
      </c>
      <c r="I188" s="31">
        <f t="array" ref="I188:K188">LINEST(B139:B188,F139:G188,1,1)</f>
        <v>0.88573076222698588</v>
      </c>
      <c r="J188" s="31">
        <v>1.191979063572747E-3</v>
      </c>
      <c r="K188" s="31">
        <v>0.16854756746256117</v>
      </c>
      <c r="L188">
        <f t="shared" si="44"/>
        <v>0</v>
      </c>
      <c r="M188" s="13">
        <f t="shared" si="42"/>
        <v>0.62000000000000011</v>
      </c>
      <c r="N188" s="5">
        <f t="shared" si="40"/>
        <v>-1.5091802138555988E-2</v>
      </c>
      <c r="O188" s="5">
        <f t="shared" si="39"/>
        <v>6.2506831250730421E-4</v>
      </c>
      <c r="P188" s="5">
        <f t="shared" si="30"/>
        <v>-1.5091802138555988E-2</v>
      </c>
      <c r="Q188" s="5">
        <f t="shared" si="31"/>
        <v>-1.5091802138555988E-2</v>
      </c>
      <c r="R188" s="5">
        <f t="shared" si="32"/>
        <v>0</v>
      </c>
      <c r="S188" s="11">
        <f t="shared" si="33"/>
        <v>-1.7091802138555989E-2</v>
      </c>
      <c r="T188" s="11">
        <f t="shared" si="34"/>
        <v>-1.7091802138555989E-2</v>
      </c>
      <c r="U188" s="11">
        <f t="shared" si="35"/>
        <v>0</v>
      </c>
    </row>
    <row r="189" spans="1:21" x14ac:dyDescent="0.25">
      <c r="A189" s="1">
        <v>39020</v>
      </c>
      <c r="B189">
        <v>3.2343299999999999</v>
      </c>
      <c r="C189" s="28">
        <f t="shared" si="38"/>
        <v>3.2049420375795687</v>
      </c>
      <c r="D189" s="31">
        <f t="shared" si="36"/>
        <v>2.938796242043118E-2</v>
      </c>
      <c r="E189" s="30">
        <f t="shared" si="41"/>
        <v>3.8155006377649117</v>
      </c>
      <c r="F189" s="3">
        <v>180</v>
      </c>
      <c r="G189" s="3">
        <f t="shared" si="37"/>
        <v>3.2049420375795687</v>
      </c>
      <c r="H189" s="32">
        <f t="shared" si="43"/>
        <v>3.2218195527443161</v>
      </c>
      <c r="I189" s="31">
        <f t="array" ref="I189:K189">LINEST(B140:B189,F140:G189,1,1)</f>
        <v>0.88760024205397881</v>
      </c>
      <c r="J189" s="31">
        <v>1.2004835033544551E-3</v>
      </c>
      <c r="K189" s="31">
        <v>0.1622528164128072</v>
      </c>
      <c r="L189">
        <f t="shared" si="44"/>
        <v>1</v>
      </c>
      <c r="M189" s="13">
        <f t="shared" si="42"/>
        <v>0.6</v>
      </c>
      <c r="N189" s="5">
        <f t="shared" si="40"/>
        <v>1.6029065861290492E-2</v>
      </c>
      <c r="O189" s="5">
        <f t="shared" si="39"/>
        <v>-6.9802841342083699E-3</v>
      </c>
      <c r="P189" s="5">
        <f t="shared" si="30"/>
        <v>0</v>
      </c>
      <c r="Q189" s="5">
        <f t="shared" si="31"/>
        <v>0</v>
      </c>
      <c r="R189" s="5">
        <f t="shared" si="32"/>
        <v>0</v>
      </c>
      <c r="S189" s="11">
        <f t="shared" si="33"/>
        <v>0</v>
      </c>
      <c r="T189" s="11">
        <f t="shared" si="34"/>
        <v>0</v>
      </c>
      <c r="U189" s="11">
        <f t="shared" si="35"/>
        <v>0</v>
      </c>
    </row>
    <row r="190" spans="1:21" x14ac:dyDescent="0.25">
      <c r="A190" s="1">
        <v>39027</v>
      </c>
      <c r="B190">
        <v>3.2555100000000001</v>
      </c>
      <c r="C190" s="28">
        <f t="shared" si="38"/>
        <v>3.2196360187897843</v>
      </c>
      <c r="D190" s="31">
        <f t="shared" si="36"/>
        <v>3.5873981210215788E-2</v>
      </c>
      <c r="E190" s="30">
        <f t="shared" si="41"/>
        <v>3.8337263133464061</v>
      </c>
      <c r="F190" s="3">
        <v>181</v>
      </c>
      <c r="G190" s="3">
        <f t="shared" si="37"/>
        <v>3.2196360187897843</v>
      </c>
      <c r="H190" s="32">
        <f t="shared" si="43"/>
        <v>3.2372900401234848</v>
      </c>
      <c r="I190" s="31">
        <f t="array" ref="I190:K190">LINEST(B141:B190,F141:G190,1,1)</f>
        <v>0.89756329778796995</v>
      </c>
      <c r="J190" s="31">
        <v>1.211420575038685E-3</v>
      </c>
      <c r="K190" s="31">
        <v>0.1322512095104118</v>
      </c>
      <c r="L190">
        <f t="shared" si="44"/>
        <v>1</v>
      </c>
      <c r="M190" s="13">
        <f t="shared" si="42"/>
        <v>0.6</v>
      </c>
      <c r="N190" s="5">
        <f t="shared" si="40"/>
        <v>6.5271486494038466E-3</v>
      </c>
      <c r="O190" s="5">
        <f t="shared" si="39"/>
        <v>4.790293999523465E-3</v>
      </c>
      <c r="P190" s="5">
        <f t="shared" si="30"/>
        <v>6.5271486494038466E-3</v>
      </c>
      <c r="Q190" s="5">
        <f t="shared" si="31"/>
        <v>6.5271486494038466E-3</v>
      </c>
      <c r="R190" s="5">
        <f t="shared" si="32"/>
        <v>0</v>
      </c>
      <c r="S190" s="11">
        <f t="shared" si="33"/>
        <v>4.5271486494038466E-3</v>
      </c>
      <c r="T190" s="11">
        <f t="shared" si="34"/>
        <v>4.5271486494038466E-3</v>
      </c>
      <c r="U190" s="11">
        <f t="shared" si="35"/>
        <v>0</v>
      </c>
    </row>
    <row r="191" spans="1:21" x14ac:dyDescent="0.25">
      <c r="A191" s="1">
        <v>39034</v>
      </c>
      <c r="B191">
        <v>3.3220700000000001</v>
      </c>
      <c r="C191" s="28">
        <f t="shared" si="38"/>
        <v>3.2375730093948922</v>
      </c>
      <c r="D191" s="31">
        <f t="shared" si="36"/>
        <v>8.4496990605107847E-2</v>
      </c>
      <c r="E191" s="30">
        <f t="shared" si="41"/>
        <v>3.8996574567658744</v>
      </c>
      <c r="F191" s="3">
        <v>182</v>
      </c>
      <c r="G191" s="3">
        <f t="shared" si="37"/>
        <v>3.2375730093948922</v>
      </c>
      <c r="H191" s="32">
        <f t="shared" si="43"/>
        <v>3.2586564613092541</v>
      </c>
      <c r="I191" s="31">
        <f t="array" ref="I191:K191">LINEST(B142:B191,F142:G191,1,1)</f>
        <v>0.90230124920545207</v>
      </c>
      <c r="J191" s="31">
        <v>1.2445811236502797E-3</v>
      </c>
      <c r="K191" s="31">
        <v>0.11541218319331703</v>
      </c>
      <c r="L191">
        <f t="shared" si="44"/>
        <v>1</v>
      </c>
      <c r="M191" s="13">
        <f t="shared" si="42"/>
        <v>0.6</v>
      </c>
      <c r="N191" s="5">
        <f t="shared" si="40"/>
        <v>2.0239137197851864E-2</v>
      </c>
      <c r="O191" s="5">
        <f t="shared" si="39"/>
        <v>6.5784095464758163E-3</v>
      </c>
      <c r="P191" s="5">
        <f t="shared" si="30"/>
        <v>2.0239137197851864E-2</v>
      </c>
      <c r="Q191" s="5">
        <f t="shared" si="31"/>
        <v>2.0239137197851864E-2</v>
      </c>
      <c r="R191" s="5">
        <f t="shared" si="32"/>
        <v>0</v>
      </c>
      <c r="S191" s="11">
        <f t="shared" si="33"/>
        <v>1.8239137197851862E-2</v>
      </c>
      <c r="T191" s="11">
        <f t="shared" si="34"/>
        <v>1.8239137197851862E-2</v>
      </c>
      <c r="U191" s="11">
        <f t="shared" si="35"/>
        <v>0</v>
      </c>
    </row>
    <row r="192" spans="1:21" x14ac:dyDescent="0.25">
      <c r="A192" s="1">
        <v>39041</v>
      </c>
      <c r="B192">
        <v>3.3372000000000002</v>
      </c>
      <c r="C192" s="28">
        <f t="shared" si="38"/>
        <v>3.2798215046974462</v>
      </c>
      <c r="D192" s="31">
        <f t="shared" si="36"/>
        <v>5.7378495302554011E-2</v>
      </c>
      <c r="E192" s="30">
        <f t="shared" si="41"/>
        <v>3.9333330284756087</v>
      </c>
      <c r="F192" s="3">
        <v>183</v>
      </c>
      <c r="G192" s="3">
        <f t="shared" si="37"/>
        <v>3.2798215046974462</v>
      </c>
      <c r="H192" s="32">
        <f t="shared" si="43"/>
        <v>3.302557569680729</v>
      </c>
      <c r="I192" s="31">
        <f t="array" ref="I192:K192">LINEST(B143:B192,F143:G192,1,1)</f>
        <v>0.90370193188129222</v>
      </c>
      <c r="J192" s="31">
        <v>1.2465162559867177E-3</v>
      </c>
      <c r="K192" s="31">
        <v>0.11233348637524898</v>
      </c>
      <c r="L192">
        <f t="shared" si="44"/>
        <v>1</v>
      </c>
      <c r="M192" s="13">
        <f t="shared" si="42"/>
        <v>0.62000000000000011</v>
      </c>
      <c r="N192" s="5">
        <f t="shared" si="40"/>
        <v>4.5440494330950543E-3</v>
      </c>
      <c r="O192" s="5">
        <f t="shared" si="39"/>
        <v>1.338220741641738E-2</v>
      </c>
      <c r="P192" s="5">
        <f t="shared" si="30"/>
        <v>4.5440494330950543E-3</v>
      </c>
      <c r="Q192" s="5">
        <f t="shared" si="31"/>
        <v>4.5440494330950543E-3</v>
      </c>
      <c r="R192" s="5">
        <f t="shared" si="32"/>
        <v>0</v>
      </c>
      <c r="S192" s="11">
        <f t="shared" si="33"/>
        <v>2.5440494330950542E-3</v>
      </c>
      <c r="T192" s="11">
        <f t="shared" si="34"/>
        <v>2.5440494330950542E-3</v>
      </c>
      <c r="U192" s="11">
        <f t="shared" si="35"/>
        <v>0</v>
      </c>
    </row>
    <row r="193" spans="1:21" x14ac:dyDescent="0.25">
      <c r="A193" s="1">
        <v>39048</v>
      </c>
      <c r="B193">
        <v>3.1980200000000001</v>
      </c>
      <c r="C193" s="28">
        <f t="shared" si="38"/>
        <v>3.3085107523487229</v>
      </c>
      <c r="D193" s="31">
        <f t="shared" si="36"/>
        <v>0.11049075234872285</v>
      </c>
      <c r="E193" s="30">
        <f t="shared" si="41"/>
        <v>4.0016923190279226</v>
      </c>
      <c r="F193" s="3">
        <v>184</v>
      </c>
      <c r="G193" s="3">
        <f t="shared" si="37"/>
        <v>3.3085107523487229</v>
      </c>
      <c r="H193" s="32">
        <f t="shared" si="43"/>
        <v>3.3316000360243732</v>
      </c>
      <c r="I193" s="31">
        <f t="array" ref="I193:K193">LINEST(B144:B193,F144:G193,1,1)</f>
        <v>0.88554880547566905</v>
      </c>
      <c r="J193" s="31">
        <v>1.2320980833423264E-3</v>
      </c>
      <c r="K193" s="31">
        <v>0.1631774727918951</v>
      </c>
      <c r="L193">
        <f t="shared" si="44"/>
        <v>0</v>
      </c>
      <c r="M193" s="13">
        <f t="shared" si="42"/>
        <v>0.62000000000000011</v>
      </c>
      <c r="N193" s="5">
        <f t="shared" si="40"/>
        <v>-4.2600263744882572E-2</v>
      </c>
      <c r="O193" s="5">
        <f t="shared" si="39"/>
        <v>8.7554904779565401E-3</v>
      </c>
      <c r="P193" s="5">
        <f t="shared" si="30"/>
        <v>-4.2600263744882572E-2</v>
      </c>
      <c r="Q193" s="5">
        <f t="shared" si="31"/>
        <v>-4.2600263744882572E-2</v>
      </c>
      <c r="R193" s="5">
        <f t="shared" si="32"/>
        <v>0</v>
      </c>
      <c r="S193" s="11">
        <f t="shared" si="33"/>
        <v>-4.4600263744882573E-2</v>
      </c>
      <c r="T193" s="11">
        <f t="shared" si="34"/>
        <v>-4.4600263744882573E-2</v>
      </c>
      <c r="U193" s="11">
        <f t="shared" si="35"/>
        <v>0</v>
      </c>
    </row>
    <row r="194" spans="1:21" x14ac:dyDescent="0.25">
      <c r="A194" s="1">
        <v>39055</v>
      </c>
      <c r="B194">
        <v>3.2131500000000002</v>
      </c>
      <c r="C194" s="28">
        <f t="shared" si="38"/>
        <v>3.2532653761743617</v>
      </c>
      <c r="D194" s="31">
        <f t="shared" si="36"/>
        <v>4.0115376174361561E-2</v>
      </c>
      <c r="E194" s="30">
        <f t="shared" si="41"/>
        <v>4.0340334261004891</v>
      </c>
      <c r="F194" s="3">
        <v>185</v>
      </c>
      <c r="G194" s="3">
        <f t="shared" si="37"/>
        <v>3.2532653761743617</v>
      </c>
      <c r="H194" s="32">
        <f t="shared" si="43"/>
        <v>3.2720408859767844</v>
      </c>
      <c r="I194" s="31">
        <f t="array" ref="I194:K194">LINEST(B145:B194,F145:G194,1,1)</f>
        <v>0.89126058097148053</v>
      </c>
      <c r="J194" s="31">
        <v>1.2017192018346765E-3</v>
      </c>
      <c r="K194" s="31">
        <v>0.14901684452276731</v>
      </c>
      <c r="L194">
        <f t="shared" si="44"/>
        <v>1</v>
      </c>
      <c r="M194" s="13">
        <f t="shared" si="42"/>
        <v>0.6</v>
      </c>
      <c r="N194" s="5">
        <f t="shared" si="40"/>
        <v>4.7198960838981119E-3</v>
      </c>
      <c r="O194" s="5">
        <f t="shared" si="39"/>
        <v>-1.8038765515376864E-2</v>
      </c>
      <c r="P194" s="5">
        <f t="shared" si="30"/>
        <v>0</v>
      </c>
      <c r="Q194" s="5">
        <f t="shared" si="31"/>
        <v>0</v>
      </c>
      <c r="R194" s="5">
        <f t="shared" si="32"/>
        <v>0</v>
      </c>
      <c r="S194" s="11">
        <f t="shared" si="33"/>
        <v>0</v>
      </c>
      <c r="T194" s="11">
        <f t="shared" si="34"/>
        <v>0</v>
      </c>
      <c r="U194" s="11">
        <f t="shared" si="35"/>
        <v>0</v>
      </c>
    </row>
    <row r="195" spans="1:21" x14ac:dyDescent="0.25">
      <c r="A195" s="1">
        <v>39062</v>
      </c>
      <c r="B195">
        <v>3.2464300000000001</v>
      </c>
      <c r="C195" s="28">
        <f t="shared" si="38"/>
        <v>3.2332076880871812</v>
      </c>
      <c r="D195" s="31">
        <f t="shared" si="36"/>
        <v>1.3222311912818974E-2</v>
      </c>
      <c r="E195" s="30">
        <f t="shared" si="41"/>
        <v>4.0021228725642048</v>
      </c>
      <c r="F195" s="3">
        <v>186</v>
      </c>
      <c r="G195" s="3">
        <f t="shared" si="37"/>
        <v>3.2332076880871812</v>
      </c>
      <c r="H195" s="32">
        <f t="shared" si="43"/>
        <v>3.2541671785500559</v>
      </c>
      <c r="I195" s="31">
        <f t="array" ref="I195:K195">LINEST(B146:B195,F146:G195,1,1)</f>
        <v>0.89591673462069388</v>
      </c>
      <c r="J195" s="31">
        <v>1.253794900097625E-3</v>
      </c>
      <c r="K195" s="31">
        <v>0.12597363856713262</v>
      </c>
      <c r="L195">
        <f t="shared" si="44"/>
        <v>1</v>
      </c>
      <c r="M195" s="13">
        <f t="shared" si="42"/>
        <v>0.6</v>
      </c>
      <c r="N195" s="5">
        <f t="shared" si="40"/>
        <v>1.030416666733891E-2</v>
      </c>
      <c r="O195" s="5">
        <f t="shared" si="39"/>
        <v>-5.47753057801037E-3</v>
      </c>
      <c r="P195" s="5">
        <f t="shared" si="30"/>
        <v>0</v>
      </c>
      <c r="Q195" s="5">
        <f t="shared" si="31"/>
        <v>0</v>
      </c>
      <c r="R195" s="5">
        <f t="shared" si="32"/>
        <v>0</v>
      </c>
      <c r="S195" s="11">
        <f t="shared" si="33"/>
        <v>0</v>
      </c>
      <c r="T195" s="11">
        <f t="shared" si="34"/>
        <v>0</v>
      </c>
      <c r="U195" s="11">
        <f t="shared" si="35"/>
        <v>0</v>
      </c>
    </row>
    <row r="196" spans="1:21" x14ac:dyDescent="0.25">
      <c r="A196" s="1">
        <v>39069</v>
      </c>
      <c r="B196">
        <v>3.2585299999999999</v>
      </c>
      <c r="C196" s="28">
        <f t="shared" si="38"/>
        <v>3.2398188440435907</v>
      </c>
      <c r="D196" s="31">
        <f t="shared" si="36"/>
        <v>1.8711155956409264E-2</v>
      </c>
      <c r="E196" s="30">
        <f t="shared" si="41"/>
        <v>4.0174504612451649</v>
      </c>
      <c r="F196" s="3">
        <v>187</v>
      </c>
      <c r="G196" s="3">
        <f t="shared" si="37"/>
        <v>3.2398188440435907</v>
      </c>
      <c r="H196" s="32">
        <f t="shared" si="43"/>
        <v>3.2630412044035135</v>
      </c>
      <c r="I196" s="31">
        <f t="array" ref="I196:K196">LINEST(B147:B196,F147:G196,1,1)</f>
        <v>0.89705216292395484</v>
      </c>
      <c r="J196" s="31">
        <v>1.2860978254831783E-3</v>
      </c>
      <c r="K196" s="31">
        <v>0.11687723150657225</v>
      </c>
      <c r="L196">
        <f t="shared" si="44"/>
        <v>1</v>
      </c>
      <c r="M196" s="13">
        <f t="shared" si="42"/>
        <v>0.6</v>
      </c>
      <c r="N196" s="5">
        <f t="shared" si="40"/>
        <v>3.7202423859747924E-3</v>
      </c>
      <c r="O196" s="5">
        <f t="shared" si="39"/>
        <v>2.723261499794738E-3</v>
      </c>
      <c r="P196" s="5">
        <f t="shared" si="30"/>
        <v>3.7202423859747924E-3</v>
      </c>
      <c r="Q196" s="5">
        <f t="shared" si="31"/>
        <v>3.7202423859747924E-3</v>
      </c>
      <c r="R196" s="5">
        <f t="shared" si="32"/>
        <v>0</v>
      </c>
      <c r="S196" s="11">
        <f t="shared" si="33"/>
        <v>1.7202423859747924E-3</v>
      </c>
      <c r="T196" s="11">
        <f t="shared" si="34"/>
        <v>1.7202423859747924E-3</v>
      </c>
      <c r="U196" s="11">
        <f t="shared" si="35"/>
        <v>0</v>
      </c>
    </row>
    <row r="197" spans="1:21" x14ac:dyDescent="0.25">
      <c r="A197" s="1">
        <v>39076</v>
      </c>
      <c r="B197">
        <v>3.5399099999999999</v>
      </c>
      <c r="C197" s="28">
        <f t="shared" si="38"/>
        <v>3.2491744220217953</v>
      </c>
      <c r="D197" s="31">
        <f t="shared" si="36"/>
        <v>0.2907355779782046</v>
      </c>
      <c r="E197" s="30">
        <f t="shared" si="41"/>
        <v>4.2690042555856449</v>
      </c>
      <c r="F197" s="3">
        <v>188</v>
      </c>
      <c r="G197" s="3">
        <f t="shared" si="37"/>
        <v>3.2491744220217953</v>
      </c>
      <c r="H197" s="32">
        <f t="shared" si="43"/>
        <v>3.2733425656892519</v>
      </c>
      <c r="I197" s="31">
        <f t="array" ref="I197:K197">LINEST(B148:B197,F148:G197,1,1)</f>
        <v>0.90776982896556058</v>
      </c>
      <c r="J197" s="31">
        <v>1.8103746240248743E-3</v>
      </c>
      <c r="K197" s="31">
        <v>5.0278834154093843E-3</v>
      </c>
      <c r="L197">
        <f t="shared" si="44"/>
        <v>1</v>
      </c>
      <c r="M197" s="13">
        <f t="shared" si="42"/>
        <v>0.6</v>
      </c>
      <c r="N197" s="5">
        <f t="shared" si="40"/>
        <v>8.2825129655569318E-2</v>
      </c>
      <c r="O197" s="5">
        <f t="shared" si="39"/>
        <v>3.1520088712284622E-3</v>
      </c>
      <c r="P197" s="5">
        <f t="shared" si="30"/>
        <v>8.2825129655569318E-2</v>
      </c>
      <c r="Q197" s="5">
        <f t="shared" si="31"/>
        <v>8.2825129655569318E-2</v>
      </c>
      <c r="R197" s="5">
        <f t="shared" si="32"/>
        <v>0</v>
      </c>
      <c r="S197" s="11">
        <f t="shared" si="33"/>
        <v>8.0825129655569317E-2</v>
      </c>
      <c r="T197" s="11">
        <f t="shared" si="34"/>
        <v>8.0825129655569317E-2</v>
      </c>
      <c r="U197" s="11">
        <f t="shared" si="35"/>
        <v>0</v>
      </c>
    </row>
    <row r="198" spans="1:21" x14ac:dyDescent="0.25">
      <c r="A198" s="1">
        <v>39083</v>
      </c>
      <c r="B198">
        <v>3.4582199999999998</v>
      </c>
      <c r="C198" s="28">
        <f t="shared" si="38"/>
        <v>3.3945422110108976</v>
      </c>
      <c r="D198" s="31">
        <f t="shared" si="36"/>
        <v>6.3677788989102257E-2</v>
      </c>
      <c r="E198" s="30">
        <f t="shared" si="41"/>
        <v>4.238121152755884</v>
      </c>
      <c r="F198" s="3">
        <v>189</v>
      </c>
      <c r="G198" s="3">
        <f t="shared" si="37"/>
        <v>3.3945422110108976</v>
      </c>
      <c r="H198" s="32">
        <f t="shared" si="43"/>
        <v>3.4286516896618493</v>
      </c>
      <c r="I198" s="31">
        <f t="array" ref="I198:K198">LINEST(B149:B198,F149:G198,1,1)</f>
        <v>0.91198317366829429</v>
      </c>
      <c r="J198" s="31">
        <v>1.7031817026497247E-3</v>
      </c>
      <c r="K198" s="31">
        <v>1.1917705209484541E-2</v>
      </c>
      <c r="L198">
        <f t="shared" si="44"/>
        <v>0</v>
      </c>
      <c r="M198" s="13">
        <f t="shared" si="42"/>
        <v>0.6</v>
      </c>
      <c r="N198" s="5">
        <f t="shared" si="40"/>
        <v>-2.3347297266349765E-2</v>
      </c>
      <c r="O198" s="5">
        <f t="shared" si="39"/>
        <v>4.6355436333721745E-2</v>
      </c>
      <c r="P198" s="5">
        <f t="shared" si="30"/>
        <v>-2.3347297266349765E-2</v>
      </c>
      <c r="Q198" s="5">
        <f t="shared" si="31"/>
        <v>-2.3347297266349765E-2</v>
      </c>
      <c r="R198" s="5">
        <f t="shared" si="32"/>
        <v>0</v>
      </c>
      <c r="S198" s="11">
        <f t="shared" si="33"/>
        <v>-2.5347297266349766E-2</v>
      </c>
      <c r="T198" s="11">
        <f t="shared" si="34"/>
        <v>-2.5347297266349766E-2</v>
      </c>
      <c r="U198" s="11">
        <f t="shared" si="35"/>
        <v>0</v>
      </c>
    </row>
    <row r="199" spans="1:21" x14ac:dyDescent="0.25">
      <c r="A199" s="1">
        <v>39090</v>
      </c>
      <c r="B199">
        <v>3.4975499999999999</v>
      </c>
      <c r="C199" s="28">
        <f t="shared" si="38"/>
        <v>3.4263811055054489</v>
      </c>
      <c r="D199" s="31">
        <f t="shared" si="36"/>
        <v>7.1168894494550994E-2</v>
      </c>
      <c r="E199" s="30">
        <f t="shared" si="41"/>
        <v>4.2447096013410057</v>
      </c>
      <c r="F199" s="3">
        <v>190</v>
      </c>
      <c r="G199" s="3">
        <f t="shared" si="37"/>
        <v>3.4263811055054489</v>
      </c>
      <c r="H199" s="32">
        <f t="shared" si="43"/>
        <v>3.4603241435088701</v>
      </c>
      <c r="I199" s="31">
        <f t="array" ref="I199:K199">LINEST(B150:B199,F150:G199,1,1)</f>
        <v>0.92192508527101646</v>
      </c>
      <c r="J199" s="31">
        <v>1.8128211791306676E-3</v>
      </c>
      <c r="K199" s="31">
        <v>-3.6009488220225538E-2</v>
      </c>
      <c r="L199">
        <f t="shared" si="44"/>
        <v>1</v>
      </c>
      <c r="M199" s="13">
        <f t="shared" si="42"/>
        <v>0.6</v>
      </c>
      <c r="N199" s="5">
        <f t="shared" si="40"/>
        <v>1.1308717553643488E-2</v>
      </c>
      <c r="O199" s="5">
        <f t="shared" si="39"/>
        <v>9.1951772733542825E-3</v>
      </c>
      <c r="P199" s="5">
        <f t="shared" si="30"/>
        <v>1.1308717553643488E-2</v>
      </c>
      <c r="Q199" s="5">
        <f t="shared" si="31"/>
        <v>1.1308717553643488E-2</v>
      </c>
      <c r="R199" s="5">
        <f t="shared" si="32"/>
        <v>0</v>
      </c>
      <c r="S199" s="11">
        <f t="shared" si="33"/>
        <v>9.308717553643488E-3</v>
      </c>
      <c r="T199" s="11">
        <f t="shared" si="34"/>
        <v>9.308717553643488E-3</v>
      </c>
      <c r="U199" s="11">
        <f t="shared" si="35"/>
        <v>0</v>
      </c>
    </row>
    <row r="200" spans="1:21" x14ac:dyDescent="0.25">
      <c r="A200" s="1">
        <v>39097</v>
      </c>
      <c r="B200">
        <v>3.4914999999999998</v>
      </c>
      <c r="C200" s="28">
        <f t="shared" si="38"/>
        <v>3.4619655527527247</v>
      </c>
      <c r="D200" s="31">
        <f t="shared" si="36"/>
        <v>2.9534447247275164E-2</v>
      </c>
      <c r="E200" s="30">
        <f t="shared" si="41"/>
        <v>4.1756338256335646</v>
      </c>
      <c r="F200" s="3">
        <v>191</v>
      </c>
      <c r="G200" s="3">
        <f t="shared" si="37"/>
        <v>3.4619655527527247</v>
      </c>
      <c r="H200" s="32">
        <f t="shared" si="43"/>
        <v>3.5019122444206094</v>
      </c>
      <c r="I200" s="31">
        <f t="array" ref="I200:K200">LINEST(B151:B200,F151:G200,1,1)</f>
        <v>0.92091778347715847</v>
      </c>
      <c r="J200" s="31">
        <v>2.0633871176277446E-3</v>
      </c>
      <c r="K200" s="31">
        <v>-7.708827953701558E-2</v>
      </c>
      <c r="L200">
        <f t="shared" si="44"/>
        <v>0</v>
      </c>
      <c r="M200" s="13">
        <f t="shared" si="42"/>
        <v>0.6</v>
      </c>
      <c r="N200" s="5">
        <f t="shared" si="40"/>
        <v>-1.731280077021724E-3</v>
      </c>
      <c r="O200" s="5">
        <f t="shared" si="39"/>
        <v>1.1946907069566803E-2</v>
      </c>
      <c r="P200" s="5">
        <f t="shared" ref="P200:P263" si="45">IF(O200&lt;$P$2,0,IF(O200*N200&gt;0,ABS(N200),-ABS(N200)))</f>
        <v>-1.731280077021724E-3</v>
      </c>
      <c r="Q200" s="5">
        <f t="shared" ref="Q200:Q263" si="46">IF(J200*O200&lt;0,0,IF(O200*N200&gt;0,ABS(N200),-ABS(N200)))</f>
        <v>-1.731280077021724E-3</v>
      </c>
      <c r="R200" s="5">
        <f t="shared" ref="R200:R263" si="47">IF(OR(J200*O200&lt;0,M200&gt;$M$2),0,IF(O200*N200&gt;0,ABS(N200),-ABS(N200)))</f>
        <v>0</v>
      </c>
      <c r="S200" s="11">
        <f t="shared" ref="S200:S263" si="48">IF(P200=0,0,P200-$S$3)</f>
        <v>-3.7312800770217241E-3</v>
      </c>
      <c r="T200" s="11">
        <f t="shared" ref="T200:T263" si="49">IF(Q200=0,0,Q200-$S$3)</f>
        <v>-3.7312800770217241E-3</v>
      </c>
      <c r="U200" s="11">
        <f t="shared" ref="U200:U263" si="50">IF(R200=0,0,R200-$S$3)</f>
        <v>0</v>
      </c>
    </row>
    <row r="201" spans="1:21" x14ac:dyDescent="0.25">
      <c r="A201" s="1">
        <v>39104</v>
      </c>
      <c r="B201">
        <v>3.5278100000000001</v>
      </c>
      <c r="C201" s="28">
        <f t="shared" si="38"/>
        <v>3.4767327763763625</v>
      </c>
      <c r="D201" s="31">
        <f t="shared" si="36"/>
        <v>5.1077223623637646E-2</v>
      </c>
      <c r="E201" s="30">
        <f t="shared" si="41"/>
        <v>4.1990359377798452</v>
      </c>
      <c r="F201" s="3">
        <v>192</v>
      </c>
      <c r="G201" s="3">
        <f t="shared" si="37"/>
        <v>3.4767327763763625</v>
      </c>
      <c r="H201" s="32">
        <f t="shared" si="43"/>
        <v>3.5208670892104186</v>
      </c>
      <c r="I201" s="31">
        <f t="array" ref="I201:K201">LINEST(B152:B201,F152:G201,1,1)</f>
        <v>0.91996759590254407</v>
      </c>
      <c r="J201" s="31">
        <v>2.189429445098136E-3</v>
      </c>
      <c r="K201" s="31">
        <v>-9.6018725351466383E-2</v>
      </c>
      <c r="L201">
        <f t="shared" si="44"/>
        <v>1</v>
      </c>
      <c r="M201" s="13">
        <f t="shared" si="42"/>
        <v>0.58000000000000007</v>
      </c>
      <c r="N201" s="5">
        <f t="shared" si="40"/>
        <v>1.0345838515082528E-2</v>
      </c>
      <c r="O201" s="5">
        <f t="shared" si="39"/>
        <v>5.3981165910093054E-3</v>
      </c>
      <c r="P201" s="5">
        <f t="shared" si="45"/>
        <v>1.0345838515082528E-2</v>
      </c>
      <c r="Q201" s="5">
        <f t="shared" si="46"/>
        <v>1.0345838515082528E-2</v>
      </c>
      <c r="R201" s="5">
        <f t="shared" si="47"/>
        <v>1.0345838515082528E-2</v>
      </c>
      <c r="S201" s="11">
        <f t="shared" si="48"/>
        <v>8.3458385150825282E-3</v>
      </c>
      <c r="T201" s="11">
        <f t="shared" si="49"/>
        <v>8.3458385150825282E-3</v>
      </c>
      <c r="U201" s="11">
        <f t="shared" si="50"/>
        <v>8.3458385150825282E-3</v>
      </c>
    </row>
    <row r="202" spans="1:21" x14ac:dyDescent="0.25">
      <c r="A202" s="1">
        <v>39111</v>
      </c>
      <c r="B202">
        <v>3.5036100000000001</v>
      </c>
      <c r="C202" s="28">
        <f t="shared" si="38"/>
        <v>3.5022713881881815</v>
      </c>
      <c r="D202" s="31">
        <f t="shared" ref="D202:D265" si="51">ABS(B202-C202)</f>
        <v>1.3386118118186019E-3</v>
      </c>
      <c r="E202" s="30">
        <f t="shared" si="41"/>
        <v>4.1764469938529851</v>
      </c>
      <c r="F202" s="3">
        <v>193</v>
      </c>
      <c r="G202" s="3">
        <f t="shared" ref="G202:G265" si="52">C202</f>
        <v>3.5022713881881815</v>
      </c>
      <c r="H202" s="32">
        <f t="shared" si="43"/>
        <v>3.5485173467422211</v>
      </c>
      <c r="I202" s="31">
        <f t="array" ref="I202:K202">LINEST(B153:B202,F153:G202,1,1)</f>
        <v>0.9079583905623857</v>
      </c>
      <c r="J202" s="31">
        <v>2.4213130139486496E-3</v>
      </c>
      <c r="K202" s="31">
        <v>-0.10135749469853694</v>
      </c>
      <c r="L202">
        <f t="shared" si="44"/>
        <v>0</v>
      </c>
      <c r="M202" s="13">
        <f t="shared" si="42"/>
        <v>0.6</v>
      </c>
      <c r="N202" s="5">
        <f t="shared" si="40"/>
        <v>-6.8834163092106326E-3</v>
      </c>
      <c r="O202" s="5">
        <f t="shared" si="39"/>
        <v>7.8225760054919657E-3</v>
      </c>
      <c r="P202" s="5">
        <f t="shared" si="45"/>
        <v>-6.8834163092106326E-3</v>
      </c>
      <c r="Q202" s="5">
        <f t="shared" si="46"/>
        <v>-6.8834163092106326E-3</v>
      </c>
      <c r="R202" s="5">
        <f t="shared" si="47"/>
        <v>0</v>
      </c>
      <c r="S202" s="11">
        <f t="shared" si="48"/>
        <v>-8.8834163092106327E-3</v>
      </c>
      <c r="T202" s="11">
        <f t="shared" si="49"/>
        <v>-8.8834163092106327E-3</v>
      </c>
      <c r="U202" s="11">
        <f t="shared" si="50"/>
        <v>0</v>
      </c>
    </row>
    <row r="203" spans="1:21" x14ac:dyDescent="0.25">
      <c r="A203" s="1">
        <v>39118</v>
      </c>
      <c r="B203">
        <v>3.4914999999999998</v>
      </c>
      <c r="C203" s="28">
        <f t="shared" ref="C203:C266" si="53">$D$3*C202+(1-$D$3)*B202</f>
        <v>3.5029406940940908</v>
      </c>
      <c r="D203" s="31">
        <f t="shared" si="51"/>
        <v>1.1440694094090986E-2</v>
      </c>
      <c r="E203" s="30">
        <f t="shared" si="41"/>
        <v>4.1096039100777348</v>
      </c>
      <c r="F203" s="3">
        <v>194</v>
      </c>
      <c r="G203" s="3">
        <f t="shared" si="52"/>
        <v>3.5029406940940908</v>
      </c>
      <c r="H203" s="32">
        <f t="shared" si="43"/>
        <v>3.5489016248526584</v>
      </c>
      <c r="I203" s="31">
        <f t="array" ref="I203:K203">LINEST(B154:B203,F154:G203,1,1)</f>
        <v>0.88587260499851928</v>
      </c>
      <c r="J203" s="31">
        <v>2.9585729271775843E-3</v>
      </c>
      <c r="K203" s="31">
        <v>-0.12986168195660097</v>
      </c>
      <c r="L203">
        <f t="shared" si="44"/>
        <v>0</v>
      </c>
      <c r="M203" s="13">
        <f t="shared" si="42"/>
        <v>0.58000000000000007</v>
      </c>
      <c r="N203" s="5">
        <f t="shared" si="40"/>
        <v>-3.4624222058718956E-3</v>
      </c>
      <c r="O203" s="5">
        <f t="shared" si="39"/>
        <v>1.082867201023241E-4</v>
      </c>
      <c r="P203" s="5">
        <f t="shared" si="45"/>
        <v>-3.4624222058718956E-3</v>
      </c>
      <c r="Q203" s="5">
        <f t="shared" si="46"/>
        <v>-3.4624222058718956E-3</v>
      </c>
      <c r="R203" s="5">
        <f t="shared" si="47"/>
        <v>-3.4624222058718956E-3</v>
      </c>
      <c r="S203" s="11">
        <f t="shared" si="48"/>
        <v>-5.4624222058718957E-3</v>
      </c>
      <c r="T203" s="11">
        <f t="shared" si="49"/>
        <v>-5.4624222058718957E-3</v>
      </c>
      <c r="U203" s="11">
        <f t="shared" si="50"/>
        <v>-5.4624222058718957E-3</v>
      </c>
    </row>
    <row r="204" spans="1:21" x14ac:dyDescent="0.25">
      <c r="A204" s="1">
        <v>39125</v>
      </c>
      <c r="B204">
        <v>3.4430900000000002</v>
      </c>
      <c r="C204" s="28">
        <f t="shared" si="53"/>
        <v>3.4972203470470453</v>
      </c>
      <c r="D204" s="31">
        <f t="shared" si="51"/>
        <v>5.4130347047045113E-2</v>
      </c>
      <c r="E204" s="30">
        <f t="shared" si="41"/>
        <v>4.0380923681901102</v>
      </c>
      <c r="F204" s="3">
        <v>195</v>
      </c>
      <c r="G204" s="3">
        <f t="shared" si="52"/>
        <v>3.4972203470470453</v>
      </c>
      <c r="H204" s="32">
        <f t="shared" si="43"/>
        <v>3.5451517379354196</v>
      </c>
      <c r="I204" s="31">
        <f t="array" ref="I204:K204">LINEST(B155:B204,F155:G204,1,1)</f>
        <v>0.86826266688717313</v>
      </c>
      <c r="J204" s="31">
        <v>3.1026538257648765E-3</v>
      </c>
      <c r="K204" s="31">
        <v>-0.10409416034668295</v>
      </c>
      <c r="L204">
        <f t="shared" si="44"/>
        <v>0</v>
      </c>
      <c r="M204" s="13">
        <f t="shared" si="42"/>
        <v>0.55999999999999994</v>
      </c>
      <c r="N204" s="5">
        <f t="shared" si="40"/>
        <v>-1.3962119295018782E-2</v>
      </c>
      <c r="O204" s="5">
        <f t="shared" si="39"/>
        <v>-1.0571917279804666E-3</v>
      </c>
      <c r="P204" s="5">
        <f t="shared" si="45"/>
        <v>0</v>
      </c>
      <c r="Q204" s="5">
        <f t="shared" si="46"/>
        <v>0</v>
      </c>
      <c r="R204" s="5">
        <f t="shared" si="47"/>
        <v>0</v>
      </c>
      <c r="S204" s="11">
        <f t="shared" si="48"/>
        <v>0</v>
      </c>
      <c r="T204" s="11">
        <f t="shared" si="49"/>
        <v>0</v>
      </c>
      <c r="U204" s="11">
        <f t="shared" si="50"/>
        <v>0</v>
      </c>
    </row>
    <row r="205" spans="1:21" x14ac:dyDescent="0.25">
      <c r="A205" s="1">
        <v>39132</v>
      </c>
      <c r="B205">
        <v>3.4430900000000002</v>
      </c>
      <c r="C205" s="28">
        <f t="shared" si="53"/>
        <v>3.4701551735235228</v>
      </c>
      <c r="D205" s="31">
        <f t="shared" si="51"/>
        <v>2.7065173523522557E-2</v>
      </c>
      <c r="E205" s="30">
        <f t="shared" si="41"/>
        <v>3.970616597246297</v>
      </c>
      <c r="F205" s="3">
        <v>196</v>
      </c>
      <c r="G205" s="3">
        <f t="shared" si="52"/>
        <v>3.4701551735235228</v>
      </c>
      <c r="H205" s="32">
        <f t="shared" si="43"/>
        <v>3.517032174979088</v>
      </c>
      <c r="I205" s="31">
        <f t="array" ref="I205:K205">LINEST(B156:B205,F156:G205,1,1)</f>
        <v>0.8379600048715572</v>
      </c>
      <c r="J205" s="31">
        <v>3.7546987221530577E-3</v>
      </c>
      <c r="K205" s="31">
        <v>-0.12809070068008888</v>
      </c>
      <c r="L205">
        <f t="shared" si="44"/>
        <v>0</v>
      </c>
      <c r="M205" s="13">
        <f t="shared" si="42"/>
        <v>0.55999999999999994</v>
      </c>
      <c r="N205" s="5">
        <f t="shared" si="40"/>
        <v>0</v>
      </c>
      <c r="O205" s="5">
        <f t="shared" si="39"/>
        <v>-7.9634605688814197E-3</v>
      </c>
      <c r="P205" s="5">
        <f t="shared" si="45"/>
        <v>0</v>
      </c>
      <c r="Q205" s="5">
        <f t="shared" si="46"/>
        <v>0</v>
      </c>
      <c r="R205" s="5">
        <f t="shared" si="47"/>
        <v>0</v>
      </c>
      <c r="S205" s="11">
        <f t="shared" si="48"/>
        <v>0</v>
      </c>
      <c r="T205" s="11">
        <f t="shared" si="49"/>
        <v>0</v>
      </c>
      <c r="U205" s="11">
        <f t="shared" si="50"/>
        <v>0</v>
      </c>
    </row>
    <row r="206" spans="1:21" x14ac:dyDescent="0.25">
      <c r="A206" s="1">
        <v>39139</v>
      </c>
      <c r="B206">
        <v>3.3372000000000002</v>
      </c>
      <c r="C206" s="28">
        <f t="shared" si="53"/>
        <v>3.4566225867617613</v>
      </c>
      <c r="D206" s="31">
        <f t="shared" si="51"/>
        <v>0.1194225867617611</v>
      </c>
      <c r="E206" s="30">
        <f t="shared" si="41"/>
        <v>4.0326787117743903</v>
      </c>
      <c r="F206" s="3">
        <v>197</v>
      </c>
      <c r="G206" s="3">
        <f t="shared" si="52"/>
        <v>3.4566225867617613</v>
      </c>
      <c r="H206" s="32">
        <f t="shared" si="43"/>
        <v>3.5080964272260835</v>
      </c>
      <c r="I206" s="31">
        <f t="array" ref="I206:K206">LINEST(B157:B206,F157:G206,1,1)</f>
        <v>0.80990698269882799</v>
      </c>
      <c r="J206" s="31">
        <v>4.0709643685292625E-3</v>
      </c>
      <c r="K206" s="31">
        <v>-0.10254724060583698</v>
      </c>
      <c r="L206">
        <f t="shared" si="44"/>
        <v>0</v>
      </c>
      <c r="M206" s="13">
        <f t="shared" si="42"/>
        <v>0.54</v>
      </c>
      <c r="N206" s="5">
        <f t="shared" si="40"/>
        <v>-3.1237191963151778E-2</v>
      </c>
      <c r="O206" s="5">
        <f t="shared" si="39"/>
        <v>-2.5439399270983376E-3</v>
      </c>
      <c r="P206" s="5">
        <f t="shared" si="45"/>
        <v>0</v>
      </c>
      <c r="Q206" s="5">
        <f t="shared" si="46"/>
        <v>0</v>
      </c>
      <c r="R206" s="5">
        <f t="shared" si="47"/>
        <v>0</v>
      </c>
      <c r="S206" s="11">
        <f t="shared" si="48"/>
        <v>0</v>
      </c>
      <c r="T206" s="11">
        <f t="shared" si="49"/>
        <v>0</v>
      </c>
      <c r="U206" s="11">
        <f t="shared" si="50"/>
        <v>0</v>
      </c>
    </row>
    <row r="207" spans="1:21" x14ac:dyDescent="0.25">
      <c r="A207" s="1">
        <v>39146</v>
      </c>
      <c r="B207">
        <v>3.2948400000000002</v>
      </c>
      <c r="C207" s="28">
        <f t="shared" si="53"/>
        <v>3.3969112933808807</v>
      </c>
      <c r="D207" s="31">
        <f t="shared" si="51"/>
        <v>0.1020712933808805</v>
      </c>
      <c r="E207" s="30">
        <f t="shared" si="41"/>
        <v>4.0916497690384368</v>
      </c>
      <c r="F207" s="3">
        <v>198</v>
      </c>
      <c r="G207" s="3">
        <f t="shared" si="52"/>
        <v>3.3969112933808807</v>
      </c>
      <c r="H207" s="32">
        <f t="shared" si="43"/>
        <v>3.4546858804806391</v>
      </c>
      <c r="I207" s="31">
        <f t="array" ref="I207:K207">LINEST(B158:B207,F158:G207,1,1)</f>
        <v>0.82664936624102381</v>
      </c>
      <c r="J207" s="31">
        <v>3.4075927505124496E-3</v>
      </c>
      <c r="K207" s="31">
        <v>-4.1876783835494535E-2</v>
      </c>
      <c r="L207">
        <f t="shared" si="44"/>
        <v>0</v>
      </c>
      <c r="M207" s="13">
        <f t="shared" si="42"/>
        <v>0.51999999999999991</v>
      </c>
      <c r="N207" s="5">
        <f t="shared" si="40"/>
        <v>-1.2774523692161477E-2</v>
      </c>
      <c r="O207" s="5">
        <f t="shared" si="39"/>
        <v>-1.5342026224246297E-2</v>
      </c>
      <c r="P207" s="5">
        <f t="shared" si="45"/>
        <v>0</v>
      </c>
      <c r="Q207" s="5">
        <f t="shared" si="46"/>
        <v>0</v>
      </c>
      <c r="R207" s="5">
        <f t="shared" si="47"/>
        <v>0</v>
      </c>
      <c r="S207" s="11">
        <f t="shared" si="48"/>
        <v>0</v>
      </c>
      <c r="T207" s="11">
        <f t="shared" si="49"/>
        <v>0</v>
      </c>
      <c r="U207" s="11">
        <f t="shared" si="50"/>
        <v>0</v>
      </c>
    </row>
    <row r="208" spans="1:21" x14ac:dyDescent="0.25">
      <c r="A208" s="1">
        <v>39153</v>
      </c>
      <c r="B208">
        <v>3.2191999999999998</v>
      </c>
      <c r="C208" s="28">
        <f t="shared" si="53"/>
        <v>3.3458756466904402</v>
      </c>
      <c r="D208" s="31">
        <f t="shared" si="51"/>
        <v>0.1266756466904404</v>
      </c>
      <c r="E208" s="30">
        <f t="shared" si="41"/>
        <v>4.1865355337872945</v>
      </c>
      <c r="F208" s="3">
        <v>199</v>
      </c>
      <c r="G208" s="3">
        <f t="shared" si="52"/>
        <v>3.3458756466904402</v>
      </c>
      <c r="H208" s="32">
        <f t="shared" si="43"/>
        <v>3.4021001563744111</v>
      </c>
      <c r="I208" s="31">
        <f t="array" ref="I208:K208">LINEST(B159:B208,F159:G208,1,1)</f>
        <v>0.86135540142584266</v>
      </c>
      <c r="J208" s="31">
        <v>2.3822040808613963E-3</v>
      </c>
      <c r="K208" s="31">
        <v>2.6810013148215184E-2</v>
      </c>
      <c r="L208">
        <f t="shared" si="44"/>
        <v>0</v>
      </c>
      <c r="M208" s="13">
        <f t="shared" si="42"/>
        <v>0.51999999999999991</v>
      </c>
      <c r="N208" s="5">
        <f t="shared" si="40"/>
        <v>-2.3224726870392676E-2</v>
      </c>
      <c r="O208" s="5">
        <f t="shared" si="39"/>
        <v>-1.5338601735075619E-2</v>
      </c>
      <c r="P208" s="5">
        <f t="shared" si="45"/>
        <v>0</v>
      </c>
      <c r="Q208" s="5">
        <f t="shared" si="46"/>
        <v>0</v>
      </c>
      <c r="R208" s="5">
        <f t="shared" si="47"/>
        <v>0</v>
      </c>
      <c r="S208" s="11">
        <f t="shared" si="48"/>
        <v>0</v>
      </c>
      <c r="T208" s="11">
        <f t="shared" si="49"/>
        <v>0</v>
      </c>
      <c r="U208" s="11">
        <f t="shared" si="50"/>
        <v>0</v>
      </c>
    </row>
    <row r="209" spans="1:21" x14ac:dyDescent="0.25">
      <c r="A209" s="1">
        <v>39160</v>
      </c>
      <c r="B209">
        <v>3.4975499999999999</v>
      </c>
      <c r="C209" s="28">
        <f t="shared" si="53"/>
        <v>3.28253782334522</v>
      </c>
      <c r="D209" s="31">
        <f t="shared" si="51"/>
        <v>0.2150121766547799</v>
      </c>
      <c r="E209" s="30">
        <f t="shared" si="41"/>
        <v>4.3150826514128653</v>
      </c>
      <c r="F209" s="3">
        <v>200</v>
      </c>
      <c r="G209" s="3">
        <f t="shared" si="52"/>
        <v>3.28253782334522</v>
      </c>
      <c r="H209" s="32">
        <f t="shared" si="43"/>
        <v>3.3306825138435281</v>
      </c>
      <c r="I209" s="31">
        <f t="array" ref="I209:K209">LINEST(B160:B209,F160:G209,1,1)</f>
        <v>0.81032976337637919</v>
      </c>
      <c r="J209" s="31">
        <v>3.6858178671602183E-3</v>
      </c>
      <c r="K209" s="31">
        <v>-4.1800015649260835E-2</v>
      </c>
      <c r="L209">
        <f t="shared" si="44"/>
        <v>1</v>
      </c>
      <c r="M209" s="13">
        <f t="shared" si="42"/>
        <v>0.51999999999999991</v>
      </c>
      <c r="N209" s="5">
        <f t="shared" si="40"/>
        <v>8.2929841897746437E-2</v>
      </c>
      <c r="O209" s="5">
        <f t="shared" si="39"/>
        <v>-2.1215691876309339E-2</v>
      </c>
      <c r="P209" s="5">
        <f t="shared" si="45"/>
        <v>0</v>
      </c>
      <c r="Q209" s="5">
        <f t="shared" si="46"/>
        <v>0</v>
      </c>
      <c r="R209" s="5">
        <f t="shared" si="47"/>
        <v>0</v>
      </c>
      <c r="S209" s="11">
        <f t="shared" si="48"/>
        <v>0</v>
      </c>
      <c r="T209" s="11">
        <f t="shared" si="49"/>
        <v>0</v>
      </c>
      <c r="U209" s="11">
        <f t="shared" si="50"/>
        <v>0</v>
      </c>
    </row>
    <row r="210" spans="1:21" x14ac:dyDescent="0.25">
      <c r="A210" s="1">
        <v>39167</v>
      </c>
      <c r="B210">
        <v>3.44007</v>
      </c>
      <c r="C210" s="28">
        <f t="shared" si="53"/>
        <v>3.3900439116726098</v>
      </c>
      <c r="D210" s="31">
        <f t="shared" si="51"/>
        <v>5.0026088327390195E-2</v>
      </c>
      <c r="E210" s="30">
        <f t="shared" si="41"/>
        <v>4.2425862102256531</v>
      </c>
      <c r="F210" s="3">
        <v>201</v>
      </c>
      <c r="G210" s="3">
        <f t="shared" si="52"/>
        <v>3.3900439116726098</v>
      </c>
      <c r="H210" s="32">
        <f t="shared" si="43"/>
        <v>3.446102856431144</v>
      </c>
      <c r="I210" s="31">
        <f t="array" ref="I210:K210">LINEST(B161:B210,F161:G210,1,1)</f>
        <v>0.82162213121913663</v>
      </c>
      <c r="J210" s="31">
        <v>3.3875335339043468E-3</v>
      </c>
      <c r="K210" s="31">
        <v>-2.3447540059282623E-2</v>
      </c>
      <c r="L210">
        <f t="shared" si="44"/>
        <v>0</v>
      </c>
      <c r="M210" s="13">
        <f t="shared" si="42"/>
        <v>0.51999999999999991</v>
      </c>
      <c r="N210" s="5">
        <f t="shared" si="40"/>
        <v>-1.6570903365493272E-2</v>
      </c>
      <c r="O210" s="5">
        <f t="shared" si="39"/>
        <v>3.4066743621773865E-2</v>
      </c>
      <c r="P210" s="5">
        <f t="shared" si="45"/>
        <v>-1.6570903365493272E-2</v>
      </c>
      <c r="Q210" s="5">
        <f t="shared" si="46"/>
        <v>-1.6570903365493272E-2</v>
      </c>
      <c r="R210" s="5">
        <f t="shared" si="47"/>
        <v>-1.6570903365493272E-2</v>
      </c>
      <c r="S210" s="11">
        <f t="shared" si="48"/>
        <v>-1.8570903365493274E-2</v>
      </c>
      <c r="T210" s="11">
        <f t="shared" si="49"/>
        <v>-1.8570903365493274E-2</v>
      </c>
      <c r="U210" s="11">
        <f t="shared" si="50"/>
        <v>-1.8570903365493274E-2</v>
      </c>
    </row>
    <row r="211" spans="1:21" x14ac:dyDescent="0.25">
      <c r="A211" s="1">
        <v>39174</v>
      </c>
      <c r="B211">
        <v>3.4824199999999998</v>
      </c>
      <c r="C211" s="28">
        <f t="shared" si="53"/>
        <v>3.4150569558363051</v>
      </c>
      <c r="D211" s="31">
        <f t="shared" si="51"/>
        <v>6.7363044163694763E-2</v>
      </c>
      <c r="E211" s="30">
        <f t="shared" si="41"/>
        <v>4.2659879896320465</v>
      </c>
      <c r="F211" s="3">
        <v>202</v>
      </c>
      <c r="G211" s="3">
        <f t="shared" si="52"/>
        <v>3.4150569558363051</v>
      </c>
      <c r="H211" s="32">
        <f t="shared" si="43"/>
        <v>3.4667206080783575</v>
      </c>
      <c r="I211" s="31">
        <f t="array" ref="I211:K211">LINEST(B162:B211,F162:G211,1,1)</f>
        <v>0.80025648756006784</v>
      </c>
      <c r="J211" s="31">
        <v>3.990835909113177E-3</v>
      </c>
      <c r="K211" s="31">
        <v>-6.5522636555673586E-2</v>
      </c>
      <c r="L211">
        <f t="shared" si="44"/>
        <v>1</v>
      </c>
      <c r="M211" s="13">
        <f t="shared" si="42"/>
        <v>0.51999999999999991</v>
      </c>
      <c r="N211" s="5">
        <f t="shared" si="40"/>
        <v>1.2235634389610173E-2</v>
      </c>
      <c r="O211" s="5">
        <f t="shared" si="39"/>
        <v>5.9650916557167921E-3</v>
      </c>
      <c r="P211" s="5">
        <f t="shared" si="45"/>
        <v>1.2235634389610173E-2</v>
      </c>
      <c r="Q211" s="5">
        <f t="shared" si="46"/>
        <v>1.2235634389610173E-2</v>
      </c>
      <c r="R211" s="5">
        <f t="shared" si="47"/>
        <v>1.2235634389610173E-2</v>
      </c>
      <c r="S211" s="11">
        <f t="shared" si="48"/>
        <v>1.0235634389610173E-2</v>
      </c>
      <c r="T211" s="11">
        <f t="shared" si="49"/>
        <v>1.0235634389610173E-2</v>
      </c>
      <c r="U211" s="11">
        <f t="shared" si="50"/>
        <v>1.0235634389610173E-2</v>
      </c>
    </row>
    <row r="212" spans="1:21" x14ac:dyDescent="0.25">
      <c r="A212" s="1">
        <v>39181</v>
      </c>
      <c r="B212">
        <v>3.5610900000000001</v>
      </c>
      <c r="C212" s="28">
        <f t="shared" si="53"/>
        <v>3.4487384779181527</v>
      </c>
      <c r="D212" s="31">
        <f t="shared" si="51"/>
        <v>0.1123515220818474</v>
      </c>
      <c r="E212" s="30">
        <f t="shared" si="41"/>
        <v>4.3102188793352427</v>
      </c>
      <c r="F212" s="3">
        <v>203</v>
      </c>
      <c r="G212" s="3">
        <f t="shared" si="52"/>
        <v>3.4487384779181527</v>
      </c>
      <c r="H212" s="32">
        <f t="shared" si="43"/>
        <v>3.5044923938463368</v>
      </c>
      <c r="I212" s="31">
        <f t="array" ref="I212:K212">LINEST(B163:B212,F163:G212,1,1)</f>
        <v>0.78821666997958983</v>
      </c>
      <c r="J212" s="31">
        <v>4.3707947013187851E-3</v>
      </c>
      <c r="K212" s="31">
        <v>-9.4999995404316362E-2</v>
      </c>
      <c r="L212">
        <f t="shared" si="44"/>
        <v>1</v>
      </c>
      <c r="M212" s="13">
        <f t="shared" si="42"/>
        <v>0.51999999999999991</v>
      </c>
      <c r="N212" s="5">
        <f t="shared" si="40"/>
        <v>2.2339223370666517E-2</v>
      </c>
      <c r="O212" s="5">
        <f t="shared" si="39"/>
        <v>1.0836609178871193E-2</v>
      </c>
      <c r="P212" s="5">
        <f t="shared" si="45"/>
        <v>2.2339223370666517E-2</v>
      </c>
      <c r="Q212" s="5">
        <f t="shared" si="46"/>
        <v>2.2339223370666517E-2</v>
      </c>
      <c r="R212" s="5">
        <f t="shared" si="47"/>
        <v>2.2339223370666517E-2</v>
      </c>
      <c r="S212" s="11">
        <f t="shared" si="48"/>
        <v>2.0339223370666515E-2</v>
      </c>
      <c r="T212" s="11">
        <f t="shared" si="49"/>
        <v>2.0339223370666515E-2</v>
      </c>
      <c r="U212" s="11">
        <f t="shared" si="50"/>
        <v>2.0339223370666515E-2</v>
      </c>
    </row>
    <row r="213" spans="1:21" x14ac:dyDescent="0.25">
      <c r="A213" s="1">
        <v>39188</v>
      </c>
      <c r="B213">
        <v>3.6155499999999998</v>
      </c>
      <c r="C213" s="28">
        <f t="shared" si="53"/>
        <v>3.5049142389590764</v>
      </c>
      <c r="D213" s="31">
        <f t="shared" si="51"/>
        <v>0.11063576104092343</v>
      </c>
      <c r="E213" s="30">
        <f t="shared" si="41"/>
        <v>4.2858843241868403</v>
      </c>
      <c r="F213" s="3">
        <v>204</v>
      </c>
      <c r="G213" s="3">
        <f t="shared" si="52"/>
        <v>3.5049142389590764</v>
      </c>
      <c r="H213" s="32">
        <f t="shared" si="43"/>
        <v>3.5592739536610871</v>
      </c>
      <c r="I213" s="31">
        <f t="array" ref="I213:K213">LINEST(B164:B213,F164:G213,1,1)</f>
        <v>0.76061877305457049</v>
      </c>
      <c r="J213" s="31">
        <v>5.1937516124017629E-3</v>
      </c>
      <c r="K213" s="31">
        <v>-0.15688821623020388</v>
      </c>
      <c r="L213">
        <f t="shared" si="44"/>
        <v>1</v>
      </c>
      <c r="M213" s="13">
        <f t="shared" si="42"/>
        <v>0.54</v>
      </c>
      <c r="N213" s="5">
        <f t="shared" si="40"/>
        <v>1.5177310107358677E-2</v>
      </c>
      <c r="O213" s="5">
        <f t="shared" si="39"/>
        <v>1.5510891903752988E-2</v>
      </c>
      <c r="P213" s="5">
        <f t="shared" si="45"/>
        <v>1.5177310107358677E-2</v>
      </c>
      <c r="Q213" s="5">
        <f t="shared" si="46"/>
        <v>1.5177310107358677E-2</v>
      </c>
      <c r="R213" s="5">
        <f t="shared" si="47"/>
        <v>1.5177310107358677E-2</v>
      </c>
      <c r="S213" s="11">
        <f t="shared" si="48"/>
        <v>1.3177310107358677E-2</v>
      </c>
      <c r="T213" s="11">
        <f t="shared" si="49"/>
        <v>1.3177310107358677E-2</v>
      </c>
      <c r="U213" s="11">
        <f t="shared" si="50"/>
        <v>1.3177310107358677E-2</v>
      </c>
    </row>
    <row r="214" spans="1:21" x14ac:dyDescent="0.25">
      <c r="A214" s="1">
        <v>39195</v>
      </c>
      <c r="B214">
        <v>3.7275</v>
      </c>
      <c r="C214" s="28">
        <f t="shared" si="53"/>
        <v>3.5602321194795383</v>
      </c>
      <c r="D214" s="31">
        <f t="shared" si="51"/>
        <v>0.16726788052046171</v>
      </c>
      <c r="E214" s="30">
        <f t="shared" si="41"/>
        <v>4.4289070466126388</v>
      </c>
      <c r="F214" s="3">
        <v>205</v>
      </c>
      <c r="G214" s="3">
        <f t="shared" si="52"/>
        <v>3.5602321194795383</v>
      </c>
      <c r="H214" s="32">
        <f t="shared" si="43"/>
        <v>3.6158102508201568</v>
      </c>
      <c r="I214" s="31">
        <f t="array" ref="I214:K214">LINEST(B165:B214,F165:G214,1,1)</f>
        <v>0.73547226401345633</v>
      </c>
      <c r="J214" s="31">
        <v>6.0605778019568804E-3</v>
      </c>
      <c r="K214" s="31">
        <v>-0.2332986373053898</v>
      </c>
      <c r="L214">
        <f t="shared" si="44"/>
        <v>1</v>
      </c>
      <c r="M214" s="13">
        <f t="shared" si="42"/>
        <v>0.54</v>
      </c>
      <c r="N214" s="5">
        <f t="shared" si="40"/>
        <v>3.0493779773639762E-2</v>
      </c>
      <c r="O214" s="5">
        <f t="shared" si="39"/>
        <v>1.5759387805880376E-2</v>
      </c>
      <c r="P214" s="5">
        <f t="shared" si="45"/>
        <v>3.0493779773639762E-2</v>
      </c>
      <c r="Q214" s="5">
        <f t="shared" si="46"/>
        <v>3.0493779773639762E-2</v>
      </c>
      <c r="R214" s="5">
        <f t="shared" si="47"/>
        <v>3.0493779773639762E-2</v>
      </c>
      <c r="S214" s="11">
        <f t="shared" si="48"/>
        <v>2.849377977363976E-2</v>
      </c>
      <c r="T214" s="11">
        <f t="shared" si="49"/>
        <v>2.849377977363976E-2</v>
      </c>
      <c r="U214" s="11">
        <f t="shared" si="50"/>
        <v>2.849377977363976E-2</v>
      </c>
    </row>
    <row r="215" spans="1:21" x14ac:dyDescent="0.25">
      <c r="A215" s="1">
        <v>39202</v>
      </c>
      <c r="B215">
        <v>3.7577500000000001</v>
      </c>
      <c r="C215" s="28">
        <f t="shared" si="53"/>
        <v>3.6438660597397692</v>
      </c>
      <c r="D215" s="31">
        <f t="shared" si="51"/>
        <v>0.11388394026023096</v>
      </c>
      <c r="E215" s="30">
        <f t="shared" si="41"/>
        <v>4.4268684078255394</v>
      </c>
      <c r="F215" s="3">
        <v>206</v>
      </c>
      <c r="G215" s="3">
        <f t="shared" si="52"/>
        <v>3.6438660597397692</v>
      </c>
      <c r="H215" s="32">
        <f t="shared" si="43"/>
        <v>3.695142810616328</v>
      </c>
      <c r="I215" s="31">
        <f t="array" ref="I215:K215">LINEST(B166:B215,F166:G215,1,1)</f>
        <v>0.77291734704831172</v>
      </c>
      <c r="J215" s="31">
        <v>5.2603788258825581E-3</v>
      </c>
      <c r="K215" s="31">
        <v>-0.20303676857646957</v>
      </c>
      <c r="L215">
        <f t="shared" si="44"/>
        <v>1</v>
      </c>
      <c r="M215" s="13">
        <f t="shared" si="42"/>
        <v>0.55999999999999994</v>
      </c>
      <c r="N215" s="5">
        <f t="shared" si="40"/>
        <v>8.0826063744419141E-3</v>
      </c>
      <c r="O215" s="5">
        <f t="shared" ref="O215:O278" si="54">LN(H215)-LN(H214)</f>
        <v>2.1703237077203452E-2</v>
      </c>
      <c r="P215" s="5">
        <f t="shared" si="45"/>
        <v>8.0826063744419141E-3</v>
      </c>
      <c r="Q215" s="5">
        <f t="shared" si="46"/>
        <v>8.0826063744419141E-3</v>
      </c>
      <c r="R215" s="5">
        <f t="shared" si="47"/>
        <v>8.0826063744419141E-3</v>
      </c>
      <c r="S215" s="11">
        <f t="shared" si="48"/>
        <v>6.0826063744419141E-3</v>
      </c>
      <c r="T215" s="11">
        <f t="shared" si="49"/>
        <v>6.0826063744419141E-3</v>
      </c>
      <c r="U215" s="11">
        <f t="shared" si="50"/>
        <v>6.0826063744419141E-3</v>
      </c>
    </row>
    <row r="216" spans="1:21" x14ac:dyDescent="0.25">
      <c r="A216" s="1">
        <v>39209</v>
      </c>
      <c r="B216">
        <v>3.7002600000000001</v>
      </c>
      <c r="C216" s="28">
        <f t="shared" si="53"/>
        <v>3.7008080298698847</v>
      </c>
      <c r="D216" s="31">
        <f t="shared" si="51"/>
        <v>5.4802986988455871E-4</v>
      </c>
      <c r="E216" s="30">
        <f t="shared" si="41"/>
        <v>4.3665751481717576</v>
      </c>
      <c r="F216" s="3">
        <v>207</v>
      </c>
      <c r="G216" s="3">
        <f t="shared" si="52"/>
        <v>3.7008080298698847</v>
      </c>
      <c r="H216" s="32">
        <f t="shared" si="43"/>
        <v>3.7462803727633402</v>
      </c>
      <c r="I216" s="31">
        <f t="array" ref="I216:K216">LINEST(B167:B216,F167:G216,1,1)</f>
        <v>0.78123576410819451</v>
      </c>
      <c r="J216" s="31">
        <v>4.8692193748359636E-3</v>
      </c>
      <c r="K216" s="31">
        <v>-0.15797755310758399</v>
      </c>
      <c r="L216">
        <f t="shared" si="44"/>
        <v>0</v>
      </c>
      <c r="M216" s="13">
        <f t="shared" si="42"/>
        <v>0.58000000000000007</v>
      </c>
      <c r="N216" s="5">
        <f t="shared" si="40"/>
        <v>-1.5417286579589184E-2</v>
      </c>
      <c r="O216" s="5">
        <f t="shared" si="54"/>
        <v>1.3744243780466237E-2</v>
      </c>
      <c r="P216" s="5">
        <f t="shared" si="45"/>
        <v>-1.5417286579589184E-2</v>
      </c>
      <c r="Q216" s="5">
        <f t="shared" si="46"/>
        <v>-1.5417286579589184E-2</v>
      </c>
      <c r="R216" s="5">
        <f t="shared" si="47"/>
        <v>-1.5417286579589184E-2</v>
      </c>
      <c r="S216" s="11">
        <f t="shared" si="48"/>
        <v>-1.7417286579589186E-2</v>
      </c>
      <c r="T216" s="11">
        <f t="shared" si="49"/>
        <v>-1.7417286579589186E-2</v>
      </c>
      <c r="U216" s="11">
        <f t="shared" si="50"/>
        <v>-1.7417286579589186E-2</v>
      </c>
    </row>
    <row r="217" spans="1:21" x14ac:dyDescent="0.25">
      <c r="A217" s="1">
        <v>39216</v>
      </c>
      <c r="B217">
        <v>3.6851400000000001</v>
      </c>
      <c r="C217" s="28">
        <f t="shared" si="53"/>
        <v>3.7005340149349424</v>
      </c>
      <c r="D217" s="31">
        <f t="shared" si="51"/>
        <v>1.5394014934942302E-2</v>
      </c>
      <c r="E217" s="30">
        <f t="shared" si="41"/>
        <v>4.3316598078685331</v>
      </c>
      <c r="F217" s="3">
        <v>208</v>
      </c>
      <c r="G217" s="3">
        <f t="shared" si="52"/>
        <v>3.7005340149349424</v>
      </c>
      <c r="H217" s="32">
        <f t="shared" si="43"/>
        <v>3.7458095956243613</v>
      </c>
      <c r="I217" s="31">
        <f t="array" ref="I217:K217">LINEST(B168:B217,F168:G217,1,1)</f>
        <v>0.78401947558524021</v>
      </c>
      <c r="J217" s="31">
        <v>4.5988190363456067E-3</v>
      </c>
      <c r="K217" s="31">
        <v>-0.11786315682937909</v>
      </c>
      <c r="L217">
        <f t="shared" si="44"/>
        <v>0</v>
      </c>
      <c r="M217" s="13">
        <f t="shared" si="42"/>
        <v>0.55999999999999994</v>
      </c>
      <c r="N217" s="5">
        <f t="shared" si="40"/>
        <v>-4.0945706730943776E-3</v>
      </c>
      <c r="O217" s="5">
        <f t="shared" si="54"/>
        <v>-1.2567311433397954E-4</v>
      </c>
      <c r="P217" s="5">
        <f t="shared" si="45"/>
        <v>0</v>
      </c>
      <c r="Q217" s="5">
        <f t="shared" si="46"/>
        <v>0</v>
      </c>
      <c r="R217" s="5">
        <f t="shared" si="47"/>
        <v>0</v>
      </c>
      <c r="S217" s="11">
        <f t="shared" si="48"/>
        <v>0</v>
      </c>
      <c r="T217" s="11">
        <f t="shared" si="49"/>
        <v>0</v>
      </c>
      <c r="U217" s="11">
        <f t="shared" si="50"/>
        <v>0</v>
      </c>
    </row>
    <row r="218" spans="1:21" x14ac:dyDescent="0.25">
      <c r="A218" s="1">
        <v>39223</v>
      </c>
      <c r="B218">
        <v>3.6699199999999998</v>
      </c>
      <c r="C218" s="28">
        <f t="shared" si="53"/>
        <v>3.692837007467471</v>
      </c>
      <c r="D218" s="31">
        <f t="shared" si="51"/>
        <v>2.2917007467471162E-2</v>
      </c>
      <c r="E218" s="30">
        <f t="shared" si="41"/>
        <v>4.3265321377169208</v>
      </c>
      <c r="F218" s="3">
        <v>209</v>
      </c>
      <c r="G218" s="3">
        <f t="shared" si="52"/>
        <v>3.692837007467471</v>
      </c>
      <c r="H218" s="32">
        <f t="shared" si="43"/>
        <v>3.7385461557832671</v>
      </c>
      <c r="I218" s="31">
        <f t="array" ref="I218:K218">LINEST(B169:B218,F169:G218,1,1)</f>
        <v>0.79135465728732923</v>
      </c>
      <c r="J218" s="31">
        <v>4.1672834020616755E-3</v>
      </c>
      <c r="K218" s="31">
        <v>-6.214966762637486E-2</v>
      </c>
      <c r="L218">
        <f t="shared" si="44"/>
        <v>0</v>
      </c>
      <c r="M218" s="13">
        <f t="shared" si="42"/>
        <v>0.54</v>
      </c>
      <c r="N218" s="5">
        <f t="shared" si="40"/>
        <v>-4.1386533147464988E-3</v>
      </c>
      <c r="O218" s="5">
        <f t="shared" si="54"/>
        <v>-1.9409665608305371E-3</v>
      </c>
      <c r="P218" s="5">
        <f t="shared" si="45"/>
        <v>0</v>
      </c>
      <c r="Q218" s="5">
        <f t="shared" si="46"/>
        <v>0</v>
      </c>
      <c r="R218" s="5">
        <f t="shared" si="47"/>
        <v>0</v>
      </c>
      <c r="S218" s="11">
        <f t="shared" si="48"/>
        <v>0</v>
      </c>
      <c r="T218" s="11">
        <f t="shared" si="49"/>
        <v>0</v>
      </c>
      <c r="U218" s="11">
        <f t="shared" si="50"/>
        <v>0</v>
      </c>
    </row>
    <row r="219" spans="1:21" x14ac:dyDescent="0.25">
      <c r="A219" s="1">
        <v>39230</v>
      </c>
      <c r="B219">
        <v>3.6569400000000001</v>
      </c>
      <c r="C219" s="28">
        <f t="shared" si="53"/>
        <v>3.6813785037337352</v>
      </c>
      <c r="D219" s="31">
        <f t="shared" si="51"/>
        <v>2.4438503733735129E-2</v>
      </c>
      <c r="E219" s="30">
        <f t="shared" si="41"/>
        <v>4.3484883026411136</v>
      </c>
      <c r="F219" s="3">
        <v>210</v>
      </c>
      <c r="G219" s="3">
        <f t="shared" si="52"/>
        <v>3.6813785037337352</v>
      </c>
      <c r="H219" s="32">
        <f t="shared" si="43"/>
        <v>3.7262558709737275</v>
      </c>
      <c r="I219" s="31">
        <f t="array" ref="I219:K219">LINEST(B170:B219,F170:G219,1,1)</f>
        <v>0.80426875349215898</v>
      </c>
      <c r="J219" s="31">
        <v>3.4196048703929441E-3</v>
      </c>
      <c r="K219" s="31">
        <v>3.6140311898813948E-2</v>
      </c>
      <c r="L219">
        <f t="shared" si="44"/>
        <v>0</v>
      </c>
      <c r="M219" s="13">
        <f t="shared" si="42"/>
        <v>0.54</v>
      </c>
      <c r="N219" s="5">
        <f t="shared" si="40"/>
        <v>-3.5431313220128935E-3</v>
      </c>
      <c r="O219" s="5">
        <f t="shared" si="54"/>
        <v>-3.2928658712569892E-3</v>
      </c>
      <c r="P219" s="5">
        <f t="shared" si="45"/>
        <v>0</v>
      </c>
      <c r="Q219" s="5">
        <f t="shared" si="46"/>
        <v>0</v>
      </c>
      <c r="R219" s="5">
        <f t="shared" si="47"/>
        <v>0</v>
      </c>
      <c r="S219" s="11">
        <f t="shared" si="48"/>
        <v>0</v>
      </c>
      <c r="T219" s="11">
        <f t="shared" si="49"/>
        <v>0</v>
      </c>
      <c r="U219" s="11">
        <f t="shared" si="50"/>
        <v>0</v>
      </c>
    </row>
    <row r="220" spans="1:21" x14ac:dyDescent="0.25">
      <c r="A220" s="1">
        <v>39237</v>
      </c>
      <c r="B220">
        <v>3.5791400000000002</v>
      </c>
      <c r="C220" s="28">
        <f t="shared" si="53"/>
        <v>3.6691592518668674</v>
      </c>
      <c r="D220" s="31">
        <f t="shared" si="51"/>
        <v>9.0019251866867211E-2</v>
      </c>
      <c r="E220" s="30">
        <f t="shared" si="41"/>
        <v>4.3767063851032102</v>
      </c>
      <c r="F220" s="3">
        <v>211</v>
      </c>
      <c r="G220" s="3">
        <f t="shared" si="52"/>
        <v>3.6691592518668674</v>
      </c>
      <c r="H220" s="32">
        <f t="shared" si="43"/>
        <v>3.7086670774149129</v>
      </c>
      <c r="I220" s="31">
        <f t="array" ref="I220:K220">LINEST(B171:B220,F171:G220,1,1)</f>
        <v>0.8156601591257775</v>
      </c>
      <c r="J220" s="31">
        <v>2.7839551442713087E-3</v>
      </c>
      <c r="K220" s="31">
        <v>0.11597448762634688</v>
      </c>
      <c r="L220">
        <f t="shared" si="44"/>
        <v>0</v>
      </c>
      <c r="M220" s="13">
        <f t="shared" si="42"/>
        <v>0.54</v>
      </c>
      <c r="N220" s="5">
        <f t="shared" si="40"/>
        <v>-2.1504184051111652E-2</v>
      </c>
      <c r="O220" s="5">
        <f t="shared" si="54"/>
        <v>-4.7314078419149475E-3</v>
      </c>
      <c r="P220" s="5">
        <f t="shared" si="45"/>
        <v>0</v>
      </c>
      <c r="Q220" s="5">
        <f t="shared" si="46"/>
        <v>0</v>
      </c>
      <c r="R220" s="5">
        <f t="shared" si="47"/>
        <v>0</v>
      </c>
      <c r="S220" s="11">
        <f t="shared" si="48"/>
        <v>0</v>
      </c>
      <c r="T220" s="11">
        <f t="shared" si="49"/>
        <v>0</v>
      </c>
      <c r="U220" s="11">
        <f t="shared" si="50"/>
        <v>0</v>
      </c>
    </row>
    <row r="221" spans="1:21" x14ac:dyDescent="0.25">
      <c r="A221" s="1">
        <v>39244</v>
      </c>
      <c r="B221">
        <v>3.7088199999999998</v>
      </c>
      <c r="C221" s="28">
        <f t="shared" si="53"/>
        <v>3.624149625933434</v>
      </c>
      <c r="D221" s="31">
        <f t="shared" si="51"/>
        <v>8.4670374066565746E-2</v>
      </c>
      <c r="E221" s="30">
        <f t="shared" si="41"/>
        <v>4.3971173438721607</v>
      </c>
      <c r="F221" s="3">
        <v>212</v>
      </c>
      <c r="G221" s="3">
        <f t="shared" si="52"/>
        <v>3.624149625933434</v>
      </c>
      <c r="H221" s="32">
        <f t="shared" si="43"/>
        <v>3.6622474387963564</v>
      </c>
      <c r="I221" s="31">
        <f t="array" ref="I221:K221">LINEST(B172:B221,F172:G221,1,1)</f>
        <v>0.80581563465651984</v>
      </c>
      <c r="J221" s="31">
        <v>3.0774449517878446E-3</v>
      </c>
      <c r="K221" s="31">
        <v>9.4074281462946274E-2</v>
      </c>
      <c r="L221">
        <f t="shared" si="44"/>
        <v>1</v>
      </c>
      <c r="M221" s="13">
        <f t="shared" si="42"/>
        <v>0.51999999999999991</v>
      </c>
      <c r="N221" s="5">
        <f t="shared" si="40"/>
        <v>3.5591218637921918E-2</v>
      </c>
      <c r="O221" s="5">
        <f t="shared" si="54"/>
        <v>-1.2595520463591026E-2</v>
      </c>
      <c r="P221" s="5">
        <f t="shared" si="45"/>
        <v>0</v>
      </c>
      <c r="Q221" s="5">
        <f t="shared" si="46"/>
        <v>0</v>
      </c>
      <c r="R221" s="5">
        <f t="shared" si="47"/>
        <v>0</v>
      </c>
      <c r="S221" s="11">
        <f t="shared" si="48"/>
        <v>0</v>
      </c>
      <c r="T221" s="11">
        <f t="shared" si="49"/>
        <v>0</v>
      </c>
      <c r="U221" s="11">
        <f t="shared" si="50"/>
        <v>0</v>
      </c>
    </row>
    <row r="222" spans="1:21" x14ac:dyDescent="0.25">
      <c r="A222" s="1">
        <v>39251</v>
      </c>
      <c r="B222">
        <v>3.62453</v>
      </c>
      <c r="C222" s="28">
        <f t="shared" si="53"/>
        <v>3.6664848129667167</v>
      </c>
      <c r="D222" s="31">
        <f t="shared" si="51"/>
        <v>4.1954812966716659E-2</v>
      </c>
      <c r="E222" s="30">
        <f t="shared" si="41"/>
        <v>4.4260318644876833</v>
      </c>
      <c r="F222" s="3">
        <v>213</v>
      </c>
      <c r="G222" s="3">
        <f t="shared" si="52"/>
        <v>3.6664848129667167</v>
      </c>
      <c r="H222" s="32">
        <f t="shared" si="43"/>
        <v>3.7040808427130232</v>
      </c>
      <c r="I222" s="31">
        <f t="array" ref="I222:K222">LINEST(B173:B222,F173:G222,1,1)</f>
        <v>0.80826632962548617</v>
      </c>
      <c r="J222" s="31">
        <v>2.6263683854848528E-3</v>
      </c>
      <c r="K222" s="31">
        <v>0.17123859458194657</v>
      </c>
      <c r="L222">
        <f t="shared" si="44"/>
        <v>0</v>
      </c>
      <c r="M222" s="13">
        <f t="shared" si="42"/>
        <v>0.51999999999999991</v>
      </c>
      <c r="N222" s="5">
        <f t="shared" si="40"/>
        <v>-2.2989142000299889E-2</v>
      </c>
      <c r="O222" s="5">
        <f t="shared" si="54"/>
        <v>1.135812905719602E-2</v>
      </c>
      <c r="P222" s="5">
        <f t="shared" si="45"/>
        <v>-2.2989142000299889E-2</v>
      </c>
      <c r="Q222" s="5">
        <f t="shared" si="46"/>
        <v>-2.2989142000299889E-2</v>
      </c>
      <c r="R222" s="5">
        <f t="shared" si="47"/>
        <v>-2.2989142000299889E-2</v>
      </c>
      <c r="S222" s="11">
        <f t="shared" si="48"/>
        <v>-2.4989142000299891E-2</v>
      </c>
      <c r="T222" s="11">
        <f t="shared" si="49"/>
        <v>-2.4989142000299891E-2</v>
      </c>
      <c r="U222" s="11">
        <f t="shared" si="50"/>
        <v>-2.4989142000299891E-2</v>
      </c>
    </row>
    <row r="223" spans="1:21" x14ac:dyDescent="0.25">
      <c r="A223" s="1">
        <v>39258</v>
      </c>
      <c r="B223">
        <v>3.58562</v>
      </c>
      <c r="C223" s="28">
        <f t="shared" si="53"/>
        <v>3.6455074064833584</v>
      </c>
      <c r="D223" s="31">
        <f t="shared" si="51"/>
        <v>5.988740648335833E-2</v>
      </c>
      <c r="E223" s="30">
        <f t="shared" si="41"/>
        <v>4.4349494171466386</v>
      </c>
      <c r="F223" s="3">
        <v>214</v>
      </c>
      <c r="G223" s="3">
        <f t="shared" si="52"/>
        <v>3.6455074064833584</v>
      </c>
      <c r="H223" s="32">
        <f t="shared" si="43"/>
        <v>3.6798223201365343</v>
      </c>
      <c r="I223" s="31">
        <f t="array" ref="I223:K223">LINEST(B174:B223,F174:G223,1,1)</f>
        <v>0.79176560070636637</v>
      </c>
      <c r="J223" s="31">
        <v>2.2378009593905681E-3</v>
      </c>
      <c r="K223" s="31">
        <v>0.30133038164542958</v>
      </c>
      <c r="L223">
        <f t="shared" si="44"/>
        <v>0</v>
      </c>
      <c r="M223" s="13">
        <f t="shared" si="42"/>
        <v>0.51999999999999991</v>
      </c>
      <c r="N223" s="5">
        <f t="shared" si="40"/>
        <v>-1.0793222812272907E-2</v>
      </c>
      <c r="O223" s="5">
        <f t="shared" si="54"/>
        <v>-6.5706738886024407E-3</v>
      </c>
      <c r="P223" s="5">
        <f t="shared" si="45"/>
        <v>0</v>
      </c>
      <c r="Q223" s="5">
        <f t="shared" si="46"/>
        <v>0</v>
      </c>
      <c r="R223" s="5">
        <f t="shared" si="47"/>
        <v>0</v>
      </c>
      <c r="S223" s="11">
        <f t="shared" si="48"/>
        <v>0</v>
      </c>
      <c r="T223" s="11">
        <f t="shared" si="49"/>
        <v>0</v>
      </c>
      <c r="U223" s="11">
        <f t="shared" si="50"/>
        <v>0</v>
      </c>
    </row>
    <row r="224" spans="1:21" x14ac:dyDescent="0.25">
      <c r="A224" s="1">
        <v>39265</v>
      </c>
      <c r="B224">
        <v>3.5369899999999999</v>
      </c>
      <c r="C224" s="28">
        <f t="shared" si="53"/>
        <v>3.615563703241679</v>
      </c>
      <c r="D224" s="31">
        <f t="shared" si="51"/>
        <v>7.8573703241679116E-2</v>
      </c>
      <c r="E224" s="30">
        <f t="shared" si="41"/>
        <v>4.4986281934761152</v>
      </c>
      <c r="F224" s="3">
        <v>215</v>
      </c>
      <c r="G224" s="3">
        <f t="shared" si="52"/>
        <v>3.615563703241679</v>
      </c>
      <c r="H224" s="32">
        <f t="shared" si="43"/>
        <v>3.6451365553036839</v>
      </c>
      <c r="I224" s="31">
        <f t="array" ref="I224:K224">LINEST(B175:B224,F175:G224,1,1)</f>
        <v>0.75978869201403998</v>
      </c>
      <c r="J224" s="31">
        <v>2.1445855838167199E-3</v>
      </c>
      <c r="K224" s="31">
        <v>0.42642201417346781</v>
      </c>
      <c r="L224">
        <f t="shared" si="44"/>
        <v>0</v>
      </c>
      <c r="M224" s="13">
        <f t="shared" si="42"/>
        <v>0.51999999999999991</v>
      </c>
      <c r="N224" s="5">
        <f t="shared" si="40"/>
        <v>-1.3655318951381723E-2</v>
      </c>
      <c r="O224" s="5">
        <f t="shared" si="54"/>
        <v>-9.4706399525821272E-3</v>
      </c>
      <c r="P224" s="5">
        <f t="shared" si="45"/>
        <v>0</v>
      </c>
      <c r="Q224" s="5">
        <f t="shared" si="46"/>
        <v>0</v>
      </c>
      <c r="R224" s="5">
        <f t="shared" si="47"/>
        <v>0</v>
      </c>
      <c r="S224" s="11">
        <f t="shared" si="48"/>
        <v>0</v>
      </c>
      <c r="T224" s="11">
        <f t="shared" si="49"/>
        <v>0</v>
      </c>
      <c r="U224" s="11">
        <f t="shared" si="50"/>
        <v>0</v>
      </c>
    </row>
    <row r="225" spans="1:21" x14ac:dyDescent="0.25">
      <c r="A225" s="1">
        <v>39272</v>
      </c>
      <c r="B225">
        <v>3.5402399999999998</v>
      </c>
      <c r="C225" s="28">
        <f t="shared" si="53"/>
        <v>3.5762768516208396</v>
      </c>
      <c r="D225" s="31">
        <f t="shared" si="51"/>
        <v>3.6036851620839805E-2</v>
      </c>
      <c r="E225" s="30">
        <f t="shared" si="41"/>
        <v>4.3908325085530562</v>
      </c>
      <c r="F225" s="3">
        <v>216</v>
      </c>
      <c r="G225" s="3">
        <f t="shared" si="52"/>
        <v>3.5762768516208396</v>
      </c>
      <c r="H225" s="32">
        <f t="shared" si="43"/>
        <v>3.6068672116509664</v>
      </c>
      <c r="I225" s="31">
        <f t="array" ref="I225:K225">LINEST(B176:B225,F176:G225,1,1)</f>
        <v>0.76500038941708237</v>
      </c>
      <c r="J225" s="31">
        <v>1.8225604480282974E-3</v>
      </c>
      <c r="K225" s="31">
        <v>0.46999384195807403</v>
      </c>
      <c r="L225">
        <f t="shared" si="44"/>
        <v>1</v>
      </c>
      <c r="M225" s="13">
        <f t="shared" si="42"/>
        <v>0.5</v>
      </c>
      <c r="N225" s="5">
        <f t="shared" si="40"/>
        <v>9.1843849315487169E-4</v>
      </c>
      <c r="O225" s="5">
        <f t="shared" si="54"/>
        <v>-1.0554241316871549E-2</v>
      </c>
      <c r="P225" s="5">
        <f t="shared" si="45"/>
        <v>0</v>
      </c>
      <c r="Q225" s="5">
        <f t="shared" si="46"/>
        <v>0</v>
      </c>
      <c r="R225" s="5">
        <f t="shared" si="47"/>
        <v>0</v>
      </c>
      <c r="S225" s="11">
        <f t="shared" si="48"/>
        <v>0</v>
      </c>
      <c r="T225" s="11">
        <f t="shared" si="49"/>
        <v>0</v>
      </c>
      <c r="U225" s="11">
        <f t="shared" si="50"/>
        <v>0</v>
      </c>
    </row>
    <row r="226" spans="1:21" x14ac:dyDescent="0.25">
      <c r="A226" s="1">
        <v>39279</v>
      </c>
      <c r="B226">
        <v>3.4916100000000001</v>
      </c>
      <c r="C226" s="28">
        <f t="shared" si="53"/>
        <v>3.5582584258104197</v>
      </c>
      <c r="D226" s="31">
        <f t="shared" si="51"/>
        <v>6.6648425810419631E-2</v>
      </c>
      <c r="E226" s="30">
        <f t="shared" si="41"/>
        <v>4.3931246660915271</v>
      </c>
      <c r="F226" s="3">
        <v>217</v>
      </c>
      <c r="G226" s="3">
        <f t="shared" si="52"/>
        <v>3.5582584258104197</v>
      </c>
      <c r="H226" s="32">
        <f t="shared" si="43"/>
        <v>3.5875585405718002</v>
      </c>
      <c r="I226" s="31">
        <f t="array" ref="I226:K226">LINEST(B177:B226,F177:G226,1,1)</f>
        <v>0.74558523545807165</v>
      </c>
      <c r="J226" s="31">
        <v>1.6403124190065949E-3</v>
      </c>
      <c r="K226" s="31">
        <v>0.57044543044870144</v>
      </c>
      <c r="L226">
        <f t="shared" si="44"/>
        <v>0</v>
      </c>
      <c r="M226" s="13">
        <f t="shared" si="42"/>
        <v>0.5</v>
      </c>
      <c r="N226" s="5">
        <f t="shared" si="40"/>
        <v>-1.3831573566313038E-2</v>
      </c>
      <c r="O226" s="5">
        <f t="shared" si="54"/>
        <v>-5.3676882921258606E-3</v>
      </c>
      <c r="P226" s="5">
        <f t="shared" si="45"/>
        <v>0</v>
      </c>
      <c r="Q226" s="5">
        <f t="shared" si="46"/>
        <v>0</v>
      </c>
      <c r="R226" s="5">
        <f t="shared" si="47"/>
        <v>0</v>
      </c>
      <c r="S226" s="11">
        <f t="shared" si="48"/>
        <v>0</v>
      </c>
      <c r="T226" s="11">
        <f t="shared" si="49"/>
        <v>0</v>
      </c>
      <c r="U226" s="11">
        <f t="shared" si="50"/>
        <v>0</v>
      </c>
    </row>
    <row r="227" spans="1:21" x14ac:dyDescent="0.25">
      <c r="A227" s="1">
        <v>39286</v>
      </c>
      <c r="B227">
        <v>3.5467200000000001</v>
      </c>
      <c r="C227" s="28">
        <f t="shared" si="53"/>
        <v>3.5249342129052099</v>
      </c>
      <c r="D227" s="31">
        <f t="shared" si="51"/>
        <v>2.1785787094790177E-2</v>
      </c>
      <c r="E227" s="30">
        <f t="shared" si="41"/>
        <v>4.3887823190503426</v>
      </c>
      <c r="F227" s="3">
        <v>218</v>
      </c>
      <c r="G227" s="3">
        <f t="shared" si="52"/>
        <v>3.5249342129052099</v>
      </c>
      <c r="H227" s="32">
        <f t="shared" si="43"/>
        <v>3.5561724428952828</v>
      </c>
      <c r="I227" s="31">
        <f t="array" ref="I227:K227">LINEST(B178:B227,F178:G227,1,1)</f>
        <v>0.67223515307222392</v>
      </c>
      <c r="J227" s="31">
        <v>2.3592830633640521E-3</v>
      </c>
      <c r="K227" s="31">
        <v>0.68112143651456858</v>
      </c>
      <c r="L227">
        <f t="shared" si="44"/>
        <v>1</v>
      </c>
      <c r="M227" s="13">
        <f t="shared" si="42"/>
        <v>0.5</v>
      </c>
      <c r="N227" s="5">
        <f t="shared" si="40"/>
        <v>1.5660284834857041E-2</v>
      </c>
      <c r="O227" s="5">
        <f t="shared" si="54"/>
        <v>-8.7870889035286392E-3</v>
      </c>
      <c r="P227" s="5">
        <f t="shared" si="45"/>
        <v>0</v>
      </c>
      <c r="Q227" s="5">
        <f t="shared" si="46"/>
        <v>0</v>
      </c>
      <c r="R227" s="5">
        <f t="shared" si="47"/>
        <v>0</v>
      </c>
      <c r="S227" s="11">
        <f t="shared" si="48"/>
        <v>0</v>
      </c>
      <c r="T227" s="11">
        <f t="shared" si="49"/>
        <v>0</v>
      </c>
      <c r="U227" s="11">
        <f t="shared" si="50"/>
        <v>0</v>
      </c>
    </row>
    <row r="228" spans="1:21" x14ac:dyDescent="0.25">
      <c r="A228" s="1">
        <v>39293</v>
      </c>
      <c r="B228">
        <v>3.5726599999999999</v>
      </c>
      <c r="C228" s="28">
        <f t="shared" si="53"/>
        <v>3.5358271064526052</v>
      </c>
      <c r="D228" s="31">
        <f t="shared" si="51"/>
        <v>3.6832893547394718E-2</v>
      </c>
      <c r="E228" s="30">
        <f t="shared" si="41"/>
        <v>4.3913811455297491</v>
      </c>
      <c r="F228" s="3">
        <v>219</v>
      </c>
      <c r="G228" s="3">
        <f t="shared" si="52"/>
        <v>3.5358271064526052</v>
      </c>
      <c r="H228" s="32">
        <f t="shared" si="43"/>
        <v>3.5747117035343816</v>
      </c>
      <c r="I228" s="31">
        <f t="array" ref="I228:K228">LINEST(B179:B228,F179:G228,1,1)</f>
        <v>0.64898464833453906</v>
      </c>
      <c r="J228" s="31">
        <v>2.5843324141797941E-3</v>
      </c>
      <c r="K228" s="31">
        <v>0.71673903222922686</v>
      </c>
      <c r="L228">
        <f t="shared" si="44"/>
        <v>1</v>
      </c>
      <c r="M228" s="13">
        <f t="shared" si="42"/>
        <v>0.5</v>
      </c>
      <c r="N228" s="5">
        <f t="shared" si="40"/>
        <v>7.2871836567178772E-3</v>
      </c>
      <c r="O228" s="5">
        <f t="shared" si="54"/>
        <v>5.1997205476985719E-3</v>
      </c>
      <c r="P228" s="5">
        <f t="shared" si="45"/>
        <v>7.2871836567178772E-3</v>
      </c>
      <c r="Q228" s="5">
        <f t="shared" si="46"/>
        <v>7.2871836567178772E-3</v>
      </c>
      <c r="R228" s="5">
        <f t="shared" si="47"/>
        <v>7.2871836567178772E-3</v>
      </c>
      <c r="S228" s="11">
        <f t="shared" si="48"/>
        <v>5.2871836567178771E-3</v>
      </c>
      <c r="T228" s="11">
        <f t="shared" si="49"/>
        <v>5.2871836567178771E-3</v>
      </c>
      <c r="U228" s="11">
        <f t="shared" si="50"/>
        <v>5.2871836567178771E-3</v>
      </c>
    </row>
    <row r="229" spans="1:21" x14ac:dyDescent="0.25">
      <c r="A229" s="1">
        <v>39300</v>
      </c>
      <c r="B229">
        <v>3.58562</v>
      </c>
      <c r="C229" s="28">
        <f t="shared" si="53"/>
        <v>3.5542435532263026</v>
      </c>
      <c r="D229" s="31">
        <f t="shared" si="51"/>
        <v>3.1376446773697442E-2</v>
      </c>
      <c r="E229" s="30">
        <f t="shared" si="41"/>
        <v>4.320920558769453</v>
      </c>
      <c r="F229" s="3">
        <v>220</v>
      </c>
      <c r="G229" s="3">
        <f t="shared" si="52"/>
        <v>3.5542435532263026</v>
      </c>
      <c r="H229" s="32">
        <f t="shared" si="43"/>
        <v>3.5919416658346561</v>
      </c>
      <c r="I229" s="31">
        <f t="array" ref="I229:K229">LINEST(B180:B229,F180:G229,1,1)</f>
        <v>0.71036236256085883</v>
      </c>
      <c r="J229" s="31">
        <v>2.0102430258153686E-3</v>
      </c>
      <c r="K229" s="31">
        <v>0.61837501847537979</v>
      </c>
      <c r="L229">
        <f t="shared" si="44"/>
        <v>1</v>
      </c>
      <c r="M229" s="13">
        <f t="shared" si="42"/>
        <v>0.5</v>
      </c>
      <c r="N229" s="5">
        <f t="shared" si="40"/>
        <v>3.6209855329649709E-3</v>
      </c>
      <c r="O229" s="5">
        <f t="shared" si="54"/>
        <v>4.8083797581279786E-3</v>
      </c>
      <c r="P229" s="5">
        <f t="shared" si="45"/>
        <v>3.6209855329649709E-3</v>
      </c>
      <c r="Q229" s="5">
        <f t="shared" si="46"/>
        <v>3.6209855329649709E-3</v>
      </c>
      <c r="R229" s="5">
        <f t="shared" si="47"/>
        <v>3.6209855329649709E-3</v>
      </c>
      <c r="S229" s="11">
        <f t="shared" si="48"/>
        <v>1.6209855329649709E-3</v>
      </c>
      <c r="T229" s="11">
        <f t="shared" si="49"/>
        <v>1.6209855329649709E-3</v>
      </c>
      <c r="U229" s="11">
        <f t="shared" si="50"/>
        <v>1.6209855329649709E-3</v>
      </c>
    </row>
    <row r="230" spans="1:21" x14ac:dyDescent="0.25">
      <c r="A230" s="1">
        <v>39307</v>
      </c>
      <c r="B230">
        <v>3.6375000000000002</v>
      </c>
      <c r="C230" s="28">
        <f t="shared" si="53"/>
        <v>3.5699317766131511</v>
      </c>
      <c r="D230" s="31">
        <f t="shared" si="51"/>
        <v>6.7568223386849091E-2</v>
      </c>
      <c r="E230" s="30">
        <f t="shared" si="41"/>
        <v>4.3728472989232996</v>
      </c>
      <c r="F230" s="3">
        <v>221</v>
      </c>
      <c r="G230" s="3">
        <f t="shared" si="52"/>
        <v>3.5699317766131511</v>
      </c>
      <c r="H230" s="32">
        <f t="shared" si="43"/>
        <v>3.5985838981965785</v>
      </c>
      <c r="I230" s="31">
        <f t="array" ref="I230:K230">LINEST(B181:B230,F181:G230,1,1)</f>
        <v>0.78308492008985719</v>
      </c>
      <c r="J230" s="31">
        <v>1.6666181007325995E-3</v>
      </c>
      <c r="K230" s="31">
        <v>0.43496956343991311</v>
      </c>
      <c r="L230">
        <f t="shared" si="44"/>
        <v>1</v>
      </c>
      <c r="M230" s="13">
        <f t="shared" si="42"/>
        <v>0.5</v>
      </c>
      <c r="N230" s="5">
        <f t="shared" si="40"/>
        <v>1.4365230581617983E-2</v>
      </c>
      <c r="O230" s="5">
        <f t="shared" si="54"/>
        <v>1.847496178706054E-3</v>
      </c>
      <c r="P230" s="5">
        <f t="shared" si="45"/>
        <v>1.4365230581617983E-2</v>
      </c>
      <c r="Q230" s="5">
        <f t="shared" si="46"/>
        <v>1.4365230581617983E-2</v>
      </c>
      <c r="R230" s="5">
        <f t="shared" si="47"/>
        <v>1.4365230581617983E-2</v>
      </c>
      <c r="S230" s="11">
        <f t="shared" si="48"/>
        <v>1.2365230581617983E-2</v>
      </c>
      <c r="T230" s="11">
        <f t="shared" si="49"/>
        <v>1.2365230581617983E-2</v>
      </c>
      <c r="U230" s="11">
        <f t="shared" si="50"/>
        <v>1.2365230581617983E-2</v>
      </c>
    </row>
    <row r="231" spans="1:21" x14ac:dyDescent="0.25">
      <c r="A231" s="1">
        <v>39314</v>
      </c>
      <c r="B231">
        <v>3.6472199999999999</v>
      </c>
      <c r="C231" s="28">
        <f t="shared" si="53"/>
        <v>3.6037158883065756</v>
      </c>
      <c r="D231" s="31">
        <f t="shared" si="51"/>
        <v>4.3504111693424274E-2</v>
      </c>
      <c r="E231" s="30">
        <f t="shared" si="41"/>
        <v>4.3510506690002213</v>
      </c>
      <c r="F231" s="3">
        <v>222</v>
      </c>
      <c r="G231" s="3">
        <f t="shared" si="52"/>
        <v>3.6037158883065756</v>
      </c>
      <c r="H231" s="32">
        <f t="shared" si="43"/>
        <v>3.6269743502236538</v>
      </c>
      <c r="I231" s="31">
        <f t="array" ref="I231:K231">LINEST(B182:B231,F182:G231,1,1)</f>
        <v>0.78297280114902013</v>
      </c>
      <c r="J231" s="31">
        <v>1.7755314286551707E-3</v>
      </c>
      <c r="K231" s="31">
        <v>0.41375803632383645</v>
      </c>
      <c r="L231">
        <f t="shared" si="44"/>
        <v>1</v>
      </c>
      <c r="M231" s="13">
        <f t="shared" si="42"/>
        <v>0.5</v>
      </c>
      <c r="N231" s="5">
        <f t="shared" si="40"/>
        <v>2.6686010631455925E-3</v>
      </c>
      <c r="O231" s="5">
        <f t="shared" si="54"/>
        <v>7.8583819140958244E-3</v>
      </c>
      <c r="P231" s="5">
        <f t="shared" si="45"/>
        <v>2.6686010631455925E-3</v>
      </c>
      <c r="Q231" s="5">
        <f t="shared" si="46"/>
        <v>2.6686010631455925E-3</v>
      </c>
      <c r="R231" s="5">
        <f t="shared" si="47"/>
        <v>2.6686010631455925E-3</v>
      </c>
      <c r="S231" s="11">
        <f t="shared" si="48"/>
        <v>6.6860106314559249E-4</v>
      </c>
      <c r="T231" s="11">
        <f t="shared" si="49"/>
        <v>6.6860106314559249E-4</v>
      </c>
      <c r="U231" s="11">
        <f t="shared" si="50"/>
        <v>6.6860106314559249E-4</v>
      </c>
    </row>
    <row r="232" spans="1:21" x14ac:dyDescent="0.25">
      <c r="A232" s="1">
        <v>39321</v>
      </c>
      <c r="B232">
        <v>3.58562</v>
      </c>
      <c r="C232" s="28">
        <f t="shared" si="53"/>
        <v>3.6254679441532875</v>
      </c>
      <c r="D232" s="31">
        <f t="shared" si="51"/>
        <v>3.9847944153287518E-2</v>
      </c>
      <c r="E232" s="30">
        <f t="shared" si="41"/>
        <v>4.3660689839617586</v>
      </c>
      <c r="F232" s="3">
        <v>223</v>
      </c>
      <c r="G232" s="3">
        <f t="shared" si="52"/>
        <v>3.6254679441532875</v>
      </c>
      <c r="H232" s="32">
        <f t="shared" si="43"/>
        <v>3.6483443366236181</v>
      </c>
      <c r="I232" s="31">
        <f t="array" ref="I232:K232">LINEST(B183:B232,F183:G232,1,1)</f>
        <v>0.7886152508799642</v>
      </c>
      <c r="J232" s="31">
        <v>1.4491223418778921E-3</v>
      </c>
      <c r="K232" s="31">
        <v>0.45886551161366862</v>
      </c>
      <c r="L232">
        <f t="shared" si="44"/>
        <v>0</v>
      </c>
      <c r="M232" s="13">
        <f t="shared" si="42"/>
        <v>0.51999999999999991</v>
      </c>
      <c r="N232" s="5">
        <f t="shared" si="40"/>
        <v>-1.7033831644763575E-2</v>
      </c>
      <c r="O232" s="5">
        <f t="shared" si="54"/>
        <v>5.8746699022800275E-3</v>
      </c>
      <c r="P232" s="5">
        <f t="shared" si="45"/>
        <v>-1.7033831644763575E-2</v>
      </c>
      <c r="Q232" s="5">
        <f t="shared" si="46"/>
        <v>-1.7033831644763575E-2</v>
      </c>
      <c r="R232" s="5">
        <f t="shared" si="47"/>
        <v>-1.7033831644763575E-2</v>
      </c>
      <c r="S232" s="11">
        <f t="shared" si="48"/>
        <v>-1.9033831644763577E-2</v>
      </c>
      <c r="T232" s="11">
        <f t="shared" si="49"/>
        <v>-1.9033831644763577E-2</v>
      </c>
      <c r="U232" s="11">
        <f t="shared" si="50"/>
        <v>-1.9033831644763577E-2</v>
      </c>
    </row>
    <row r="233" spans="1:21" x14ac:dyDescent="0.25">
      <c r="A233" s="1">
        <v>39328</v>
      </c>
      <c r="B233">
        <v>3.3781400000000001</v>
      </c>
      <c r="C233" s="28">
        <f t="shared" si="53"/>
        <v>3.605543972076644</v>
      </c>
      <c r="D233" s="31">
        <f t="shared" si="51"/>
        <v>0.22740397207664387</v>
      </c>
      <c r="E233" s="30">
        <f t="shared" si="41"/>
        <v>4.4796981414425279</v>
      </c>
      <c r="F233" s="3">
        <v>224</v>
      </c>
      <c r="G233" s="3">
        <f t="shared" si="52"/>
        <v>3.605543972076644</v>
      </c>
      <c r="H233" s="32">
        <f t="shared" si="43"/>
        <v>3.6268558802922817</v>
      </c>
      <c r="I233" s="31">
        <f t="array" ref="I233:K233">LINEST(B184:B233,F184:G233,1,1)</f>
        <v>0.83537699458682035</v>
      </c>
      <c r="J233" s="31">
        <v>1.8682093430797032E-4</v>
      </c>
      <c r="K233" s="31">
        <v>0.54609830876474952</v>
      </c>
      <c r="L233">
        <f t="shared" si="44"/>
        <v>0</v>
      </c>
      <c r="M233" s="13">
        <f t="shared" si="42"/>
        <v>0.51999999999999991</v>
      </c>
      <c r="N233" s="5">
        <f t="shared" si="40"/>
        <v>-5.9606139747390152E-2</v>
      </c>
      <c r="O233" s="5">
        <f t="shared" si="54"/>
        <v>-5.9073340059652146E-3</v>
      </c>
      <c r="P233" s="5">
        <f t="shared" si="45"/>
        <v>0</v>
      </c>
      <c r="Q233" s="5">
        <f t="shared" si="46"/>
        <v>0</v>
      </c>
      <c r="R233" s="5">
        <f t="shared" si="47"/>
        <v>0</v>
      </c>
      <c r="S233" s="11">
        <f t="shared" si="48"/>
        <v>0</v>
      </c>
      <c r="T233" s="11">
        <f t="shared" si="49"/>
        <v>0</v>
      </c>
      <c r="U233" s="11">
        <f t="shared" si="50"/>
        <v>0</v>
      </c>
    </row>
    <row r="234" spans="1:21" x14ac:dyDescent="0.25">
      <c r="A234" s="1">
        <v>39335</v>
      </c>
      <c r="B234">
        <v>3.4267699999999999</v>
      </c>
      <c r="C234" s="28">
        <f t="shared" si="53"/>
        <v>3.4918419860383221</v>
      </c>
      <c r="D234" s="31">
        <f t="shared" si="51"/>
        <v>6.5071986038322205E-2</v>
      </c>
      <c r="E234" s="30">
        <f t="shared" si="41"/>
        <v>4.493942720182913</v>
      </c>
      <c r="F234" s="3">
        <v>225</v>
      </c>
      <c r="G234" s="3">
        <f t="shared" si="52"/>
        <v>3.4918419860383221</v>
      </c>
      <c r="H234" s="32">
        <f t="shared" si="43"/>
        <v>3.5051374828528101</v>
      </c>
      <c r="I234" s="31">
        <f t="array" ref="I234:K234">LINEST(B185:B234,F185:G234,1,1)</f>
        <v>0.86647119613986756</v>
      </c>
      <c r="J234" s="31">
        <v>-3.5481447060771405E-4</v>
      </c>
      <c r="K234" s="31">
        <v>0.54617468827962679</v>
      </c>
      <c r="L234">
        <f t="shared" si="44"/>
        <v>1</v>
      </c>
      <c r="M234" s="13">
        <f t="shared" si="42"/>
        <v>0.51999999999999991</v>
      </c>
      <c r="N234" s="5">
        <f t="shared" si="40"/>
        <v>1.4292864377657644E-2</v>
      </c>
      <c r="O234" s="5">
        <f t="shared" si="54"/>
        <v>-3.4136379776468884E-2</v>
      </c>
      <c r="P234" s="5">
        <f t="shared" si="45"/>
        <v>0</v>
      </c>
      <c r="Q234" s="5">
        <f t="shared" si="46"/>
        <v>-1.4292864377657644E-2</v>
      </c>
      <c r="R234" s="5">
        <f t="shared" si="47"/>
        <v>-1.4292864377657644E-2</v>
      </c>
      <c r="S234" s="11">
        <f t="shared" si="48"/>
        <v>0</v>
      </c>
      <c r="T234" s="11">
        <f t="shared" si="49"/>
        <v>-1.6292864377657645E-2</v>
      </c>
      <c r="U234" s="11">
        <f t="shared" si="50"/>
        <v>-1.6292864377657645E-2</v>
      </c>
    </row>
    <row r="235" spans="1:21" x14ac:dyDescent="0.25">
      <c r="A235" s="1">
        <v>39342</v>
      </c>
      <c r="B235">
        <v>3.5175399999999999</v>
      </c>
      <c r="C235" s="28">
        <f t="shared" si="53"/>
        <v>3.4593059930191608</v>
      </c>
      <c r="D235" s="31">
        <f t="shared" si="51"/>
        <v>5.8234006980839137E-2</v>
      </c>
      <c r="E235" s="30">
        <f t="shared" si="41"/>
        <v>4.436900430812722</v>
      </c>
      <c r="F235" s="3">
        <v>226</v>
      </c>
      <c r="G235" s="3">
        <f t="shared" si="52"/>
        <v>3.4593059930191608</v>
      </c>
      <c r="H235" s="32">
        <f t="shared" si="43"/>
        <v>3.4633756195074081</v>
      </c>
      <c r="I235" s="31">
        <f t="array" ref="I235:K235">LINEST(B186:B235,F186:G235,1,1)</f>
        <v>0.8411471098156057</v>
      </c>
      <c r="J235" s="31">
        <v>2.8348909656697637E-6</v>
      </c>
      <c r="K235" s="31">
        <v>0.56279846287516655</v>
      </c>
      <c r="L235">
        <f t="shared" si="44"/>
        <v>1</v>
      </c>
      <c r="M235" s="13">
        <f t="shared" si="42"/>
        <v>0.51999999999999991</v>
      </c>
      <c r="N235" s="5">
        <f t="shared" si="40"/>
        <v>2.6143755108353428E-2</v>
      </c>
      <c r="O235" s="5">
        <f t="shared" si="54"/>
        <v>-1.1986018453580938E-2</v>
      </c>
      <c r="P235" s="5">
        <f t="shared" si="45"/>
        <v>0</v>
      </c>
      <c r="Q235" s="5">
        <f t="shared" si="46"/>
        <v>0</v>
      </c>
      <c r="R235" s="5">
        <f t="shared" si="47"/>
        <v>0</v>
      </c>
      <c r="S235" s="11">
        <f t="shared" si="48"/>
        <v>0</v>
      </c>
      <c r="T235" s="11">
        <f t="shared" si="49"/>
        <v>0</v>
      </c>
      <c r="U235" s="11">
        <f t="shared" si="50"/>
        <v>0</v>
      </c>
    </row>
    <row r="236" spans="1:21" x14ac:dyDescent="0.25">
      <c r="A236" s="1">
        <v>39349</v>
      </c>
      <c r="B236">
        <v>3.5110600000000001</v>
      </c>
      <c r="C236" s="28">
        <f t="shared" si="53"/>
        <v>3.4884229965095805</v>
      </c>
      <c r="D236" s="31">
        <f t="shared" si="51"/>
        <v>2.2637003490419527E-2</v>
      </c>
      <c r="E236" s="30">
        <f t="shared" si="41"/>
        <v>4.4261092861276268</v>
      </c>
      <c r="F236" s="3">
        <v>227</v>
      </c>
      <c r="G236" s="3">
        <f t="shared" si="52"/>
        <v>3.4884229965095805</v>
      </c>
      <c r="H236" s="32">
        <f t="shared" si="43"/>
        <v>3.4977189044527019</v>
      </c>
      <c r="I236" s="31">
        <f t="array" ref="I236:K236">LINEST(B187:B236,F187:G236,1,1)</f>
        <v>0.85374200980768022</v>
      </c>
      <c r="J236" s="31">
        <v>1.1863875012307643E-4</v>
      </c>
      <c r="K236" s="31">
        <v>0.49440650350920778</v>
      </c>
      <c r="L236">
        <f t="shared" si="44"/>
        <v>0</v>
      </c>
      <c r="M236" s="13">
        <f t="shared" si="42"/>
        <v>0.51999999999999991</v>
      </c>
      <c r="N236" s="5">
        <f t="shared" si="40"/>
        <v>-1.8438954659456552E-3</v>
      </c>
      <c r="O236" s="5">
        <f t="shared" si="54"/>
        <v>9.8672883911643527E-3</v>
      </c>
      <c r="P236" s="5">
        <f t="shared" si="45"/>
        <v>-1.8438954659456552E-3</v>
      </c>
      <c r="Q236" s="5">
        <f t="shared" si="46"/>
        <v>-1.8438954659456552E-3</v>
      </c>
      <c r="R236" s="5">
        <f t="shared" si="47"/>
        <v>-1.8438954659456552E-3</v>
      </c>
      <c r="S236" s="11">
        <f t="shared" si="48"/>
        <v>-3.8438954659456553E-3</v>
      </c>
      <c r="T236" s="11">
        <f t="shared" si="49"/>
        <v>-3.8438954659456553E-3</v>
      </c>
      <c r="U236" s="11">
        <f t="shared" si="50"/>
        <v>-3.8438954659456553E-3</v>
      </c>
    </row>
    <row r="237" spans="1:21" x14ac:dyDescent="0.25">
      <c r="A237" s="1">
        <v>39356</v>
      </c>
      <c r="B237">
        <v>3.6537099999999998</v>
      </c>
      <c r="C237" s="28">
        <f t="shared" si="53"/>
        <v>3.4997414982547905</v>
      </c>
      <c r="D237" s="31">
        <f t="shared" si="51"/>
        <v>0.15396850174520926</v>
      </c>
      <c r="E237" s="30">
        <f t="shared" si="41"/>
        <v>4.5558037137850782</v>
      </c>
      <c r="F237" s="3">
        <v>228</v>
      </c>
      <c r="G237" s="3">
        <f t="shared" si="52"/>
        <v>3.4997414982547905</v>
      </c>
      <c r="H237" s="32">
        <f t="shared" si="43"/>
        <v>3.5093324790646561</v>
      </c>
      <c r="I237" s="31">
        <f t="array" ref="I237:K237">LINEST(B188:B237,F188:G237,1,1)</f>
        <v>0.80333992320227143</v>
      </c>
      <c r="J237" s="31">
        <v>7.5089628278869288E-4</v>
      </c>
      <c r="K237" s="31">
        <v>0.54445755908496718</v>
      </c>
      <c r="L237">
        <f t="shared" si="44"/>
        <v>1</v>
      </c>
      <c r="M237" s="13">
        <f t="shared" si="42"/>
        <v>0.5</v>
      </c>
      <c r="N237" s="5">
        <f t="shared" si="40"/>
        <v>3.9825103538207118E-2</v>
      </c>
      <c r="O237" s="5">
        <f t="shared" si="54"/>
        <v>3.3148280526431595E-3</v>
      </c>
      <c r="P237" s="5">
        <f t="shared" si="45"/>
        <v>3.9825103538207118E-2</v>
      </c>
      <c r="Q237" s="5">
        <f t="shared" si="46"/>
        <v>3.9825103538207118E-2</v>
      </c>
      <c r="R237" s="5">
        <f t="shared" si="47"/>
        <v>3.9825103538207118E-2</v>
      </c>
      <c r="S237" s="11">
        <f t="shared" si="48"/>
        <v>3.7825103538207117E-2</v>
      </c>
      <c r="T237" s="11">
        <f t="shared" si="49"/>
        <v>3.7825103538207117E-2</v>
      </c>
      <c r="U237" s="11">
        <f t="shared" si="50"/>
        <v>3.7825103538207117E-2</v>
      </c>
    </row>
    <row r="238" spans="1:21" x14ac:dyDescent="0.25">
      <c r="A238" s="1">
        <v>39363</v>
      </c>
      <c r="B238">
        <v>3.5661700000000001</v>
      </c>
      <c r="C238" s="28">
        <f t="shared" si="53"/>
        <v>3.5767257491273954</v>
      </c>
      <c r="D238" s="31">
        <f t="shared" si="51"/>
        <v>1.055574912739532E-2</v>
      </c>
      <c r="E238" s="30">
        <f t="shared" si="41"/>
        <v>4.4135324258685937</v>
      </c>
      <c r="F238" s="3">
        <v>229</v>
      </c>
      <c r="G238" s="3">
        <f t="shared" si="52"/>
        <v>3.5767257491273954</v>
      </c>
      <c r="H238" s="32">
        <f t="shared" si="43"/>
        <v>3.5897393964631665</v>
      </c>
      <c r="I238" s="31">
        <f t="array" ref="I238:K238">LINEST(B189:B238,F189:G238,1,1)</f>
        <v>0.79447575791184166</v>
      </c>
      <c r="J238" s="31">
        <v>5.4263788939784346E-4</v>
      </c>
      <c r="K238" s="31">
        <v>0.61920131263816014</v>
      </c>
      <c r="L238">
        <f t="shared" si="44"/>
        <v>0</v>
      </c>
      <c r="M238" s="13">
        <f t="shared" si="42"/>
        <v>0.51999999999999991</v>
      </c>
      <c r="N238" s="5">
        <f t="shared" si="40"/>
        <v>-2.4250898960079814E-2</v>
      </c>
      <c r="O238" s="5">
        <f t="shared" si="54"/>
        <v>2.265376586366008E-2</v>
      </c>
      <c r="P238" s="5">
        <f t="shared" si="45"/>
        <v>-2.4250898960079814E-2</v>
      </c>
      <c r="Q238" s="5">
        <f t="shared" si="46"/>
        <v>-2.4250898960079814E-2</v>
      </c>
      <c r="R238" s="5">
        <f t="shared" si="47"/>
        <v>-2.4250898960079814E-2</v>
      </c>
      <c r="S238" s="11">
        <f t="shared" si="48"/>
        <v>-2.6250898960079816E-2</v>
      </c>
      <c r="T238" s="11">
        <f t="shared" si="49"/>
        <v>-2.6250898960079816E-2</v>
      </c>
      <c r="U238" s="11">
        <f t="shared" si="50"/>
        <v>-2.6250898960079816E-2</v>
      </c>
    </row>
    <row r="239" spans="1:21" x14ac:dyDescent="0.25">
      <c r="A239" s="1">
        <v>39370</v>
      </c>
      <c r="B239">
        <v>3.49485</v>
      </c>
      <c r="C239" s="28">
        <f t="shared" si="53"/>
        <v>3.5714478745636979</v>
      </c>
      <c r="D239" s="31">
        <f t="shared" si="51"/>
        <v>7.6597874563697932E-2</v>
      </c>
      <c r="E239" s="30">
        <f t="shared" si="41"/>
        <v>4.2412567819103515</v>
      </c>
      <c r="F239" s="3">
        <v>230</v>
      </c>
      <c r="G239" s="3">
        <f t="shared" si="52"/>
        <v>3.5714478745636979</v>
      </c>
      <c r="H239" s="32">
        <f t="shared" si="43"/>
        <v>3.5814367841862942</v>
      </c>
      <c r="I239" s="31">
        <f t="array" ref="I239:K239">LINEST(B190:B239,F190:G239,1,1)</f>
        <v>0.80212764643281675</v>
      </c>
      <c r="J239" s="31">
        <v>2.1710801333388628E-4</v>
      </c>
      <c r="K239" s="31">
        <v>0.65824654870503663</v>
      </c>
      <c r="L239">
        <f t="shared" si="44"/>
        <v>0</v>
      </c>
      <c r="M239" s="13">
        <f t="shared" si="42"/>
        <v>0.51999999999999991</v>
      </c>
      <c r="N239" s="5">
        <f t="shared" si="40"/>
        <v>-2.0201734456980924E-2</v>
      </c>
      <c r="O239" s="5">
        <f t="shared" si="54"/>
        <v>-2.3155520872595314E-3</v>
      </c>
      <c r="P239" s="5">
        <f t="shared" si="45"/>
        <v>0</v>
      </c>
      <c r="Q239" s="5">
        <f t="shared" si="46"/>
        <v>0</v>
      </c>
      <c r="R239" s="5">
        <f t="shared" si="47"/>
        <v>0</v>
      </c>
      <c r="S239" s="11">
        <f t="shared" si="48"/>
        <v>0</v>
      </c>
      <c r="T239" s="11">
        <f t="shared" si="49"/>
        <v>0</v>
      </c>
      <c r="U239" s="11">
        <f t="shared" si="50"/>
        <v>0</v>
      </c>
    </row>
    <row r="240" spans="1:21" x14ac:dyDescent="0.25">
      <c r="A240" s="1">
        <v>39377</v>
      </c>
      <c r="B240">
        <v>3.4656699999999998</v>
      </c>
      <c r="C240" s="28">
        <f t="shared" si="53"/>
        <v>3.5331489372818492</v>
      </c>
      <c r="D240" s="31">
        <f t="shared" si="51"/>
        <v>6.7478937281849394E-2</v>
      </c>
      <c r="E240" s="30">
        <f t="shared" si="41"/>
        <v>4.0330189599312316</v>
      </c>
      <c r="F240" s="3">
        <v>231</v>
      </c>
      <c r="G240" s="3">
        <f t="shared" si="52"/>
        <v>3.5331489372818492</v>
      </c>
      <c r="H240" s="32">
        <f t="shared" si="43"/>
        <v>3.5424349413436618</v>
      </c>
      <c r="I240" s="31">
        <f t="array" ref="I240:K240">LINEST(B191:B240,F191:G240,1,1)</f>
        <v>0.8135870859603852</v>
      </c>
      <c r="J240" s="31">
        <v>-9.4181345027723607E-5</v>
      </c>
      <c r="K240" s="31">
        <v>0.681433687632647</v>
      </c>
      <c r="L240">
        <f t="shared" si="44"/>
        <v>0</v>
      </c>
      <c r="M240" s="13">
        <f t="shared" si="42"/>
        <v>0.5</v>
      </c>
      <c r="N240" s="5">
        <f t="shared" si="40"/>
        <v>-8.3844801666452806E-3</v>
      </c>
      <c r="O240" s="5">
        <f t="shared" si="54"/>
        <v>-1.0949729031288546E-2</v>
      </c>
      <c r="P240" s="5">
        <f t="shared" si="45"/>
        <v>0</v>
      </c>
      <c r="Q240" s="5">
        <f t="shared" si="46"/>
        <v>8.3844801666452806E-3</v>
      </c>
      <c r="R240" s="5">
        <f t="shared" si="47"/>
        <v>8.3844801666452806E-3</v>
      </c>
      <c r="S240" s="11">
        <f t="shared" si="48"/>
        <v>0</v>
      </c>
      <c r="T240" s="11">
        <f t="shared" si="49"/>
        <v>6.3844801666452806E-3</v>
      </c>
      <c r="U240" s="11">
        <f t="shared" si="50"/>
        <v>6.3844801666452806E-3</v>
      </c>
    </row>
    <row r="241" spans="1:21" x14ac:dyDescent="0.25">
      <c r="A241" s="1">
        <v>39384</v>
      </c>
      <c r="B241">
        <v>3.4332500000000001</v>
      </c>
      <c r="C241" s="28">
        <f t="shared" si="53"/>
        <v>3.4994094686409243</v>
      </c>
      <c r="D241" s="31">
        <f t="shared" si="51"/>
        <v>6.6159468640924146E-2</v>
      </c>
      <c r="E241" s="30">
        <f t="shared" si="41"/>
        <v>4.0188000489416718</v>
      </c>
      <c r="F241" s="3">
        <v>232</v>
      </c>
      <c r="G241" s="3">
        <f t="shared" si="52"/>
        <v>3.4994094686409243</v>
      </c>
      <c r="H241" s="32">
        <f t="shared" si="43"/>
        <v>3.5066579677599643</v>
      </c>
      <c r="I241" s="31">
        <f t="array" ref="I241:K241">LINEST(B192:B241,F192:G241,1,1)</f>
        <v>0.83903618117002743</v>
      </c>
      <c r="J241" s="31">
        <v>-3.4944689438843305E-4</v>
      </c>
      <c r="K241" s="31">
        <v>0.64338086217412993</v>
      </c>
      <c r="L241">
        <f t="shared" si="44"/>
        <v>0</v>
      </c>
      <c r="M241" s="13">
        <f t="shared" si="42"/>
        <v>0.48</v>
      </c>
      <c r="N241" s="5">
        <f t="shared" ref="N241:N304" si="55">LN(B241)-LN(B240)</f>
        <v>-9.3986417149150014E-3</v>
      </c>
      <c r="O241" s="5">
        <f t="shared" si="54"/>
        <v>-1.0150889270748698E-2</v>
      </c>
      <c r="P241" s="5">
        <f t="shared" si="45"/>
        <v>0</v>
      </c>
      <c r="Q241" s="5">
        <f t="shared" si="46"/>
        <v>9.3986417149150014E-3</v>
      </c>
      <c r="R241" s="5">
        <f t="shared" si="47"/>
        <v>9.3986417149150014E-3</v>
      </c>
      <c r="S241" s="11">
        <f t="shared" si="48"/>
        <v>0</v>
      </c>
      <c r="T241" s="11">
        <f t="shared" si="49"/>
        <v>7.3986417149150014E-3</v>
      </c>
      <c r="U241" s="11">
        <f t="shared" si="50"/>
        <v>7.3986417149150014E-3</v>
      </c>
    </row>
    <row r="242" spans="1:21" x14ac:dyDescent="0.25">
      <c r="A242" s="1">
        <v>39391</v>
      </c>
      <c r="B242">
        <v>3.3327499999999999</v>
      </c>
      <c r="C242" s="28">
        <f t="shared" si="53"/>
        <v>3.4663297343204622</v>
      </c>
      <c r="D242" s="31">
        <f t="shared" si="51"/>
        <v>0.13357973432046233</v>
      </c>
      <c r="E242" s="30">
        <f t="shared" si="41"/>
        <v>4.1501989730773756</v>
      </c>
      <c r="F242" s="3">
        <v>233</v>
      </c>
      <c r="G242" s="3">
        <f t="shared" si="52"/>
        <v>3.4663297343204622</v>
      </c>
      <c r="H242" s="32">
        <f t="shared" si="43"/>
        <v>3.4703357987419814</v>
      </c>
      <c r="I242" s="31">
        <f t="array" ref="I242:K242">LINEST(B193:B242,F193:G242,1,1)</f>
        <v>0.88146366108717578</v>
      </c>
      <c r="J242" s="31">
        <v>-8.669874713007732E-4</v>
      </c>
      <c r="K242" s="31">
        <v>0.59975459923819585</v>
      </c>
      <c r="L242">
        <f t="shared" si="44"/>
        <v>0</v>
      </c>
      <c r="M242" s="13">
        <f t="shared" si="42"/>
        <v>0.45999999999999996</v>
      </c>
      <c r="N242" s="5">
        <f t="shared" si="55"/>
        <v>-2.9709545416604977E-2</v>
      </c>
      <c r="O242" s="5">
        <f t="shared" si="54"/>
        <v>-1.0412076713145701E-2</v>
      </c>
      <c r="P242" s="5">
        <f t="shared" si="45"/>
        <v>0</v>
      </c>
      <c r="Q242" s="5">
        <f t="shared" si="46"/>
        <v>2.9709545416604977E-2</v>
      </c>
      <c r="R242" s="5">
        <f t="shared" si="47"/>
        <v>2.9709545416604977E-2</v>
      </c>
      <c r="S242" s="11">
        <f t="shared" si="48"/>
        <v>0</v>
      </c>
      <c r="T242" s="11">
        <f t="shared" si="49"/>
        <v>2.7709545416604975E-2</v>
      </c>
      <c r="U242" s="11">
        <f t="shared" si="50"/>
        <v>2.7709545416604975E-2</v>
      </c>
    </row>
    <row r="243" spans="1:21" x14ac:dyDescent="0.25">
      <c r="A243" s="1">
        <v>39398</v>
      </c>
      <c r="B243">
        <v>3.3554400000000002</v>
      </c>
      <c r="C243" s="28">
        <f t="shared" si="53"/>
        <v>3.399539867160231</v>
      </c>
      <c r="D243" s="31">
        <f t="shared" si="51"/>
        <v>4.4099867160230843E-2</v>
      </c>
      <c r="E243" s="30">
        <f t="shared" si="41"/>
        <v>4.1690084351452281</v>
      </c>
      <c r="F243" s="3">
        <v>234</v>
      </c>
      <c r="G243" s="3">
        <f t="shared" si="52"/>
        <v>3.399539867160231</v>
      </c>
      <c r="H243" s="32">
        <f t="shared" si="43"/>
        <v>3.3934503882726834</v>
      </c>
      <c r="I243" s="31">
        <f t="array" ref="I243:K243">LINEST(B194:B243,F194:G243,1,1)</f>
        <v>0.87011701090914362</v>
      </c>
      <c r="J243" s="31">
        <v>-1.2972239151005233E-3</v>
      </c>
      <c r="K243" s="31">
        <v>0.73207860628074828</v>
      </c>
      <c r="L243">
        <f t="shared" si="44"/>
        <v>1</v>
      </c>
      <c r="M243" s="13">
        <f t="shared" si="42"/>
        <v>0.43999999999999995</v>
      </c>
      <c r="N243" s="5">
        <f t="shared" si="55"/>
        <v>6.7851203538924487E-3</v>
      </c>
      <c r="O243" s="5">
        <f t="shared" si="54"/>
        <v>-2.2404143827411849E-2</v>
      </c>
      <c r="P243" s="5">
        <f t="shared" si="45"/>
        <v>0</v>
      </c>
      <c r="Q243" s="5">
        <f t="shared" si="46"/>
        <v>-6.7851203538924487E-3</v>
      </c>
      <c r="R243" s="5">
        <f t="shared" si="47"/>
        <v>-6.7851203538924487E-3</v>
      </c>
      <c r="S243" s="11">
        <f t="shared" si="48"/>
        <v>0</v>
      </c>
      <c r="T243" s="11">
        <f t="shared" si="49"/>
        <v>-8.7851203538924488E-3</v>
      </c>
      <c r="U243" s="11">
        <f t="shared" si="50"/>
        <v>-8.7851203538924488E-3</v>
      </c>
    </row>
    <row r="244" spans="1:21" x14ac:dyDescent="0.25">
      <c r="A244" s="1">
        <v>39405</v>
      </c>
      <c r="B244">
        <v>3.38462</v>
      </c>
      <c r="C244" s="28">
        <f t="shared" si="53"/>
        <v>3.3774899335801156</v>
      </c>
      <c r="D244" s="31">
        <f t="shared" si="51"/>
        <v>7.13006641988434E-3</v>
      </c>
      <c r="E244" s="30">
        <f t="shared" si="41"/>
        <v>4.1313037041113017</v>
      </c>
      <c r="F244" s="3">
        <v>235</v>
      </c>
      <c r="G244" s="3">
        <f t="shared" si="52"/>
        <v>3.3774899335801156</v>
      </c>
      <c r="H244" s="32">
        <f t="shared" si="43"/>
        <v>3.3660424316145776</v>
      </c>
      <c r="I244" s="31">
        <f t="array" ref="I244:K244">LINEST(B195:B244,F195:G244,1,1)</f>
        <v>0.83158028332280842</v>
      </c>
      <c r="J244" s="31">
        <v>-1.3963404510662465E-3</v>
      </c>
      <c r="K244" s="31">
        <v>0.89070450439098492</v>
      </c>
      <c r="L244">
        <f t="shared" si="44"/>
        <v>1</v>
      </c>
      <c r="M244" s="13">
        <f t="shared" si="42"/>
        <v>0.45999999999999996</v>
      </c>
      <c r="N244" s="5">
        <f t="shared" si="55"/>
        <v>8.6587307266166036E-3</v>
      </c>
      <c r="O244" s="5">
        <f t="shared" si="54"/>
        <v>-8.1095157857418165E-3</v>
      </c>
      <c r="P244" s="5">
        <f t="shared" si="45"/>
        <v>0</v>
      </c>
      <c r="Q244" s="5">
        <f t="shared" si="46"/>
        <v>-8.6587307266166036E-3</v>
      </c>
      <c r="R244" s="5">
        <f t="shared" si="47"/>
        <v>-8.6587307266166036E-3</v>
      </c>
      <c r="S244" s="11">
        <f t="shared" si="48"/>
        <v>0</v>
      </c>
      <c r="T244" s="11">
        <f t="shared" si="49"/>
        <v>-1.0658730726616604E-2</v>
      </c>
      <c r="U244" s="11">
        <f t="shared" si="50"/>
        <v>-1.0658730726616604E-2</v>
      </c>
    </row>
    <row r="245" spans="1:21" x14ac:dyDescent="0.25">
      <c r="A245" s="1">
        <v>39412</v>
      </c>
      <c r="B245">
        <v>3.5337499999999999</v>
      </c>
      <c r="C245" s="28">
        <f t="shared" si="53"/>
        <v>3.3810549667900576</v>
      </c>
      <c r="D245" s="31">
        <f t="shared" si="51"/>
        <v>0.15269503320994238</v>
      </c>
      <c r="E245" s="30">
        <f t="shared" si="41"/>
        <v>4.2131713385943392</v>
      </c>
      <c r="F245" s="3">
        <v>236</v>
      </c>
      <c r="G245" s="3">
        <f t="shared" si="52"/>
        <v>3.3810549667900576</v>
      </c>
      <c r="H245" s="32">
        <f t="shared" si="43"/>
        <v>3.3727868051526153</v>
      </c>
      <c r="I245" s="31">
        <f t="array" ref="I245:K245">LINEST(B196:B245,F196:G245,1,1)</f>
        <v>0.75307986799025195</v>
      </c>
      <c r="J245" s="31">
        <v>-1.0171825673733349E-3</v>
      </c>
      <c r="K245" s="31">
        <v>1.090828772999858</v>
      </c>
      <c r="L245">
        <f t="shared" si="44"/>
        <v>1</v>
      </c>
      <c r="M245" s="13">
        <f t="shared" si="42"/>
        <v>0.45999999999999996</v>
      </c>
      <c r="N245" s="5">
        <f t="shared" si="55"/>
        <v>4.3117989933504575E-2</v>
      </c>
      <c r="O245" s="5">
        <f t="shared" si="54"/>
        <v>2.0016461473950642E-3</v>
      </c>
      <c r="P245" s="5">
        <f t="shared" si="45"/>
        <v>4.3117989933504575E-2</v>
      </c>
      <c r="Q245" s="5">
        <f t="shared" si="46"/>
        <v>0</v>
      </c>
      <c r="R245" s="5">
        <f t="shared" si="47"/>
        <v>0</v>
      </c>
      <c r="S245" s="11">
        <f t="shared" si="48"/>
        <v>4.1117989933504573E-2</v>
      </c>
      <c r="T245" s="11">
        <f t="shared" si="49"/>
        <v>0</v>
      </c>
      <c r="U245" s="11">
        <f t="shared" si="50"/>
        <v>0</v>
      </c>
    </row>
    <row r="246" spans="1:21" x14ac:dyDescent="0.25">
      <c r="A246" s="1">
        <v>39419</v>
      </c>
      <c r="B246">
        <v>3.5564499999999999</v>
      </c>
      <c r="C246" s="28">
        <f t="shared" si="53"/>
        <v>3.457402483395029</v>
      </c>
      <c r="D246" s="31">
        <f t="shared" si="51"/>
        <v>9.9047516604970909E-2</v>
      </c>
      <c r="E246" s="30">
        <f t="shared" si="41"/>
        <v>4.1739351558358573</v>
      </c>
      <c r="F246" s="3">
        <v>237</v>
      </c>
      <c r="G246" s="3">
        <f t="shared" si="52"/>
        <v>3.457402483395029</v>
      </c>
      <c r="H246" s="32">
        <f t="shared" si="43"/>
        <v>3.4534567103166753</v>
      </c>
      <c r="I246" s="31">
        <f t="array" ref="I246:K246">LINEST(B197:B246,F197:G246,1,1)</f>
        <v>0.69956844494582548</v>
      </c>
      <c r="J246" s="31">
        <v>-8.9529677730967709E-4</v>
      </c>
      <c r="K246" s="31">
        <v>1.2567497995669061</v>
      </c>
      <c r="L246">
        <f t="shared" si="44"/>
        <v>1</v>
      </c>
      <c r="M246" s="13">
        <f t="shared" si="42"/>
        <v>0.45999999999999996</v>
      </c>
      <c r="N246" s="5">
        <f t="shared" si="55"/>
        <v>6.4032263013040769E-3</v>
      </c>
      <c r="O246" s="5">
        <f t="shared" si="54"/>
        <v>2.3636326668057484E-2</v>
      </c>
      <c r="P246" s="5">
        <f t="shared" si="45"/>
        <v>6.4032263013040769E-3</v>
      </c>
      <c r="Q246" s="5">
        <f t="shared" si="46"/>
        <v>0</v>
      </c>
      <c r="R246" s="5">
        <f t="shared" si="47"/>
        <v>0</v>
      </c>
      <c r="S246" s="11">
        <f t="shared" si="48"/>
        <v>4.4032263013040768E-3</v>
      </c>
      <c r="T246" s="11">
        <f t="shared" si="49"/>
        <v>0</v>
      </c>
      <c r="U246" s="11">
        <f t="shared" si="50"/>
        <v>0</v>
      </c>
    </row>
    <row r="247" spans="1:21" x14ac:dyDescent="0.25">
      <c r="A247" s="1">
        <v>39426</v>
      </c>
      <c r="B247">
        <v>3.5240300000000002</v>
      </c>
      <c r="C247" s="28">
        <f t="shared" si="53"/>
        <v>3.5069262416975144</v>
      </c>
      <c r="D247" s="31">
        <f t="shared" si="51"/>
        <v>1.7103758302485783E-2</v>
      </c>
      <c r="E247" s="30">
        <f t="shared" si="41"/>
        <v>4.1824070644566174</v>
      </c>
      <c r="F247" s="3">
        <v>238</v>
      </c>
      <c r="G247" s="3">
        <f t="shared" si="52"/>
        <v>3.5069262416975144</v>
      </c>
      <c r="H247" s="32">
        <f t="shared" si="43"/>
        <v>3.4970041040112414</v>
      </c>
      <c r="I247" s="31">
        <f t="array" ref="I247:K247">LINEST(B198:B247,F198:G247,1,1)</f>
        <v>0.7888538126313096</v>
      </c>
      <c r="J247" s="31">
        <v>-4.6840122075706147E-4</v>
      </c>
      <c r="K247" s="31">
        <v>0.84822946776146546</v>
      </c>
      <c r="L247">
        <f t="shared" si="44"/>
        <v>0</v>
      </c>
      <c r="M247" s="13">
        <f t="shared" si="42"/>
        <v>0.45999999999999996</v>
      </c>
      <c r="N247" s="5">
        <f t="shared" si="55"/>
        <v>-9.1576352359212798E-3</v>
      </c>
      <c r="O247" s="5">
        <f t="shared" si="54"/>
        <v>1.2530957210402649E-2</v>
      </c>
      <c r="P247" s="5">
        <f t="shared" si="45"/>
        <v>-9.1576352359212798E-3</v>
      </c>
      <c r="Q247" s="5">
        <f t="shared" si="46"/>
        <v>0</v>
      </c>
      <c r="R247" s="5">
        <f t="shared" si="47"/>
        <v>0</v>
      </c>
      <c r="S247" s="11">
        <f t="shared" si="48"/>
        <v>-1.115763523592128E-2</v>
      </c>
      <c r="T247" s="11">
        <f t="shared" si="49"/>
        <v>0</v>
      </c>
      <c r="U247" s="11">
        <f t="shared" si="50"/>
        <v>0</v>
      </c>
    </row>
    <row r="248" spans="1:21" x14ac:dyDescent="0.25">
      <c r="A248" s="1">
        <v>39433</v>
      </c>
      <c r="B248">
        <v>3.4656699999999998</v>
      </c>
      <c r="C248" s="28">
        <f t="shared" si="53"/>
        <v>3.5154781208487575</v>
      </c>
      <c r="D248" s="31">
        <f t="shared" si="51"/>
        <v>4.9808120848757742E-2</v>
      </c>
      <c r="E248" s="30">
        <f t="shared" ref="E248:E311" si="56">SUM(D189:D248)</f>
        <v>4.1881311101462373</v>
      </c>
      <c r="F248" s="3">
        <v>239</v>
      </c>
      <c r="G248" s="3">
        <f t="shared" si="52"/>
        <v>3.5154781208487575</v>
      </c>
      <c r="H248" s="32">
        <f t="shared" si="43"/>
        <v>3.5094798948540218</v>
      </c>
      <c r="I248" s="31">
        <f t="array" ref="I248:K248">LINEST(B199:B248,F199:G248,1,1)</f>
        <v>0.79569757347779646</v>
      </c>
      <c r="J248" s="31">
        <v>-5.2419050723147666E-4</v>
      </c>
      <c r="K248" s="31">
        <v>0.83479407980493203</v>
      </c>
      <c r="L248">
        <f t="shared" si="44"/>
        <v>0</v>
      </c>
      <c r="M248" s="13">
        <f t="shared" ref="M248:M311" si="57">1-1/(1+SUM(L198:L247)/($M$4-SUM(L198:L247)))</f>
        <v>0.43999999999999995</v>
      </c>
      <c r="N248" s="5">
        <f t="shared" si="55"/>
        <v>-1.6699244947876446E-2</v>
      </c>
      <c r="O248" s="5">
        <f t="shared" si="54"/>
        <v>3.5612167329304167E-3</v>
      </c>
      <c r="P248" s="5">
        <f t="shared" si="45"/>
        <v>-1.6699244947876446E-2</v>
      </c>
      <c r="Q248" s="5">
        <f t="shared" si="46"/>
        <v>0</v>
      </c>
      <c r="R248" s="5">
        <f t="shared" si="47"/>
        <v>0</v>
      </c>
      <c r="S248" s="11">
        <f t="shared" si="48"/>
        <v>-1.8699244947876448E-2</v>
      </c>
      <c r="T248" s="11">
        <f t="shared" si="49"/>
        <v>0</v>
      </c>
      <c r="U248" s="11">
        <f t="shared" si="50"/>
        <v>0</v>
      </c>
    </row>
    <row r="249" spans="1:21" x14ac:dyDescent="0.25">
      <c r="A249" s="1">
        <v>39440</v>
      </c>
      <c r="B249">
        <v>3.5078200000000002</v>
      </c>
      <c r="C249" s="28">
        <f t="shared" si="53"/>
        <v>3.4905740604243789</v>
      </c>
      <c r="D249" s="31">
        <f t="shared" si="51"/>
        <v>1.7245939575621261E-2</v>
      </c>
      <c r="E249" s="30">
        <f t="shared" si="56"/>
        <v>4.1759890873014278</v>
      </c>
      <c r="F249" s="3">
        <v>240</v>
      </c>
      <c r="G249" s="3">
        <f t="shared" si="52"/>
        <v>3.4905740604243789</v>
      </c>
      <c r="H249" s="32">
        <f t="shared" ref="H249:H312" si="58">F249*J248+I248*G249+K248</f>
        <v>3.4864296679935949</v>
      </c>
      <c r="I249" s="31">
        <f t="array" ref="I249:K249">LINEST(B200:B249,F200:G249,1,1)</f>
        <v>0.80105068281440506</v>
      </c>
      <c r="J249" s="31">
        <v>-3.8674528767308921E-4</v>
      </c>
      <c r="K249" s="31">
        <v>0.78601599775209063</v>
      </c>
      <c r="L249">
        <f t="shared" ref="L249:L312" si="59">IF(B249-B248&gt;0,1,0)</f>
        <v>1</v>
      </c>
      <c r="M249" s="13">
        <f t="shared" si="57"/>
        <v>0.43999999999999995</v>
      </c>
      <c r="N249" s="5">
        <f t="shared" si="55"/>
        <v>1.2088785761814602E-2</v>
      </c>
      <c r="O249" s="5">
        <f t="shared" si="54"/>
        <v>-6.5896535864242711E-3</v>
      </c>
      <c r="P249" s="5">
        <f t="shared" si="45"/>
        <v>0</v>
      </c>
      <c r="Q249" s="5">
        <f t="shared" si="46"/>
        <v>-1.2088785761814602E-2</v>
      </c>
      <c r="R249" s="5">
        <f t="shared" si="47"/>
        <v>-1.2088785761814602E-2</v>
      </c>
      <c r="S249" s="11">
        <f t="shared" si="48"/>
        <v>0</v>
      </c>
      <c r="T249" s="11">
        <f t="shared" si="49"/>
        <v>-1.4088785761814602E-2</v>
      </c>
      <c r="U249" s="11">
        <f t="shared" si="50"/>
        <v>-1.4088785761814602E-2</v>
      </c>
    </row>
    <row r="250" spans="1:21" x14ac:dyDescent="0.25">
      <c r="A250" s="1">
        <v>39447</v>
      </c>
      <c r="B250">
        <v>3.42028</v>
      </c>
      <c r="C250" s="28">
        <f t="shared" si="53"/>
        <v>3.4991970302121898</v>
      </c>
      <c r="D250" s="31">
        <f t="shared" si="51"/>
        <v>7.8917030212189765E-2</v>
      </c>
      <c r="E250" s="30">
        <f t="shared" si="56"/>
        <v>4.2190321363034018</v>
      </c>
      <c r="F250" s="3">
        <v>241</v>
      </c>
      <c r="G250" s="3">
        <f t="shared" si="52"/>
        <v>3.4991970302121898</v>
      </c>
      <c r="H250" s="32">
        <f t="shared" si="58"/>
        <v>3.4958445537764891</v>
      </c>
      <c r="I250" s="31">
        <f t="array" ref="I250:K250">LINEST(B201:B250,F201:G250,1,1)</f>
        <v>0.80597991997616525</v>
      </c>
      <c r="J250" s="31">
        <v>-5.4939509600175076E-4</v>
      </c>
      <c r="K250" s="31">
        <v>0.8022191141105024</v>
      </c>
      <c r="L250">
        <f t="shared" si="59"/>
        <v>0</v>
      </c>
      <c r="M250" s="13">
        <f t="shared" si="57"/>
        <v>0.43999999999999995</v>
      </c>
      <c r="N250" s="5">
        <f t="shared" si="55"/>
        <v>-2.5272342836716533E-2</v>
      </c>
      <c r="O250" s="5">
        <f t="shared" si="54"/>
        <v>2.6967979743688364E-3</v>
      </c>
      <c r="P250" s="5">
        <f t="shared" si="45"/>
        <v>-2.5272342836716533E-2</v>
      </c>
      <c r="Q250" s="5">
        <f t="shared" si="46"/>
        <v>0</v>
      </c>
      <c r="R250" s="5">
        <f t="shared" si="47"/>
        <v>0</v>
      </c>
      <c r="S250" s="11">
        <f t="shared" si="48"/>
        <v>-2.7272342836716534E-2</v>
      </c>
      <c r="T250" s="11">
        <f t="shared" si="49"/>
        <v>0</v>
      </c>
      <c r="U250" s="11">
        <f t="shared" si="50"/>
        <v>0</v>
      </c>
    </row>
    <row r="251" spans="1:21" x14ac:dyDescent="0.25">
      <c r="A251" s="1">
        <v>39454</v>
      </c>
      <c r="B251">
        <v>3.42028</v>
      </c>
      <c r="C251" s="28">
        <f t="shared" si="53"/>
        <v>3.4597385151060949</v>
      </c>
      <c r="D251" s="31">
        <f t="shared" si="51"/>
        <v>3.9458515106094882E-2</v>
      </c>
      <c r="E251" s="30">
        <f t="shared" si="56"/>
        <v>4.1739936608043902</v>
      </c>
      <c r="F251" s="3">
        <v>242</v>
      </c>
      <c r="G251" s="3">
        <f t="shared" si="52"/>
        <v>3.4597385151060949</v>
      </c>
      <c r="H251" s="32">
        <f t="shared" si="58"/>
        <v>3.4577452724217461</v>
      </c>
      <c r="I251" s="31">
        <f t="array" ref="I251:K251">LINEST(B202:B251,F202:G251,1,1)</f>
        <v>0.81400254896861257</v>
      </c>
      <c r="J251" s="31">
        <v>-5.6441815064415396E-4</v>
      </c>
      <c r="K251" s="31">
        <v>0.77588091529609748</v>
      </c>
      <c r="L251">
        <f t="shared" si="59"/>
        <v>0</v>
      </c>
      <c r="M251" s="13">
        <f t="shared" si="57"/>
        <v>0.43999999999999995</v>
      </c>
      <c r="N251" s="5">
        <f t="shared" si="55"/>
        <v>0</v>
      </c>
      <c r="O251" s="5">
        <f t="shared" si="54"/>
        <v>-1.0958271501444461E-2</v>
      </c>
      <c r="P251" s="5">
        <f t="shared" si="45"/>
        <v>0</v>
      </c>
      <c r="Q251" s="5">
        <f t="shared" si="46"/>
        <v>0</v>
      </c>
      <c r="R251" s="5">
        <f t="shared" si="47"/>
        <v>0</v>
      </c>
      <c r="S251" s="11">
        <f t="shared" si="48"/>
        <v>0</v>
      </c>
      <c r="T251" s="11">
        <f t="shared" si="49"/>
        <v>0</v>
      </c>
      <c r="U251" s="11">
        <f t="shared" si="50"/>
        <v>0</v>
      </c>
    </row>
    <row r="252" spans="1:21" x14ac:dyDescent="0.25">
      <c r="A252" s="1">
        <v>39461</v>
      </c>
      <c r="B252">
        <v>3.2095500000000001</v>
      </c>
      <c r="C252" s="28">
        <f t="shared" si="53"/>
        <v>3.4400092575530472</v>
      </c>
      <c r="D252" s="31">
        <f t="shared" si="51"/>
        <v>0.23045925755304708</v>
      </c>
      <c r="E252" s="30">
        <f t="shared" si="56"/>
        <v>4.347074423054881</v>
      </c>
      <c r="F252" s="3">
        <v>243</v>
      </c>
      <c r="G252" s="3">
        <f t="shared" si="52"/>
        <v>3.4400092575530472</v>
      </c>
      <c r="H252" s="32">
        <f t="shared" si="58"/>
        <v>3.4389036088133729</v>
      </c>
      <c r="I252" s="31">
        <f t="array" ref="I252:K252">LINEST(B203:B252,F203:G252,1,1)</f>
        <v>0.84680896711657472</v>
      </c>
      <c r="J252" s="31">
        <v>-1.1208279288634361E-3</v>
      </c>
      <c r="K252" s="31">
        <v>0.77755691920596393</v>
      </c>
      <c r="L252">
        <f t="shared" si="59"/>
        <v>0</v>
      </c>
      <c r="M252" s="13">
        <f t="shared" si="57"/>
        <v>0.41999999999999993</v>
      </c>
      <c r="N252" s="5">
        <f t="shared" si="55"/>
        <v>-6.3591678669334906E-2</v>
      </c>
      <c r="O252" s="5">
        <f t="shared" si="54"/>
        <v>-5.4640190649395404E-3</v>
      </c>
      <c r="P252" s="5">
        <f t="shared" si="45"/>
        <v>0</v>
      </c>
      <c r="Q252" s="5">
        <f t="shared" si="46"/>
        <v>6.3591678669334906E-2</v>
      </c>
      <c r="R252" s="5">
        <f t="shared" si="47"/>
        <v>6.3591678669334906E-2</v>
      </c>
      <c r="S252" s="11">
        <f t="shared" si="48"/>
        <v>0</v>
      </c>
      <c r="T252" s="11">
        <f t="shared" si="49"/>
        <v>6.1591678669334904E-2</v>
      </c>
      <c r="U252" s="11">
        <f t="shared" si="50"/>
        <v>6.1591678669334904E-2</v>
      </c>
    </row>
    <row r="253" spans="1:21" x14ac:dyDescent="0.25">
      <c r="A253" s="1">
        <v>39468</v>
      </c>
      <c r="B253">
        <v>3.0263900000000001</v>
      </c>
      <c r="C253" s="28">
        <f t="shared" si="53"/>
        <v>3.3247796287765237</v>
      </c>
      <c r="D253" s="31">
        <f t="shared" si="51"/>
        <v>0.29838962877652353</v>
      </c>
      <c r="E253" s="30">
        <f t="shared" si="56"/>
        <v>4.5349732994826821</v>
      </c>
      <c r="F253" s="3">
        <v>244</v>
      </c>
      <c r="G253" s="3">
        <f t="shared" si="52"/>
        <v>3.3247796287765237</v>
      </c>
      <c r="H253" s="32">
        <f t="shared" si="58"/>
        <v>3.3195281078977623</v>
      </c>
      <c r="I253" s="31">
        <f t="array" ref="I253:K253">LINEST(B204:B253,F204:G253,1,1)</f>
        <v>0.94194775132100361</v>
      </c>
      <c r="J253" s="31">
        <v>-1.7945768511625157E-3</v>
      </c>
      <c r="K253" s="31">
        <v>0.58538969313193334</v>
      </c>
      <c r="L253">
        <f t="shared" si="59"/>
        <v>0</v>
      </c>
      <c r="M253" s="13">
        <f t="shared" si="57"/>
        <v>0.41999999999999993</v>
      </c>
      <c r="N253" s="5">
        <f t="shared" si="55"/>
        <v>-5.8760250323590668E-2</v>
      </c>
      <c r="O253" s="5">
        <f t="shared" si="54"/>
        <v>-3.5330065564886715E-2</v>
      </c>
      <c r="P253" s="5">
        <f t="shared" si="45"/>
        <v>0</v>
      </c>
      <c r="Q253" s="5">
        <f t="shared" si="46"/>
        <v>5.8760250323590668E-2</v>
      </c>
      <c r="R253" s="5">
        <f t="shared" si="47"/>
        <v>5.8760250323590668E-2</v>
      </c>
      <c r="S253" s="11">
        <f t="shared" si="48"/>
        <v>0</v>
      </c>
      <c r="T253" s="11">
        <f t="shared" si="49"/>
        <v>5.6760250323590666E-2</v>
      </c>
      <c r="U253" s="11">
        <f t="shared" si="50"/>
        <v>5.6760250323590666E-2</v>
      </c>
    </row>
    <row r="254" spans="1:21" x14ac:dyDescent="0.25">
      <c r="A254" s="1">
        <v>39475</v>
      </c>
      <c r="B254">
        <v>3.0895999999999999</v>
      </c>
      <c r="C254" s="28">
        <f t="shared" si="53"/>
        <v>3.1755848143882619</v>
      </c>
      <c r="D254" s="31">
        <f t="shared" si="51"/>
        <v>8.5984814388261999E-2</v>
      </c>
      <c r="E254" s="30">
        <f t="shared" si="56"/>
        <v>4.5808427376965835</v>
      </c>
      <c r="F254" s="3">
        <v>245</v>
      </c>
      <c r="G254" s="3">
        <f t="shared" si="52"/>
        <v>3.1755848143882619</v>
      </c>
      <c r="H254" s="32">
        <f t="shared" si="58"/>
        <v>3.136953339639267</v>
      </c>
      <c r="I254" s="31">
        <f t="array" ref="I254:K254">LINEST(B205:B254,F205:G254,1,1)</f>
        <v>0.95555205331615956</v>
      </c>
      <c r="J254" s="31">
        <v>-2.0916639115178847E-3</v>
      </c>
      <c r="K254" s="31">
        <v>0.60388144331466531</v>
      </c>
      <c r="L254">
        <f t="shared" si="59"/>
        <v>1</v>
      </c>
      <c r="M254" s="13">
        <f t="shared" si="57"/>
        <v>0.41999999999999993</v>
      </c>
      <c r="N254" s="5">
        <f t="shared" si="55"/>
        <v>2.0671142616771165E-2</v>
      </c>
      <c r="O254" s="5">
        <f t="shared" si="54"/>
        <v>-5.657058175131402E-2</v>
      </c>
      <c r="P254" s="5">
        <f t="shared" si="45"/>
        <v>0</v>
      </c>
      <c r="Q254" s="5">
        <f t="shared" si="46"/>
        <v>-2.0671142616771165E-2</v>
      </c>
      <c r="R254" s="5">
        <f t="shared" si="47"/>
        <v>-2.0671142616771165E-2</v>
      </c>
      <c r="S254" s="11">
        <f t="shared" si="48"/>
        <v>0</v>
      </c>
      <c r="T254" s="11">
        <f t="shared" si="49"/>
        <v>-2.2671142616771167E-2</v>
      </c>
      <c r="U254" s="11">
        <f t="shared" si="50"/>
        <v>-2.2671142616771167E-2</v>
      </c>
    </row>
    <row r="255" spans="1:21" x14ac:dyDescent="0.25">
      <c r="A255" s="1">
        <v>39482</v>
      </c>
      <c r="B255">
        <v>2.8853599999999999</v>
      </c>
      <c r="C255" s="28">
        <f t="shared" si="53"/>
        <v>3.1325924071941307</v>
      </c>
      <c r="D255" s="31">
        <f t="shared" si="51"/>
        <v>0.24723240719413075</v>
      </c>
      <c r="E255" s="30">
        <f t="shared" si="56"/>
        <v>4.8148528329778948</v>
      </c>
      <c r="F255" s="3">
        <v>246</v>
      </c>
      <c r="G255" s="3">
        <f t="shared" si="52"/>
        <v>3.1325924071941307</v>
      </c>
      <c r="H255" s="32">
        <f t="shared" si="58"/>
        <v>3.0826872279782283</v>
      </c>
      <c r="I255" s="31">
        <f t="array" ref="I255:K255">LINEST(B206:B255,F206:G255,1,1)</f>
        <v>1.0318931233519795</v>
      </c>
      <c r="J255" s="31">
        <v>-2.4952267496280902E-3</v>
      </c>
      <c r="K255" s="31">
        <v>0.42294268519784595</v>
      </c>
      <c r="L255">
        <f t="shared" si="59"/>
        <v>0</v>
      </c>
      <c r="M255" s="13">
        <f t="shared" si="57"/>
        <v>0.43999999999999995</v>
      </c>
      <c r="N255" s="5">
        <f t="shared" si="55"/>
        <v>-6.8391957154627869E-2</v>
      </c>
      <c r="O255" s="5">
        <f t="shared" si="54"/>
        <v>-1.7450361684102855E-2</v>
      </c>
      <c r="P255" s="5">
        <f t="shared" si="45"/>
        <v>0</v>
      </c>
      <c r="Q255" s="5">
        <f t="shared" si="46"/>
        <v>6.8391957154627869E-2</v>
      </c>
      <c r="R255" s="5">
        <f t="shared" si="47"/>
        <v>6.8391957154627869E-2</v>
      </c>
      <c r="S255" s="11">
        <f t="shared" si="48"/>
        <v>0</v>
      </c>
      <c r="T255" s="11">
        <f t="shared" si="49"/>
        <v>6.6391957154627868E-2</v>
      </c>
      <c r="U255" s="11">
        <f t="shared" si="50"/>
        <v>6.6391957154627868E-2</v>
      </c>
    </row>
    <row r="256" spans="1:21" x14ac:dyDescent="0.25">
      <c r="A256" s="1">
        <v>39489</v>
      </c>
      <c r="B256">
        <v>2.8918400000000002</v>
      </c>
      <c r="C256" s="28">
        <f t="shared" si="53"/>
        <v>3.0089762035970651</v>
      </c>
      <c r="D256" s="31">
        <f t="shared" si="51"/>
        <v>0.11713620359706489</v>
      </c>
      <c r="E256" s="30">
        <f t="shared" si="56"/>
        <v>4.9132778806185513</v>
      </c>
      <c r="F256" s="3">
        <v>247</v>
      </c>
      <c r="G256" s="3">
        <f t="shared" si="52"/>
        <v>3.0089762035970651</v>
      </c>
      <c r="H256" s="32">
        <f t="shared" si="58"/>
        <v>2.9115635308612648</v>
      </c>
      <c r="I256" s="31">
        <f t="array" ref="I256:K256">LINEST(B207:B256,F207:G256,1,1)</f>
        <v>1.0120728927152611</v>
      </c>
      <c r="J256" s="31">
        <v>-3.019897808337048E-3</v>
      </c>
      <c r="K256" s="31">
        <v>0.61183748003606953</v>
      </c>
      <c r="L256">
        <f t="shared" si="59"/>
        <v>1</v>
      </c>
      <c r="M256" s="13">
        <f t="shared" si="57"/>
        <v>0.43999999999999995</v>
      </c>
      <c r="N256" s="5">
        <f t="shared" si="55"/>
        <v>2.2433021939689546E-3</v>
      </c>
      <c r="O256" s="5">
        <f t="shared" si="54"/>
        <v>-5.7111460495010702E-2</v>
      </c>
      <c r="P256" s="5">
        <f t="shared" si="45"/>
        <v>0</v>
      </c>
      <c r="Q256" s="5">
        <f t="shared" si="46"/>
        <v>-2.2433021939689546E-3</v>
      </c>
      <c r="R256" s="5">
        <f t="shared" si="47"/>
        <v>-2.2433021939689546E-3</v>
      </c>
      <c r="S256" s="11">
        <f t="shared" si="48"/>
        <v>0</v>
      </c>
      <c r="T256" s="11">
        <f t="shared" si="49"/>
        <v>-4.2433021939689546E-3</v>
      </c>
      <c r="U256" s="11">
        <f t="shared" si="50"/>
        <v>-4.2433021939689546E-3</v>
      </c>
    </row>
    <row r="257" spans="1:21" x14ac:dyDescent="0.25">
      <c r="A257" s="1">
        <v>39496</v>
      </c>
      <c r="B257">
        <v>2.8480799999999999</v>
      </c>
      <c r="C257" s="28">
        <f t="shared" si="53"/>
        <v>2.9504081017985326</v>
      </c>
      <c r="D257" s="31">
        <f t="shared" si="51"/>
        <v>0.10232810179853269</v>
      </c>
      <c r="E257" s="30">
        <f t="shared" si="56"/>
        <v>4.7248704044388781</v>
      </c>
      <c r="F257" s="3">
        <v>248</v>
      </c>
      <c r="G257" s="3">
        <f t="shared" si="52"/>
        <v>2.9504081017985326</v>
      </c>
      <c r="H257" s="32">
        <f t="shared" si="58"/>
        <v>2.848930885846265</v>
      </c>
      <c r="I257" s="31">
        <f t="array" ref="I257:K257">LINEST(B208:B257,F208:G257,1,1)</f>
        <v>0.97309721659072468</v>
      </c>
      <c r="J257" s="31">
        <v>-3.631092153804292E-3</v>
      </c>
      <c r="K257" s="31">
        <v>0.88754657484504307</v>
      </c>
      <c r="L257">
        <f t="shared" si="59"/>
        <v>0</v>
      </c>
      <c r="M257" s="13">
        <f t="shared" si="57"/>
        <v>0.45999999999999996</v>
      </c>
      <c r="N257" s="5">
        <f t="shared" si="55"/>
        <v>-1.5247894688597885E-2</v>
      </c>
      <c r="O257" s="5">
        <f t="shared" si="54"/>
        <v>-2.174643659099873E-2</v>
      </c>
      <c r="P257" s="5">
        <f t="shared" si="45"/>
        <v>0</v>
      </c>
      <c r="Q257" s="5">
        <f t="shared" si="46"/>
        <v>1.5247894688597885E-2</v>
      </c>
      <c r="R257" s="5">
        <f t="shared" si="47"/>
        <v>1.5247894688597885E-2</v>
      </c>
      <c r="S257" s="11">
        <f t="shared" si="48"/>
        <v>0</v>
      </c>
      <c r="T257" s="11">
        <f t="shared" si="49"/>
        <v>1.3247894688597885E-2</v>
      </c>
      <c r="U257" s="11">
        <f t="shared" si="50"/>
        <v>1.3247894688597885E-2</v>
      </c>
    </row>
    <row r="258" spans="1:21" x14ac:dyDescent="0.25">
      <c r="A258" s="1">
        <v>39503</v>
      </c>
      <c r="B258">
        <v>2.8853599999999999</v>
      </c>
      <c r="C258" s="28">
        <f t="shared" si="53"/>
        <v>2.8992440508992665</v>
      </c>
      <c r="D258" s="31">
        <f t="shared" si="51"/>
        <v>1.3884050899266587E-2</v>
      </c>
      <c r="E258" s="30">
        <f t="shared" si="56"/>
        <v>4.6750766663490424</v>
      </c>
      <c r="F258" s="3">
        <v>249</v>
      </c>
      <c r="G258" s="3">
        <f t="shared" si="52"/>
        <v>2.8992440508992665</v>
      </c>
      <c r="H258" s="32">
        <f t="shared" si="58"/>
        <v>2.804650944695068</v>
      </c>
      <c r="I258" s="31">
        <f t="array" ref="I258:K258">LINEST(B209:B258,F209:G258,1,1)</f>
        <v>0.87895661336202424</v>
      </c>
      <c r="J258" s="31">
        <v>-4.641429954390164E-3</v>
      </c>
      <c r="K258" s="31">
        <v>1.447625923005595</v>
      </c>
      <c r="L258">
        <f t="shared" si="59"/>
        <v>1</v>
      </c>
      <c r="M258" s="13">
        <f t="shared" si="57"/>
        <v>0.45999999999999996</v>
      </c>
      <c r="N258" s="5">
        <f t="shared" si="55"/>
        <v>1.300459249462893E-2</v>
      </c>
      <c r="O258" s="5">
        <f t="shared" si="54"/>
        <v>-1.566470529189834E-2</v>
      </c>
      <c r="P258" s="5">
        <f t="shared" si="45"/>
        <v>0</v>
      </c>
      <c r="Q258" s="5">
        <f t="shared" si="46"/>
        <v>-1.300459249462893E-2</v>
      </c>
      <c r="R258" s="5">
        <f t="shared" si="47"/>
        <v>-1.300459249462893E-2</v>
      </c>
      <c r="S258" s="11">
        <f t="shared" si="48"/>
        <v>0</v>
      </c>
      <c r="T258" s="11">
        <f t="shared" si="49"/>
        <v>-1.500459249462893E-2</v>
      </c>
      <c r="U258" s="11">
        <f t="shared" si="50"/>
        <v>-1.500459249462893E-2</v>
      </c>
    </row>
    <row r="259" spans="1:21" x14ac:dyDescent="0.25">
      <c r="A259" s="1">
        <v>39510</v>
      </c>
      <c r="B259">
        <v>2.7556799999999999</v>
      </c>
      <c r="C259" s="28">
        <f t="shared" si="53"/>
        <v>2.8923020254496334</v>
      </c>
      <c r="D259" s="31">
        <f t="shared" si="51"/>
        <v>0.13662202544963353</v>
      </c>
      <c r="E259" s="30">
        <f t="shared" si="56"/>
        <v>4.7405297973041245</v>
      </c>
      <c r="F259" s="3">
        <v>250</v>
      </c>
      <c r="G259" s="3">
        <f t="shared" si="52"/>
        <v>2.8923020254496334</v>
      </c>
      <c r="H259" s="32">
        <f t="shared" si="58"/>
        <v>2.8294764275173869</v>
      </c>
      <c r="I259" s="31">
        <f t="array" ref="I259:K259">LINEST(B210:B259,F210:G259,1,1)</f>
        <v>0.94384105855056144</v>
      </c>
      <c r="J259" s="31">
        <v>-3.9792775456902151E-3</v>
      </c>
      <c r="K259" s="31">
        <v>1.0696813340319111</v>
      </c>
      <c r="L259">
        <f t="shared" si="59"/>
        <v>0</v>
      </c>
      <c r="M259" s="13">
        <f t="shared" si="57"/>
        <v>0.48</v>
      </c>
      <c r="N259" s="5">
        <f t="shared" si="55"/>
        <v>-4.5985439432185915E-2</v>
      </c>
      <c r="O259" s="5">
        <f t="shared" si="54"/>
        <v>8.8125957572828817E-3</v>
      </c>
      <c r="P259" s="5">
        <f t="shared" si="45"/>
        <v>-4.5985439432185915E-2</v>
      </c>
      <c r="Q259" s="5">
        <f t="shared" si="46"/>
        <v>0</v>
      </c>
      <c r="R259" s="5">
        <f t="shared" si="47"/>
        <v>0</v>
      </c>
      <c r="S259" s="11">
        <f t="shared" si="48"/>
        <v>-4.7985439432185917E-2</v>
      </c>
      <c r="T259" s="11">
        <f t="shared" si="49"/>
        <v>0</v>
      </c>
      <c r="U259" s="11">
        <f t="shared" si="50"/>
        <v>0</v>
      </c>
    </row>
    <row r="260" spans="1:21" x14ac:dyDescent="0.25">
      <c r="A260" s="1">
        <v>39517</v>
      </c>
      <c r="B260">
        <v>2.8675299999999999</v>
      </c>
      <c r="C260" s="28">
        <f t="shared" si="53"/>
        <v>2.8239910127248167</v>
      </c>
      <c r="D260" s="31">
        <f t="shared" si="51"/>
        <v>4.3538987275183239E-2</v>
      </c>
      <c r="E260" s="30">
        <f t="shared" si="56"/>
        <v>4.7545343373320321</v>
      </c>
      <c r="F260" s="3">
        <v>251</v>
      </c>
      <c r="G260" s="3">
        <f t="shared" si="52"/>
        <v>2.8239910127248167</v>
      </c>
      <c r="H260" s="32">
        <f t="shared" si="58"/>
        <v>2.7362813368511301</v>
      </c>
      <c r="I260" s="31">
        <f t="array" ref="I260:K260">LINEST(B211:B260,F211:G260,1,1)</f>
        <v>0.88839442929809354</v>
      </c>
      <c r="J260" s="31">
        <v>-4.3578720580066156E-3</v>
      </c>
      <c r="K260" s="31">
        <v>1.3505420901625733</v>
      </c>
      <c r="L260">
        <f t="shared" si="59"/>
        <v>1</v>
      </c>
      <c r="M260" s="13">
        <f t="shared" si="57"/>
        <v>0.45999999999999996</v>
      </c>
      <c r="N260" s="5">
        <f t="shared" si="55"/>
        <v>3.9786795936340491E-2</v>
      </c>
      <c r="O260" s="5">
        <f t="shared" si="54"/>
        <v>-3.3491864324324938E-2</v>
      </c>
      <c r="P260" s="5">
        <f t="shared" si="45"/>
        <v>0</v>
      </c>
      <c r="Q260" s="5">
        <f t="shared" si="46"/>
        <v>-3.9786795936340491E-2</v>
      </c>
      <c r="R260" s="5">
        <f t="shared" si="47"/>
        <v>-3.9786795936340491E-2</v>
      </c>
      <c r="S260" s="11">
        <f t="shared" si="48"/>
        <v>0</v>
      </c>
      <c r="T260" s="11">
        <f t="shared" si="49"/>
        <v>-4.1786795936340493E-2</v>
      </c>
      <c r="U260" s="11">
        <f t="shared" si="50"/>
        <v>-4.1786795936340493E-2</v>
      </c>
    </row>
    <row r="261" spans="1:21" x14ac:dyDescent="0.25">
      <c r="A261" s="1">
        <v>39524</v>
      </c>
      <c r="B261">
        <v>2.8188900000000001</v>
      </c>
      <c r="C261" s="28">
        <f t="shared" si="53"/>
        <v>2.8457605063624083</v>
      </c>
      <c r="D261" s="31">
        <f t="shared" si="51"/>
        <v>2.6870506362408175E-2</v>
      </c>
      <c r="E261" s="30">
        <f t="shared" si="56"/>
        <v>4.7303276200708044</v>
      </c>
      <c r="F261" s="3">
        <v>252</v>
      </c>
      <c r="G261" s="3">
        <f t="shared" si="52"/>
        <v>2.8457605063624083</v>
      </c>
      <c r="H261" s="32">
        <f t="shared" si="58"/>
        <v>2.7805161125137916</v>
      </c>
      <c r="I261" s="31">
        <f t="array" ref="I261:K261">LINEST(B212:B261,F212:G261,1,1)</f>
        <v>0.8700173308107565</v>
      </c>
      <c r="J261" s="31">
        <v>-4.5534466159922651E-3</v>
      </c>
      <c r="K261" s="31">
        <v>1.4596298640096275</v>
      </c>
      <c r="L261">
        <f t="shared" si="59"/>
        <v>0</v>
      </c>
      <c r="M261" s="13">
        <f t="shared" si="57"/>
        <v>0.48</v>
      </c>
      <c r="N261" s="5">
        <f t="shared" si="55"/>
        <v>-1.7107841600408014E-2</v>
      </c>
      <c r="O261" s="5">
        <f t="shared" si="54"/>
        <v>1.6036740184372844E-2</v>
      </c>
      <c r="P261" s="5">
        <f t="shared" si="45"/>
        <v>-1.7107841600408014E-2</v>
      </c>
      <c r="Q261" s="5">
        <f t="shared" si="46"/>
        <v>0</v>
      </c>
      <c r="R261" s="5">
        <f t="shared" si="47"/>
        <v>0</v>
      </c>
      <c r="S261" s="11">
        <f t="shared" si="48"/>
        <v>-1.9107841600408015E-2</v>
      </c>
      <c r="T261" s="11">
        <f t="shared" si="49"/>
        <v>0</v>
      </c>
      <c r="U261" s="11">
        <f t="shared" si="50"/>
        <v>0</v>
      </c>
    </row>
    <row r="262" spans="1:21" x14ac:dyDescent="0.25">
      <c r="A262" s="1">
        <v>39531</v>
      </c>
      <c r="B262">
        <v>2.9161600000000001</v>
      </c>
      <c r="C262" s="28">
        <f t="shared" si="53"/>
        <v>2.832325253181204</v>
      </c>
      <c r="D262" s="31">
        <f t="shared" si="51"/>
        <v>8.3834746818796102E-2</v>
      </c>
      <c r="E262" s="30">
        <f t="shared" si="56"/>
        <v>4.8128237550777815</v>
      </c>
      <c r="F262" s="3">
        <v>253</v>
      </c>
      <c r="G262" s="3">
        <f t="shared" si="52"/>
        <v>2.832325253181204</v>
      </c>
      <c r="H262" s="32">
        <f t="shared" si="58"/>
        <v>2.7717799269241956</v>
      </c>
      <c r="I262" s="31">
        <f t="array" ref="I262:K262">LINEST(B213:B262,F213:G262,1,1)</f>
        <v>0.84154493716709633</v>
      </c>
      <c r="J262" s="31">
        <v>-4.553435116193414E-3</v>
      </c>
      <c r="K262" s="31">
        <v>1.559872846901452</v>
      </c>
      <c r="L262">
        <f t="shared" si="59"/>
        <v>1</v>
      </c>
      <c r="M262" s="13">
        <f t="shared" si="57"/>
        <v>0.45999999999999996</v>
      </c>
      <c r="N262" s="5">
        <f t="shared" si="55"/>
        <v>3.3924491884393282E-2</v>
      </c>
      <c r="O262" s="5">
        <f t="shared" si="54"/>
        <v>-3.1468757202255393E-3</v>
      </c>
      <c r="P262" s="5">
        <f t="shared" si="45"/>
        <v>0</v>
      </c>
      <c r="Q262" s="5">
        <f t="shared" si="46"/>
        <v>-3.3924491884393282E-2</v>
      </c>
      <c r="R262" s="5">
        <f t="shared" si="47"/>
        <v>-3.3924491884393282E-2</v>
      </c>
      <c r="S262" s="11">
        <f t="shared" si="48"/>
        <v>0</v>
      </c>
      <c r="T262" s="11">
        <f t="shared" si="49"/>
        <v>-3.5924491884393284E-2</v>
      </c>
      <c r="U262" s="11">
        <f t="shared" si="50"/>
        <v>-3.5924491884393284E-2</v>
      </c>
    </row>
    <row r="263" spans="1:21" x14ac:dyDescent="0.25">
      <c r="A263" s="1">
        <v>39538</v>
      </c>
      <c r="B263">
        <v>3.0766399999999998</v>
      </c>
      <c r="C263" s="28">
        <f t="shared" si="53"/>
        <v>2.8742426265906023</v>
      </c>
      <c r="D263" s="31">
        <f t="shared" si="51"/>
        <v>0.20239737340939756</v>
      </c>
      <c r="E263" s="30">
        <f t="shared" si="56"/>
        <v>5.0037804343930876</v>
      </c>
      <c r="F263" s="3">
        <v>254</v>
      </c>
      <c r="G263" s="3">
        <f t="shared" si="52"/>
        <v>2.8742426265906023</v>
      </c>
      <c r="H263" s="32">
        <f t="shared" si="58"/>
        <v>2.8221046579855029</v>
      </c>
      <c r="I263" s="31">
        <f t="array" ref="I263:K263">LINEST(B214:B263,F214:G263,1,1)</f>
        <v>0.80587313569938812</v>
      </c>
      <c r="J263" s="31">
        <v>-4.4134365268377086E-3</v>
      </c>
      <c r="K263" s="31">
        <v>1.6542939079327419</v>
      </c>
      <c r="L263">
        <f t="shared" si="59"/>
        <v>1</v>
      </c>
      <c r="M263" s="13">
        <f t="shared" si="57"/>
        <v>0.45999999999999996</v>
      </c>
      <c r="N263" s="5">
        <f t="shared" si="55"/>
        <v>5.3570410094514909E-2</v>
      </c>
      <c r="O263" s="5">
        <f t="shared" si="54"/>
        <v>1.7993252466798948E-2</v>
      </c>
      <c r="P263" s="5">
        <f t="shared" si="45"/>
        <v>5.3570410094514909E-2</v>
      </c>
      <c r="Q263" s="5">
        <f t="shared" si="46"/>
        <v>0</v>
      </c>
      <c r="R263" s="5">
        <f t="shared" si="47"/>
        <v>0</v>
      </c>
      <c r="S263" s="11">
        <f t="shared" si="48"/>
        <v>5.1570410094514907E-2</v>
      </c>
      <c r="T263" s="11">
        <f t="shared" si="49"/>
        <v>0</v>
      </c>
      <c r="U263" s="11">
        <f t="shared" si="50"/>
        <v>0</v>
      </c>
    </row>
    <row r="264" spans="1:21" x14ac:dyDescent="0.25">
      <c r="A264" s="1">
        <v>39545</v>
      </c>
      <c r="B264">
        <v>3.0458400000000001</v>
      </c>
      <c r="C264" s="28">
        <f t="shared" si="53"/>
        <v>2.9754413132953008</v>
      </c>
      <c r="D264" s="31">
        <f t="shared" si="51"/>
        <v>7.0398686704699287E-2</v>
      </c>
      <c r="E264" s="30">
        <f t="shared" si="56"/>
        <v>5.0200487740507427</v>
      </c>
      <c r="F264" s="3">
        <v>255</v>
      </c>
      <c r="G264" s="3">
        <f t="shared" si="52"/>
        <v>2.9754413132953008</v>
      </c>
      <c r="H264" s="32">
        <f t="shared" si="58"/>
        <v>2.9266958148239159</v>
      </c>
      <c r="I264" s="31">
        <f t="array" ref="I264:K264">LINEST(B215:B264,F215:G264,1,1)</f>
        <v>0.83150941087451014</v>
      </c>
      <c r="J264" s="31">
        <v>-3.4564478529054464E-3</v>
      </c>
      <c r="K264" s="31">
        <v>1.3464201089173691</v>
      </c>
      <c r="L264">
        <f t="shared" si="59"/>
        <v>0</v>
      </c>
      <c r="M264" s="13">
        <f t="shared" si="57"/>
        <v>0.45999999999999996</v>
      </c>
      <c r="N264" s="5">
        <f t="shared" si="55"/>
        <v>-1.0061367232258256E-2</v>
      </c>
      <c r="O264" s="5">
        <f t="shared" si="54"/>
        <v>3.6391139235052217E-2</v>
      </c>
      <c r="P264" s="5">
        <f t="shared" ref="P264:P327" si="60">IF(O264&lt;$P$2,0,IF(O264*N264&gt;0,ABS(N264),-ABS(N264)))</f>
        <v>-1.0061367232258256E-2</v>
      </c>
      <c r="Q264" s="5">
        <f t="shared" ref="Q264:Q327" si="61">IF(J264*O264&lt;0,0,IF(O264*N264&gt;0,ABS(N264),-ABS(N264)))</f>
        <v>0</v>
      </c>
      <c r="R264" s="5">
        <f t="shared" ref="R264:R327" si="62">IF(OR(J264*O264&lt;0,M264&gt;$M$2),0,IF(O264*N264&gt;0,ABS(N264),-ABS(N264)))</f>
        <v>0</v>
      </c>
      <c r="S264" s="11">
        <f t="shared" ref="S264:S327" si="63">IF(P264=0,0,P264-$S$3)</f>
        <v>-1.2061367232258256E-2</v>
      </c>
      <c r="T264" s="11">
        <f t="shared" ref="T264:T327" si="64">IF(Q264=0,0,Q264-$S$3)</f>
        <v>0</v>
      </c>
      <c r="U264" s="11">
        <f t="shared" ref="U264:U327" si="65">IF(R264=0,0,R264-$S$3)</f>
        <v>0</v>
      </c>
    </row>
    <row r="265" spans="1:21" x14ac:dyDescent="0.25">
      <c r="A265" s="1">
        <v>39552</v>
      </c>
      <c r="B265">
        <v>3.1382300000000001</v>
      </c>
      <c r="C265" s="28">
        <f t="shared" si="53"/>
        <v>3.0106406566476505</v>
      </c>
      <c r="D265" s="31">
        <f t="shared" si="51"/>
        <v>0.12758934335234962</v>
      </c>
      <c r="E265" s="30">
        <f t="shared" si="56"/>
        <v>5.1205729438795693</v>
      </c>
      <c r="F265" s="3">
        <v>256</v>
      </c>
      <c r="G265" s="3">
        <f t="shared" si="52"/>
        <v>3.0106406566476505</v>
      </c>
      <c r="H265" s="32">
        <f t="shared" si="58"/>
        <v>2.9649454973375109</v>
      </c>
      <c r="I265" s="31">
        <f t="array" ref="I265:K265">LINEST(B216:B265,F216:G265,1,1)</f>
        <v>0.8525889156363643</v>
      </c>
      <c r="J265" s="31">
        <v>-2.4746808335655486E-3</v>
      </c>
      <c r="K265" s="31">
        <v>1.0490629241642937</v>
      </c>
      <c r="L265">
        <f t="shared" si="59"/>
        <v>1</v>
      </c>
      <c r="M265" s="13">
        <f t="shared" si="57"/>
        <v>0.43999999999999995</v>
      </c>
      <c r="N265" s="5">
        <f t="shared" si="55"/>
        <v>2.9882221529420772E-2</v>
      </c>
      <c r="O265" s="5">
        <f t="shared" si="54"/>
        <v>1.2984571833427161E-2</v>
      </c>
      <c r="P265" s="5">
        <f t="shared" si="60"/>
        <v>2.9882221529420772E-2</v>
      </c>
      <c r="Q265" s="5">
        <f t="shared" si="61"/>
        <v>0</v>
      </c>
      <c r="R265" s="5">
        <f t="shared" si="62"/>
        <v>0</v>
      </c>
      <c r="S265" s="11">
        <f t="shared" si="63"/>
        <v>2.788222152942077E-2</v>
      </c>
      <c r="T265" s="11">
        <f t="shared" si="64"/>
        <v>0</v>
      </c>
      <c r="U265" s="11">
        <f t="shared" si="65"/>
        <v>0</v>
      </c>
    </row>
    <row r="266" spans="1:21" x14ac:dyDescent="0.25">
      <c r="A266" s="1">
        <v>39559</v>
      </c>
      <c r="B266">
        <v>3.12202</v>
      </c>
      <c r="C266" s="28">
        <f t="shared" si="53"/>
        <v>3.0744353283238253</v>
      </c>
      <c r="D266" s="31">
        <f t="shared" ref="D266:D329" si="66">ABS(B266-C266)</f>
        <v>4.758467167617475E-2</v>
      </c>
      <c r="E266" s="30">
        <f t="shared" si="56"/>
        <v>5.0487350287939829</v>
      </c>
      <c r="F266" s="3">
        <v>257</v>
      </c>
      <c r="G266" s="3">
        <f t="shared" ref="G266:G329" si="67">C266</f>
        <v>3.0744353283238253</v>
      </c>
      <c r="H266" s="32">
        <f t="shared" si="58"/>
        <v>3.0342994327076873</v>
      </c>
      <c r="I266" s="31">
        <f t="array" ref="I266:K266">LINEST(B217:B266,F217:G266,1,1)</f>
        <v>0.86258931788866144</v>
      </c>
      <c r="J266" s="31">
        <v>-2.0841633647284787E-3</v>
      </c>
      <c r="K266" s="31">
        <v>0.92598003469618106</v>
      </c>
      <c r="L266">
        <f t="shared" si="59"/>
        <v>0</v>
      </c>
      <c r="M266" s="13">
        <f t="shared" si="57"/>
        <v>0.43999999999999995</v>
      </c>
      <c r="N266" s="5">
        <f t="shared" si="55"/>
        <v>-5.1787184946774367E-3</v>
      </c>
      <c r="O266" s="5">
        <f t="shared" si="54"/>
        <v>2.3121918175609713E-2</v>
      </c>
      <c r="P266" s="5">
        <f t="shared" si="60"/>
        <v>-5.1787184946774367E-3</v>
      </c>
      <c r="Q266" s="5">
        <f t="shared" si="61"/>
        <v>0</v>
      </c>
      <c r="R266" s="5">
        <f t="shared" si="62"/>
        <v>0</v>
      </c>
      <c r="S266" s="11">
        <f t="shared" si="63"/>
        <v>-7.1787184946774368E-3</v>
      </c>
      <c r="T266" s="11">
        <f t="shared" si="64"/>
        <v>0</v>
      </c>
      <c r="U266" s="11">
        <f t="shared" si="65"/>
        <v>0</v>
      </c>
    </row>
    <row r="267" spans="1:21" x14ac:dyDescent="0.25">
      <c r="A267" s="1">
        <v>39566</v>
      </c>
      <c r="B267">
        <v>3.1495799999999998</v>
      </c>
      <c r="C267" s="28">
        <f t="shared" ref="C267:C330" si="68">$D$3*C266+(1-$D$3)*B266</f>
        <v>3.0982276641619126</v>
      </c>
      <c r="D267" s="31">
        <f t="shared" si="66"/>
        <v>5.1352335838087182E-2</v>
      </c>
      <c r="E267" s="30">
        <f t="shared" si="56"/>
        <v>4.9980160712511896</v>
      </c>
      <c r="F267" s="3">
        <v>258</v>
      </c>
      <c r="G267" s="3">
        <f t="shared" si="67"/>
        <v>3.0982276641619126</v>
      </c>
      <c r="H267" s="32">
        <f t="shared" si="58"/>
        <v>3.0607639740894386</v>
      </c>
      <c r="I267" s="31">
        <f t="array" ref="I267:K267">LINEST(B218:B267,F218:G267,1,1)</f>
        <v>0.8751294487217518</v>
      </c>
      <c r="J267" s="31">
        <v>-1.6689914916000498E-3</v>
      </c>
      <c r="K267" s="31">
        <v>0.78847025482465716</v>
      </c>
      <c r="L267">
        <f t="shared" si="59"/>
        <v>1</v>
      </c>
      <c r="M267" s="13">
        <f t="shared" si="57"/>
        <v>0.43999999999999995</v>
      </c>
      <c r="N267" s="5">
        <f t="shared" si="55"/>
        <v>8.7888823919042292E-3</v>
      </c>
      <c r="O267" s="5">
        <f t="shared" si="54"/>
        <v>8.6839810929568717E-3</v>
      </c>
      <c r="P267" s="5">
        <f t="shared" si="60"/>
        <v>8.7888823919042292E-3</v>
      </c>
      <c r="Q267" s="5">
        <f t="shared" si="61"/>
        <v>0</v>
      </c>
      <c r="R267" s="5">
        <f t="shared" si="62"/>
        <v>0</v>
      </c>
      <c r="S267" s="11">
        <f t="shared" si="63"/>
        <v>6.7888823919042291E-3</v>
      </c>
      <c r="T267" s="11">
        <f t="shared" si="64"/>
        <v>0</v>
      </c>
      <c r="U267" s="11">
        <f t="shared" si="65"/>
        <v>0</v>
      </c>
    </row>
    <row r="268" spans="1:21" x14ac:dyDescent="0.25">
      <c r="A268" s="1">
        <v>39573</v>
      </c>
      <c r="B268">
        <v>2.9599199999999999</v>
      </c>
      <c r="C268" s="28">
        <f t="shared" si="68"/>
        <v>3.1239038320809565</v>
      </c>
      <c r="D268" s="31">
        <f t="shared" si="66"/>
        <v>0.16398383208095657</v>
      </c>
      <c r="E268" s="30">
        <f t="shared" si="56"/>
        <v>5.0353242566417062</v>
      </c>
      <c r="F268" s="3">
        <v>259</v>
      </c>
      <c r="G268" s="3">
        <f t="shared" si="67"/>
        <v>3.1239038320809565</v>
      </c>
      <c r="H268" s="32">
        <f t="shared" si="58"/>
        <v>3.09002169692902</v>
      </c>
      <c r="I268" s="31">
        <f t="array" ref="I268:K268">LINEST(B219:B268,F219:G268,1,1)</f>
        <v>0.85235019296391545</v>
      </c>
      <c r="J268" s="31">
        <v>-2.3462124420897935E-3</v>
      </c>
      <c r="K268" s="31">
        <v>1.0213407395981391</v>
      </c>
      <c r="L268">
        <f t="shared" si="59"/>
        <v>0</v>
      </c>
      <c r="M268" s="13">
        <f t="shared" si="57"/>
        <v>0.45999999999999996</v>
      </c>
      <c r="N268" s="5">
        <f t="shared" si="55"/>
        <v>-6.2106869670824016E-2</v>
      </c>
      <c r="O268" s="5">
        <f t="shared" si="54"/>
        <v>9.5135630065328325E-3</v>
      </c>
      <c r="P268" s="5">
        <f t="shared" si="60"/>
        <v>-6.2106869670824016E-2</v>
      </c>
      <c r="Q268" s="5">
        <f t="shared" si="61"/>
        <v>0</v>
      </c>
      <c r="R268" s="5">
        <f t="shared" si="62"/>
        <v>0</v>
      </c>
      <c r="S268" s="11">
        <f t="shared" si="63"/>
        <v>-6.4106869670824018E-2</v>
      </c>
      <c r="T268" s="11">
        <f t="shared" si="64"/>
        <v>0</v>
      </c>
      <c r="U268" s="11">
        <f t="shared" si="65"/>
        <v>0</v>
      </c>
    </row>
    <row r="269" spans="1:21" x14ac:dyDescent="0.25">
      <c r="A269" s="1">
        <v>39580</v>
      </c>
      <c r="B269">
        <v>3.0020699999999998</v>
      </c>
      <c r="C269" s="28">
        <f t="shared" si="68"/>
        <v>3.0419119160404779</v>
      </c>
      <c r="D269" s="31">
        <f t="shared" si="66"/>
        <v>3.9841916040478154E-2</v>
      </c>
      <c r="E269" s="30">
        <f t="shared" si="56"/>
        <v>4.8601539960274049</v>
      </c>
      <c r="F269" s="3">
        <v>260</v>
      </c>
      <c r="G269" s="3">
        <f t="shared" si="67"/>
        <v>3.0419119160404779</v>
      </c>
      <c r="H269" s="32">
        <f t="shared" si="58"/>
        <v>3.004099713271128</v>
      </c>
      <c r="I269" s="31">
        <f t="array" ref="I269:K269">LINEST(B220:B269,F220:G269,1,1)</f>
        <v>0.85129004439307332</v>
      </c>
      <c r="J269" s="31">
        <v>-2.3913895163253239E-3</v>
      </c>
      <c r="K269" s="31">
        <v>1.0356828010137091</v>
      </c>
      <c r="L269">
        <f t="shared" si="59"/>
        <v>1</v>
      </c>
      <c r="M269" s="13">
        <f t="shared" si="57"/>
        <v>0.45999999999999996</v>
      </c>
      <c r="N269" s="5">
        <f t="shared" si="55"/>
        <v>1.4139809783850765E-2</v>
      </c>
      <c r="O269" s="5">
        <f t="shared" si="54"/>
        <v>-2.8200185694839064E-2</v>
      </c>
      <c r="P269" s="5">
        <f t="shared" si="60"/>
        <v>0</v>
      </c>
      <c r="Q269" s="5">
        <f t="shared" si="61"/>
        <v>-1.4139809783850765E-2</v>
      </c>
      <c r="R269" s="5">
        <f t="shared" si="62"/>
        <v>-1.4139809783850765E-2</v>
      </c>
      <c r="S269" s="11">
        <f t="shared" si="63"/>
        <v>0</v>
      </c>
      <c r="T269" s="11">
        <f t="shared" si="64"/>
        <v>-1.6139809783850767E-2</v>
      </c>
      <c r="U269" s="11">
        <f t="shared" si="65"/>
        <v>-1.6139809783850767E-2</v>
      </c>
    </row>
    <row r="270" spans="1:21" x14ac:dyDescent="0.25">
      <c r="A270" s="1">
        <v>39587</v>
      </c>
      <c r="B270">
        <v>2.95695</v>
      </c>
      <c r="C270" s="28">
        <f t="shared" si="68"/>
        <v>3.0219909580202389</v>
      </c>
      <c r="D270" s="31">
        <f t="shared" si="66"/>
        <v>6.5040958020238904E-2</v>
      </c>
      <c r="E270" s="30">
        <f t="shared" si="56"/>
        <v>4.8751688657202532</v>
      </c>
      <c r="F270" s="3">
        <v>261</v>
      </c>
      <c r="G270" s="3">
        <f t="shared" si="67"/>
        <v>3.0219909580202389</v>
      </c>
      <c r="H270" s="32">
        <f t="shared" si="58"/>
        <v>2.9841209540613152</v>
      </c>
      <c r="I270" s="31">
        <f t="array" ref="I270:K270">LINEST(B221:B270,F221:G270,1,1)</f>
        <v>0.84210821919077639</v>
      </c>
      <c r="J270" s="31">
        <v>-2.7881334210063317E-3</v>
      </c>
      <c r="K270" s="31">
        <v>1.1611326718965498</v>
      </c>
      <c r="L270">
        <f t="shared" si="59"/>
        <v>0</v>
      </c>
      <c r="M270" s="13">
        <f t="shared" si="57"/>
        <v>0.48</v>
      </c>
      <c r="N270" s="5">
        <f t="shared" si="55"/>
        <v>-1.5143719029596658E-2</v>
      </c>
      <c r="O270" s="5">
        <f t="shared" si="54"/>
        <v>-6.6727111271607242E-3</v>
      </c>
      <c r="P270" s="5">
        <f t="shared" si="60"/>
        <v>0</v>
      </c>
      <c r="Q270" s="5">
        <f t="shared" si="61"/>
        <v>1.5143719029596658E-2</v>
      </c>
      <c r="R270" s="5">
        <f t="shared" si="62"/>
        <v>1.5143719029596658E-2</v>
      </c>
      <c r="S270" s="11">
        <f t="shared" si="63"/>
        <v>0</v>
      </c>
      <c r="T270" s="11">
        <f t="shared" si="64"/>
        <v>1.3143719029596658E-2</v>
      </c>
      <c r="U270" s="11">
        <f t="shared" si="65"/>
        <v>1.3143719029596658E-2</v>
      </c>
    </row>
    <row r="271" spans="1:21" x14ac:dyDescent="0.25">
      <c r="A271" s="1">
        <v>39594</v>
      </c>
      <c r="B271">
        <v>2.9960399999999998</v>
      </c>
      <c r="C271" s="28">
        <f t="shared" si="68"/>
        <v>2.9894704790101194</v>
      </c>
      <c r="D271" s="31">
        <f t="shared" si="66"/>
        <v>6.5695209898803952E-3</v>
      </c>
      <c r="E271" s="30">
        <f t="shared" si="56"/>
        <v>4.8143753425464384</v>
      </c>
      <c r="F271" s="3">
        <v>262</v>
      </c>
      <c r="G271" s="3">
        <f t="shared" si="67"/>
        <v>2.9894704790101194</v>
      </c>
      <c r="H271" s="32">
        <f t="shared" si="58"/>
        <v>2.9480993769954997</v>
      </c>
      <c r="I271" s="31">
        <f t="array" ref="I271:K271">LINEST(B222:B271,F222:G271,1,1)</f>
        <v>0.856826731093417</v>
      </c>
      <c r="J271" s="31">
        <v>-2.223663732759873E-3</v>
      </c>
      <c r="K271" s="31">
        <v>0.97734167721248033</v>
      </c>
      <c r="L271">
        <f t="shared" si="59"/>
        <v>1</v>
      </c>
      <c r="M271" s="13">
        <f t="shared" si="57"/>
        <v>0.48</v>
      </c>
      <c r="N271" s="5">
        <f t="shared" si="55"/>
        <v>1.3133085002734468E-2</v>
      </c>
      <c r="O271" s="5">
        <f t="shared" si="54"/>
        <v>-1.2144531992621221E-2</v>
      </c>
      <c r="P271" s="5">
        <f t="shared" si="60"/>
        <v>0</v>
      </c>
      <c r="Q271" s="5">
        <f t="shared" si="61"/>
        <v>-1.3133085002734468E-2</v>
      </c>
      <c r="R271" s="5">
        <f t="shared" si="62"/>
        <v>-1.3133085002734468E-2</v>
      </c>
      <c r="S271" s="11">
        <f t="shared" si="63"/>
        <v>0</v>
      </c>
      <c r="T271" s="11">
        <f t="shared" si="64"/>
        <v>-1.5133085002734468E-2</v>
      </c>
      <c r="U271" s="11">
        <f t="shared" si="65"/>
        <v>-1.5133085002734468E-2</v>
      </c>
    </row>
    <row r="272" spans="1:21" x14ac:dyDescent="0.25">
      <c r="A272" s="1">
        <v>39601</v>
      </c>
      <c r="B272">
        <v>2.7845800000000001</v>
      </c>
      <c r="C272" s="28">
        <f t="shared" si="68"/>
        <v>2.9927552395050596</v>
      </c>
      <c r="D272" s="31">
        <f t="shared" si="66"/>
        <v>0.20817523950505956</v>
      </c>
      <c r="E272" s="30">
        <f t="shared" si="56"/>
        <v>4.910199059969651</v>
      </c>
      <c r="F272" s="3">
        <v>263</v>
      </c>
      <c r="G272" s="3">
        <f t="shared" si="67"/>
        <v>2.9927552395050596</v>
      </c>
      <c r="H272" s="32">
        <f t="shared" si="58"/>
        <v>2.9567908043244504</v>
      </c>
      <c r="I272" s="31">
        <f t="array" ref="I272:K272">LINEST(B223:B272,F223:G272,1,1)</f>
        <v>0.84049407186650626</v>
      </c>
      <c r="J272" s="31">
        <v>-2.9439619199668901E-3</v>
      </c>
      <c r="K272" s="31">
        <v>1.2002025087991632</v>
      </c>
      <c r="L272">
        <f t="shared" si="59"/>
        <v>0</v>
      </c>
      <c r="M272" s="13">
        <f t="shared" si="57"/>
        <v>0.48</v>
      </c>
      <c r="N272" s="5">
        <f t="shared" si="55"/>
        <v>-7.319436259356249E-2</v>
      </c>
      <c r="O272" s="5">
        <f t="shared" si="54"/>
        <v>2.9438087208162322E-3</v>
      </c>
      <c r="P272" s="5">
        <f t="shared" si="60"/>
        <v>-7.319436259356249E-2</v>
      </c>
      <c r="Q272" s="5">
        <f t="shared" si="61"/>
        <v>0</v>
      </c>
      <c r="R272" s="5">
        <f t="shared" si="62"/>
        <v>0</v>
      </c>
      <c r="S272" s="11">
        <f t="shared" si="63"/>
        <v>-7.5194362593562492E-2</v>
      </c>
      <c r="T272" s="11">
        <f t="shared" si="64"/>
        <v>0</v>
      </c>
      <c r="U272" s="11">
        <f t="shared" si="65"/>
        <v>0</v>
      </c>
    </row>
    <row r="273" spans="1:21" x14ac:dyDescent="0.25">
      <c r="A273" s="1">
        <v>39608</v>
      </c>
      <c r="B273">
        <v>2.7312699999999999</v>
      </c>
      <c r="C273" s="28">
        <f t="shared" si="68"/>
        <v>2.8886676197525301</v>
      </c>
      <c r="D273" s="31">
        <f t="shared" si="66"/>
        <v>0.15739761975253019</v>
      </c>
      <c r="E273" s="30">
        <f t="shared" si="56"/>
        <v>4.9569609186812578</v>
      </c>
      <c r="F273" s="3">
        <v>264</v>
      </c>
      <c r="G273" s="3">
        <f t="shared" si="67"/>
        <v>2.8886676197525301</v>
      </c>
      <c r="H273" s="32">
        <f t="shared" si="58"/>
        <v>2.8509045719226367</v>
      </c>
      <c r="I273" s="31">
        <f t="array" ref="I273:K273">LINEST(B224:B273,F224:G273,1,1)</f>
        <v>0.8377096404900245</v>
      </c>
      <c r="J273" s="31">
        <v>-3.390054857705434E-3</v>
      </c>
      <c r="K273" s="31">
        <v>1.3148020103385223</v>
      </c>
      <c r="L273">
        <f t="shared" si="59"/>
        <v>0</v>
      </c>
      <c r="M273" s="13">
        <f t="shared" si="57"/>
        <v>0.48</v>
      </c>
      <c r="N273" s="5">
        <f t="shared" si="55"/>
        <v>-1.9330351617716346E-2</v>
      </c>
      <c r="O273" s="5">
        <f t="shared" si="54"/>
        <v>-3.6468154872161263E-2</v>
      </c>
      <c r="P273" s="5">
        <f t="shared" si="60"/>
        <v>0</v>
      </c>
      <c r="Q273" s="5">
        <f t="shared" si="61"/>
        <v>1.9330351617716346E-2</v>
      </c>
      <c r="R273" s="5">
        <f t="shared" si="62"/>
        <v>1.9330351617716346E-2</v>
      </c>
      <c r="S273" s="11">
        <f t="shared" si="63"/>
        <v>0</v>
      </c>
      <c r="T273" s="11">
        <f t="shared" si="64"/>
        <v>1.7330351617716344E-2</v>
      </c>
      <c r="U273" s="11">
        <f t="shared" si="65"/>
        <v>1.7330351617716344E-2</v>
      </c>
    </row>
    <row r="274" spans="1:21" x14ac:dyDescent="0.25">
      <c r="A274" s="1">
        <v>39615</v>
      </c>
      <c r="B274">
        <v>2.5784500000000001</v>
      </c>
      <c r="C274" s="28">
        <f t="shared" si="68"/>
        <v>2.8099688098762652</v>
      </c>
      <c r="D274" s="31">
        <f t="shared" si="66"/>
        <v>0.23151880987626505</v>
      </c>
      <c r="E274" s="30">
        <f t="shared" si="56"/>
        <v>5.0212118480370602</v>
      </c>
      <c r="F274" s="3">
        <v>265</v>
      </c>
      <c r="G274" s="3">
        <f t="shared" si="67"/>
        <v>2.8099688098762652</v>
      </c>
      <c r="H274" s="32">
        <f t="shared" si="58"/>
        <v>2.7703754345562102</v>
      </c>
      <c r="I274" s="31">
        <f t="array" ref="I274:K274">LINEST(B225:B274,F225:G274,1,1)</f>
        <v>0.84290429935801503</v>
      </c>
      <c r="J274" s="31">
        <v>-3.9451047054755856E-3</v>
      </c>
      <c r="K274" s="31">
        <v>1.4289635876989268</v>
      </c>
      <c r="L274">
        <f t="shared" si="59"/>
        <v>0</v>
      </c>
      <c r="M274" s="13">
        <f t="shared" si="57"/>
        <v>0.48</v>
      </c>
      <c r="N274" s="5">
        <f t="shared" si="55"/>
        <v>-5.7578259287416E-2</v>
      </c>
      <c r="O274" s="5">
        <f t="shared" si="54"/>
        <v>-2.8653490622961852E-2</v>
      </c>
      <c r="P274" s="5">
        <f t="shared" si="60"/>
        <v>0</v>
      </c>
      <c r="Q274" s="5">
        <f t="shared" si="61"/>
        <v>5.7578259287416E-2</v>
      </c>
      <c r="R274" s="5">
        <f t="shared" si="62"/>
        <v>5.7578259287416E-2</v>
      </c>
      <c r="S274" s="11">
        <f t="shared" si="63"/>
        <v>0</v>
      </c>
      <c r="T274" s="11">
        <f t="shared" si="64"/>
        <v>5.5578259287415999E-2</v>
      </c>
      <c r="U274" s="11">
        <f t="shared" si="65"/>
        <v>5.5578259287415999E-2</v>
      </c>
    </row>
    <row r="275" spans="1:21" x14ac:dyDescent="0.25">
      <c r="A275" s="1">
        <v>39622</v>
      </c>
      <c r="B275">
        <v>2.5731099999999998</v>
      </c>
      <c r="C275" s="28">
        <f t="shared" si="68"/>
        <v>2.6942094049381327</v>
      </c>
      <c r="D275" s="31">
        <f t="shared" si="66"/>
        <v>0.12109940493813287</v>
      </c>
      <c r="E275" s="30">
        <f t="shared" si="56"/>
        <v>5.0284273127149612</v>
      </c>
      <c r="F275" s="3">
        <v>266</v>
      </c>
      <c r="G275" s="3">
        <f t="shared" si="67"/>
        <v>2.6942094049381327</v>
      </c>
      <c r="H275" s="32">
        <f t="shared" si="58"/>
        <v>2.6505264268355724</v>
      </c>
      <c r="I275" s="31">
        <f t="array" ref="I275:K275">LINEST(B226:B275,F226:G275,1,1)</f>
        <v>0.84788148102648719</v>
      </c>
      <c r="J275" s="31">
        <v>-4.1656911826564724E-3</v>
      </c>
      <c r="K275" s="31">
        <v>1.4654648087190507</v>
      </c>
      <c r="L275">
        <f t="shared" si="59"/>
        <v>0</v>
      </c>
      <c r="M275" s="13">
        <f t="shared" si="57"/>
        <v>0.48</v>
      </c>
      <c r="N275" s="5">
        <f t="shared" si="55"/>
        <v>-2.0731591644492786E-3</v>
      </c>
      <c r="O275" s="5">
        <f t="shared" si="54"/>
        <v>-4.4224575050379134E-2</v>
      </c>
      <c r="P275" s="5">
        <f t="shared" si="60"/>
        <v>0</v>
      </c>
      <c r="Q275" s="5">
        <f t="shared" si="61"/>
        <v>2.0731591644492786E-3</v>
      </c>
      <c r="R275" s="5">
        <f t="shared" si="62"/>
        <v>2.0731591644492786E-3</v>
      </c>
      <c r="S275" s="11">
        <f t="shared" si="63"/>
        <v>0</v>
      </c>
      <c r="T275" s="11">
        <f t="shared" si="64"/>
        <v>7.3159164449278571E-5</v>
      </c>
      <c r="U275" s="11">
        <f t="shared" si="65"/>
        <v>7.3159164449278571E-5</v>
      </c>
    </row>
    <row r="276" spans="1:21" x14ac:dyDescent="0.25">
      <c r="A276" s="1">
        <v>39629</v>
      </c>
      <c r="B276">
        <v>2.5997699999999999</v>
      </c>
      <c r="C276" s="28">
        <f t="shared" si="68"/>
        <v>2.6336597024690662</v>
      </c>
      <c r="D276" s="31">
        <f t="shared" si="66"/>
        <v>3.3889702469066307E-2</v>
      </c>
      <c r="E276" s="30">
        <f t="shared" si="56"/>
        <v>5.061768985314143</v>
      </c>
      <c r="F276" s="3">
        <v>267</v>
      </c>
      <c r="G276" s="3">
        <f t="shared" si="67"/>
        <v>2.6336597024690662</v>
      </c>
      <c r="H276" s="32">
        <f t="shared" si="58"/>
        <v>2.5862565519990222</v>
      </c>
      <c r="I276" s="31">
        <f t="array" ref="I276:K276">LINEST(B227:B276,F227:G276,1,1)</f>
        <v>0.83089092200979375</v>
      </c>
      <c r="J276" s="31">
        <v>-4.6550872510391639E-3</v>
      </c>
      <c r="K276" s="31">
        <v>1.6412852525580446</v>
      </c>
      <c r="L276">
        <f t="shared" si="59"/>
        <v>1</v>
      </c>
      <c r="M276" s="13">
        <f t="shared" si="57"/>
        <v>0.45999999999999996</v>
      </c>
      <c r="N276" s="5">
        <f t="shared" si="55"/>
        <v>1.030769553847255E-2</v>
      </c>
      <c r="O276" s="5">
        <f t="shared" si="54"/>
        <v>-2.4546788433767008E-2</v>
      </c>
      <c r="P276" s="5">
        <f t="shared" si="60"/>
        <v>0</v>
      </c>
      <c r="Q276" s="5">
        <f t="shared" si="61"/>
        <v>-1.030769553847255E-2</v>
      </c>
      <c r="R276" s="5">
        <f t="shared" si="62"/>
        <v>-1.030769553847255E-2</v>
      </c>
      <c r="S276" s="11">
        <f t="shared" si="63"/>
        <v>0</v>
      </c>
      <c r="T276" s="11">
        <f t="shared" si="64"/>
        <v>-1.230769553847255E-2</v>
      </c>
      <c r="U276" s="11">
        <f t="shared" si="65"/>
        <v>-1.230769553847255E-2</v>
      </c>
    </row>
    <row r="277" spans="1:21" x14ac:dyDescent="0.25">
      <c r="A277" s="1">
        <v>39636</v>
      </c>
      <c r="B277">
        <v>2.4949300000000001</v>
      </c>
      <c r="C277" s="28">
        <f t="shared" si="68"/>
        <v>2.6167148512345331</v>
      </c>
      <c r="D277" s="31">
        <f t="shared" si="66"/>
        <v>0.12178485123453298</v>
      </c>
      <c r="E277" s="30">
        <f t="shared" si="56"/>
        <v>5.1681598216137346</v>
      </c>
      <c r="F277" s="3">
        <v>268</v>
      </c>
      <c r="G277" s="3">
        <f t="shared" si="67"/>
        <v>2.6167148512345331</v>
      </c>
      <c r="H277" s="32">
        <f t="shared" si="58"/>
        <v>2.5679264846585301</v>
      </c>
      <c r="I277" s="31">
        <f t="array" ref="I277:K277">LINEST(B228:B277,F228:G277,1,1)</f>
        <v>0.84106156988041081</v>
      </c>
      <c r="J277" s="31">
        <v>-4.6552003728275058E-3</v>
      </c>
      <c r="K277" s="31">
        <v>1.6072059165442671</v>
      </c>
      <c r="L277">
        <f t="shared" si="59"/>
        <v>0</v>
      </c>
      <c r="M277" s="13">
        <f t="shared" si="57"/>
        <v>0.48</v>
      </c>
      <c r="N277" s="5">
        <f t="shared" si="55"/>
        <v>-4.1162306878344657E-2</v>
      </c>
      <c r="O277" s="5">
        <f t="shared" si="54"/>
        <v>-7.1127255232841247E-3</v>
      </c>
      <c r="P277" s="5">
        <f t="shared" si="60"/>
        <v>0</v>
      </c>
      <c r="Q277" s="5">
        <f t="shared" si="61"/>
        <v>4.1162306878344657E-2</v>
      </c>
      <c r="R277" s="5">
        <f t="shared" si="62"/>
        <v>4.1162306878344657E-2</v>
      </c>
      <c r="S277" s="11">
        <f t="shared" si="63"/>
        <v>0</v>
      </c>
      <c r="T277" s="11">
        <f t="shared" si="64"/>
        <v>3.9162306878344655E-2</v>
      </c>
      <c r="U277" s="11">
        <f t="shared" si="65"/>
        <v>3.9162306878344655E-2</v>
      </c>
    </row>
    <row r="278" spans="1:21" x14ac:dyDescent="0.25">
      <c r="A278" s="1">
        <v>39643</v>
      </c>
      <c r="B278">
        <v>2.4700500000000001</v>
      </c>
      <c r="C278" s="28">
        <f t="shared" si="68"/>
        <v>2.5558224256172668</v>
      </c>
      <c r="D278" s="31">
        <f t="shared" si="66"/>
        <v>8.5772425617266723E-2</v>
      </c>
      <c r="E278" s="30">
        <f t="shared" si="56"/>
        <v>5.2310152397635292</v>
      </c>
      <c r="F278" s="3">
        <v>269</v>
      </c>
      <c r="G278" s="3">
        <f t="shared" si="67"/>
        <v>2.5558224256172668</v>
      </c>
      <c r="H278" s="32">
        <f t="shared" si="58"/>
        <v>2.5045610378788856</v>
      </c>
      <c r="I278" s="31">
        <f t="array" ref="I278:K278">LINEST(B229:B278,F229:G278,1,1)</f>
        <v>0.84967625975633221</v>
      </c>
      <c r="J278" s="31">
        <v>-4.538943432853694E-3</v>
      </c>
      <c r="K278" s="31">
        <v>1.5502398240954385</v>
      </c>
      <c r="L278">
        <f t="shared" si="59"/>
        <v>0</v>
      </c>
      <c r="M278" s="13">
        <f t="shared" si="57"/>
        <v>0.45999999999999996</v>
      </c>
      <c r="N278" s="5">
        <f t="shared" si="55"/>
        <v>-1.002227934769695E-2</v>
      </c>
      <c r="O278" s="5">
        <f t="shared" si="54"/>
        <v>-2.4985273146717168E-2</v>
      </c>
      <c r="P278" s="5">
        <f t="shared" si="60"/>
        <v>0</v>
      </c>
      <c r="Q278" s="5">
        <f t="shared" si="61"/>
        <v>1.002227934769695E-2</v>
      </c>
      <c r="R278" s="5">
        <f t="shared" si="62"/>
        <v>1.002227934769695E-2</v>
      </c>
      <c r="S278" s="11">
        <f t="shared" si="63"/>
        <v>0</v>
      </c>
      <c r="T278" s="11">
        <f t="shared" si="64"/>
        <v>8.0222793476969496E-3</v>
      </c>
      <c r="U278" s="11">
        <f t="shared" si="65"/>
        <v>8.0222793476969496E-3</v>
      </c>
    </row>
    <row r="279" spans="1:21" x14ac:dyDescent="0.25">
      <c r="A279" s="1">
        <v>39650</v>
      </c>
      <c r="B279">
        <v>2.6211000000000002</v>
      </c>
      <c r="C279" s="28">
        <f t="shared" si="68"/>
        <v>2.5129362128086337</v>
      </c>
      <c r="D279" s="31">
        <f t="shared" si="66"/>
        <v>0.10816378719136654</v>
      </c>
      <c r="E279" s="30">
        <f t="shared" si="56"/>
        <v>5.3147405232211602</v>
      </c>
      <c r="F279" s="3">
        <v>270</v>
      </c>
      <c r="G279" s="3">
        <f t="shared" si="67"/>
        <v>2.5129362128086337</v>
      </c>
      <c r="H279" s="32">
        <f t="shared" si="58"/>
        <v>2.4599073395304236</v>
      </c>
      <c r="I279" s="31">
        <f t="array" ref="I279:K279">LINEST(B230:B279,F230:G279,1,1)</f>
        <v>0.8218582097701983</v>
      </c>
      <c r="J279" s="31">
        <v>-4.6970902760380302E-3</v>
      </c>
      <c r="K279" s="31">
        <v>1.6806480047984431</v>
      </c>
      <c r="L279">
        <f t="shared" si="59"/>
        <v>1</v>
      </c>
      <c r="M279" s="13">
        <f t="shared" si="57"/>
        <v>0.43999999999999995</v>
      </c>
      <c r="N279" s="5">
        <f t="shared" si="55"/>
        <v>5.9355683640041068E-2</v>
      </c>
      <c r="O279" s="5">
        <f t="shared" ref="O279:O342" si="69">LN(H279)-LN(H278)</f>
        <v>-1.7989802424497769E-2</v>
      </c>
      <c r="P279" s="5">
        <f t="shared" si="60"/>
        <v>0</v>
      </c>
      <c r="Q279" s="5">
        <f t="shared" si="61"/>
        <v>-5.9355683640041068E-2</v>
      </c>
      <c r="R279" s="5">
        <f t="shared" si="62"/>
        <v>-5.9355683640041068E-2</v>
      </c>
      <c r="S279" s="11">
        <f t="shared" si="63"/>
        <v>0</v>
      </c>
      <c r="T279" s="11">
        <f t="shared" si="64"/>
        <v>-6.135568364004107E-2</v>
      </c>
      <c r="U279" s="11">
        <f t="shared" si="65"/>
        <v>-6.135568364004107E-2</v>
      </c>
    </row>
    <row r="280" spans="1:21" x14ac:dyDescent="0.25">
      <c r="A280" s="1">
        <v>39657</v>
      </c>
      <c r="B280">
        <v>2.5891099999999998</v>
      </c>
      <c r="C280" s="28">
        <f t="shared" si="68"/>
        <v>2.5670181064043169</v>
      </c>
      <c r="D280" s="31">
        <f t="shared" si="66"/>
        <v>2.2091893595682865E-2</v>
      </c>
      <c r="E280" s="30">
        <f t="shared" si="56"/>
        <v>5.2468131649499767</v>
      </c>
      <c r="F280" s="3">
        <v>271</v>
      </c>
      <c r="G280" s="3">
        <f t="shared" si="67"/>
        <v>2.5670181064043169</v>
      </c>
      <c r="H280" s="32">
        <f t="shared" si="58"/>
        <v>2.517461445369273</v>
      </c>
      <c r="I280" s="31">
        <f t="array" ref="I280:K280">LINEST(B231:B280,F231:G280,1,1)</f>
        <v>0.82429495490553517</v>
      </c>
      <c r="J280" s="31">
        <v>-4.3279462947095164E-3</v>
      </c>
      <c r="K280" s="31">
        <v>1.5821528214321527</v>
      </c>
      <c r="L280">
        <f t="shared" si="59"/>
        <v>0</v>
      </c>
      <c r="M280" s="13">
        <f t="shared" si="57"/>
        <v>0.43999999999999995</v>
      </c>
      <c r="N280" s="5">
        <f t="shared" si="55"/>
        <v>-1.2279889676296452E-2</v>
      </c>
      <c r="O280" s="5">
        <f t="shared" si="69"/>
        <v>2.3127348466261077E-2</v>
      </c>
      <c r="P280" s="5">
        <f t="shared" si="60"/>
        <v>-1.2279889676296452E-2</v>
      </c>
      <c r="Q280" s="5">
        <f t="shared" si="61"/>
        <v>0</v>
      </c>
      <c r="R280" s="5">
        <f t="shared" si="62"/>
        <v>0</v>
      </c>
      <c r="S280" s="11">
        <f t="shared" si="63"/>
        <v>-1.4279889676296452E-2</v>
      </c>
      <c r="T280" s="11">
        <f t="shared" si="64"/>
        <v>0</v>
      </c>
      <c r="U280" s="11">
        <f t="shared" si="65"/>
        <v>0</v>
      </c>
    </row>
    <row r="281" spans="1:21" x14ac:dyDescent="0.25">
      <c r="A281" s="1">
        <v>39664</v>
      </c>
      <c r="B281">
        <v>2.7294999999999998</v>
      </c>
      <c r="C281" s="28">
        <f t="shared" si="68"/>
        <v>2.5780640532021586</v>
      </c>
      <c r="D281" s="31">
        <f t="shared" si="66"/>
        <v>0.15143594679784123</v>
      </c>
      <c r="E281" s="30">
        <f t="shared" si="56"/>
        <v>5.3135787376812527</v>
      </c>
      <c r="F281" s="3">
        <v>272</v>
      </c>
      <c r="G281" s="3">
        <f t="shared" si="67"/>
        <v>2.5780640532021586</v>
      </c>
      <c r="H281" s="32">
        <f t="shared" si="58"/>
        <v>2.5300366217490184</v>
      </c>
      <c r="I281" s="31">
        <f t="array" ref="I281:K281">LINEST(B232:B281,F232:G281,1,1)</f>
        <v>0.81990663291657706</v>
      </c>
      <c r="J281" s="31">
        <v>-3.816909690096073E-3</v>
      </c>
      <c r="K281" s="31">
        <v>1.4723584579460933</v>
      </c>
      <c r="L281">
        <f t="shared" si="59"/>
        <v>1</v>
      </c>
      <c r="M281" s="13">
        <f t="shared" si="57"/>
        <v>0.41999999999999993</v>
      </c>
      <c r="N281" s="5">
        <f t="shared" si="55"/>
        <v>5.2804254925949978E-2</v>
      </c>
      <c r="O281" s="5">
        <f t="shared" si="69"/>
        <v>4.9827467907117562E-3</v>
      </c>
      <c r="P281" s="5">
        <f t="shared" si="60"/>
        <v>5.2804254925949978E-2</v>
      </c>
      <c r="Q281" s="5">
        <f t="shared" si="61"/>
        <v>0</v>
      </c>
      <c r="R281" s="5">
        <f t="shared" si="62"/>
        <v>0</v>
      </c>
      <c r="S281" s="11">
        <f t="shared" si="63"/>
        <v>5.0804254925949976E-2</v>
      </c>
      <c r="T281" s="11">
        <f t="shared" si="64"/>
        <v>0</v>
      </c>
      <c r="U281" s="11">
        <f t="shared" si="65"/>
        <v>0</v>
      </c>
    </row>
    <row r="282" spans="1:21" x14ac:dyDescent="0.25">
      <c r="A282" s="1">
        <v>39671</v>
      </c>
      <c r="B282">
        <v>2.6726299999999998</v>
      </c>
      <c r="C282" s="28">
        <f t="shared" si="68"/>
        <v>2.6537820266010792</v>
      </c>
      <c r="D282" s="31">
        <f t="shared" si="66"/>
        <v>1.8847973398920637E-2</v>
      </c>
      <c r="E282" s="30">
        <f t="shared" si="56"/>
        <v>5.2904718981134566</v>
      </c>
      <c r="F282" s="3">
        <v>273</v>
      </c>
      <c r="G282" s="3">
        <f t="shared" si="67"/>
        <v>2.6537820266010792</v>
      </c>
      <c r="H282" s="32">
        <f t="shared" si="58"/>
        <v>2.6061955984748866</v>
      </c>
      <c r="I282" s="31">
        <f t="array" ref="I282:K282">LINEST(B233:B282,F233:G282,1,1)</f>
        <v>0.82326935546971824</v>
      </c>
      <c r="J282" s="31">
        <v>-3.6086166190656423E-3</v>
      </c>
      <c r="K282" s="31">
        <v>1.411575415041542</v>
      </c>
      <c r="L282">
        <f t="shared" si="59"/>
        <v>0</v>
      </c>
      <c r="M282" s="13">
        <f t="shared" si="57"/>
        <v>0.41999999999999993</v>
      </c>
      <c r="N282" s="5">
        <f t="shared" si="55"/>
        <v>-2.1055435913530984E-2</v>
      </c>
      <c r="O282" s="5">
        <f t="shared" si="69"/>
        <v>2.9657755225987126E-2</v>
      </c>
      <c r="P282" s="5">
        <f t="shared" si="60"/>
        <v>-2.1055435913530984E-2</v>
      </c>
      <c r="Q282" s="5">
        <f t="shared" si="61"/>
        <v>0</v>
      </c>
      <c r="R282" s="5">
        <f t="shared" si="62"/>
        <v>0</v>
      </c>
      <c r="S282" s="11">
        <f t="shared" si="63"/>
        <v>-2.3055435913530986E-2</v>
      </c>
      <c r="T282" s="11">
        <f t="shared" si="64"/>
        <v>0</v>
      </c>
      <c r="U282" s="11">
        <f t="shared" si="65"/>
        <v>0</v>
      </c>
    </row>
    <row r="283" spans="1:21" x14ac:dyDescent="0.25">
      <c r="A283" s="1">
        <v>39678</v>
      </c>
      <c r="B283">
        <v>2.4647199999999998</v>
      </c>
      <c r="C283" s="28">
        <f t="shared" si="68"/>
        <v>2.6632060133005395</v>
      </c>
      <c r="D283" s="31">
        <f t="shared" si="66"/>
        <v>0.19848601330053972</v>
      </c>
      <c r="E283" s="30">
        <f t="shared" si="56"/>
        <v>5.4290705049306371</v>
      </c>
      <c r="F283" s="3">
        <v>274</v>
      </c>
      <c r="G283" s="3">
        <f t="shared" si="67"/>
        <v>2.6632060133005395</v>
      </c>
      <c r="H283" s="32">
        <f t="shared" si="58"/>
        <v>2.6153503594705692</v>
      </c>
      <c r="I283" s="31">
        <f t="array" ref="I283:K283">LINEST(B234:B283,F234:G283,1,1)</f>
        <v>0.80073190627217472</v>
      </c>
      <c r="J283" s="31">
        <v>-4.9163999229548377E-3</v>
      </c>
      <c r="K283" s="31">
        <v>1.8087594680845234</v>
      </c>
      <c r="L283">
        <f t="shared" si="59"/>
        <v>0</v>
      </c>
      <c r="M283" s="13">
        <f t="shared" si="57"/>
        <v>0.41999999999999993</v>
      </c>
      <c r="N283" s="5">
        <f t="shared" si="55"/>
        <v>-8.0984795547045074E-2</v>
      </c>
      <c r="O283" s="5">
        <f t="shared" si="69"/>
        <v>3.5065363590925935E-3</v>
      </c>
      <c r="P283" s="5">
        <f t="shared" si="60"/>
        <v>-8.0984795547045074E-2</v>
      </c>
      <c r="Q283" s="5">
        <f t="shared" si="61"/>
        <v>0</v>
      </c>
      <c r="R283" s="5">
        <f t="shared" si="62"/>
        <v>0</v>
      </c>
      <c r="S283" s="11">
        <f t="shared" si="63"/>
        <v>-8.2984795547045076E-2</v>
      </c>
      <c r="T283" s="11">
        <f t="shared" si="64"/>
        <v>0</v>
      </c>
      <c r="U283" s="11">
        <f t="shared" si="65"/>
        <v>0</v>
      </c>
    </row>
    <row r="284" spans="1:21" x14ac:dyDescent="0.25">
      <c r="A284" s="1">
        <v>39685</v>
      </c>
      <c r="B284">
        <v>2.61043</v>
      </c>
      <c r="C284" s="28">
        <f t="shared" si="68"/>
        <v>2.5639630066502699</v>
      </c>
      <c r="D284" s="31">
        <f t="shared" si="66"/>
        <v>4.6466993349730146E-2</v>
      </c>
      <c r="E284" s="30">
        <f t="shared" si="56"/>
        <v>5.3969637950386886</v>
      </c>
      <c r="F284" s="3">
        <v>275</v>
      </c>
      <c r="G284" s="3">
        <f t="shared" si="67"/>
        <v>2.5639630066502699</v>
      </c>
      <c r="H284" s="32">
        <f t="shared" si="58"/>
        <v>2.5097964751983506</v>
      </c>
      <c r="I284" s="31">
        <f t="array" ref="I284:K284">LINEST(B235:B284,F235:G284,1,1)</f>
        <v>0.78912449343599811</v>
      </c>
      <c r="J284" s="31">
        <v>-5.1064667882370629E-3</v>
      </c>
      <c r="K284" s="31">
        <v>1.8956755157766461</v>
      </c>
      <c r="L284">
        <f t="shared" si="59"/>
        <v>1</v>
      </c>
      <c r="M284" s="13">
        <f t="shared" si="57"/>
        <v>0.41999999999999993</v>
      </c>
      <c r="N284" s="5">
        <f t="shared" si="55"/>
        <v>5.7436747943408695E-2</v>
      </c>
      <c r="O284" s="5">
        <f t="shared" si="69"/>
        <v>-4.1196404941625908E-2</v>
      </c>
      <c r="P284" s="5">
        <f t="shared" si="60"/>
        <v>0</v>
      </c>
      <c r="Q284" s="5">
        <f t="shared" si="61"/>
        <v>-5.7436747943408695E-2</v>
      </c>
      <c r="R284" s="5">
        <f t="shared" si="62"/>
        <v>-5.7436747943408695E-2</v>
      </c>
      <c r="S284" s="11">
        <f t="shared" si="63"/>
        <v>0</v>
      </c>
      <c r="T284" s="11">
        <f t="shared" si="64"/>
        <v>-5.9436747943408696E-2</v>
      </c>
      <c r="U284" s="11">
        <f t="shared" si="65"/>
        <v>-5.9436747943408696E-2</v>
      </c>
    </row>
    <row r="285" spans="1:21" x14ac:dyDescent="0.25">
      <c r="A285" s="1">
        <v>39692</v>
      </c>
      <c r="B285">
        <v>2.6530800000000001</v>
      </c>
      <c r="C285" s="28">
        <f t="shared" si="68"/>
        <v>2.587196503325135</v>
      </c>
      <c r="D285" s="31">
        <f t="shared" si="66"/>
        <v>6.588349667486515E-2</v>
      </c>
      <c r="E285" s="30">
        <f t="shared" si="56"/>
        <v>5.4268104400927131</v>
      </c>
      <c r="F285" s="3">
        <v>276</v>
      </c>
      <c r="G285" s="3">
        <f t="shared" si="67"/>
        <v>2.587196503325135</v>
      </c>
      <c r="H285" s="32">
        <f t="shared" si="58"/>
        <v>2.5279108123290497</v>
      </c>
      <c r="I285" s="31">
        <f t="array" ref="I285:K285">LINEST(B236:B285,F236:G285,1,1)</f>
        <v>0.80596564438427631</v>
      </c>
      <c r="J285" s="31">
        <v>-4.3303416077510436E-3</v>
      </c>
      <c r="K285" s="31">
        <v>1.6503331475062804</v>
      </c>
      <c r="L285">
        <f t="shared" si="59"/>
        <v>1</v>
      </c>
      <c r="M285" s="13">
        <f t="shared" si="57"/>
        <v>0.41999999999999993</v>
      </c>
      <c r="N285" s="5">
        <f t="shared" si="55"/>
        <v>1.6206270520483623E-2</v>
      </c>
      <c r="O285" s="5">
        <f t="shared" si="69"/>
        <v>7.1915314513976147E-3</v>
      </c>
      <c r="P285" s="5">
        <f t="shared" si="60"/>
        <v>1.6206270520483623E-2</v>
      </c>
      <c r="Q285" s="5">
        <f t="shared" si="61"/>
        <v>0</v>
      </c>
      <c r="R285" s="5">
        <f t="shared" si="62"/>
        <v>0</v>
      </c>
      <c r="S285" s="11">
        <f t="shared" si="63"/>
        <v>1.4206270520483623E-2</v>
      </c>
      <c r="T285" s="11">
        <f t="shared" si="64"/>
        <v>0</v>
      </c>
      <c r="U285" s="11">
        <f t="shared" si="65"/>
        <v>0</v>
      </c>
    </row>
    <row r="286" spans="1:21" x14ac:dyDescent="0.25">
      <c r="A286" s="1">
        <v>39699</v>
      </c>
      <c r="B286">
        <v>2.7774700000000001</v>
      </c>
      <c r="C286" s="28">
        <f t="shared" si="68"/>
        <v>2.6201382516625675</v>
      </c>
      <c r="D286" s="31">
        <f t="shared" si="66"/>
        <v>0.15733174833743258</v>
      </c>
      <c r="E286" s="30">
        <f t="shared" si="56"/>
        <v>5.5174937626197273</v>
      </c>
      <c r="F286" s="3">
        <v>277</v>
      </c>
      <c r="G286" s="3">
        <f t="shared" si="67"/>
        <v>2.6201382516625675</v>
      </c>
      <c r="H286" s="32">
        <f t="shared" si="58"/>
        <v>2.5625699365363537</v>
      </c>
      <c r="I286" s="31">
        <f t="array" ref="I286:K286">LINEST(B237:B286,F237:G286,1,1)</f>
        <v>0.83684257005113893</v>
      </c>
      <c r="J286" s="31">
        <v>-3.0686605527710624E-3</v>
      </c>
      <c r="K286" s="31">
        <v>1.2411099685137517</v>
      </c>
      <c r="L286">
        <f t="shared" si="59"/>
        <v>1</v>
      </c>
      <c r="M286" s="13">
        <f t="shared" si="57"/>
        <v>0.41999999999999993</v>
      </c>
      <c r="N286" s="5">
        <f t="shared" si="55"/>
        <v>4.5819212150216448E-2</v>
      </c>
      <c r="O286" s="5">
        <f t="shared" si="69"/>
        <v>1.361744066983761E-2</v>
      </c>
      <c r="P286" s="5">
        <f t="shared" si="60"/>
        <v>4.5819212150216448E-2</v>
      </c>
      <c r="Q286" s="5">
        <f t="shared" si="61"/>
        <v>0</v>
      </c>
      <c r="R286" s="5">
        <f t="shared" si="62"/>
        <v>0</v>
      </c>
      <c r="S286" s="11">
        <f t="shared" si="63"/>
        <v>4.3819212150216447E-2</v>
      </c>
      <c r="T286" s="11">
        <f t="shared" si="64"/>
        <v>0</v>
      </c>
      <c r="U286" s="11">
        <f t="shared" si="65"/>
        <v>0</v>
      </c>
    </row>
    <row r="287" spans="1:21" x14ac:dyDescent="0.25">
      <c r="A287" s="1">
        <v>39706</v>
      </c>
      <c r="B287">
        <v>2.80057</v>
      </c>
      <c r="C287" s="28">
        <f t="shared" si="68"/>
        <v>2.698804125831284</v>
      </c>
      <c r="D287" s="31">
        <f t="shared" si="66"/>
        <v>0.10176587416871596</v>
      </c>
      <c r="E287" s="30">
        <f t="shared" si="56"/>
        <v>5.5974738496936531</v>
      </c>
      <c r="F287" s="3">
        <v>278</v>
      </c>
      <c r="G287" s="3">
        <f t="shared" si="67"/>
        <v>2.698804125831284</v>
      </c>
      <c r="H287" s="32">
        <f t="shared" si="58"/>
        <v>2.6464965155686655</v>
      </c>
      <c r="I287" s="31">
        <f t="array" ref="I287:K287">LINEST(B238:B287,F238:G287,1,1)</f>
        <v>0.88942553691472448</v>
      </c>
      <c r="J287" s="31">
        <v>-1.1167367028102103E-3</v>
      </c>
      <c r="K287" s="31">
        <v>0.58595324918940905</v>
      </c>
      <c r="L287">
        <f t="shared" si="59"/>
        <v>1</v>
      </c>
      <c r="M287" s="13">
        <f t="shared" si="57"/>
        <v>0.43999999999999995</v>
      </c>
      <c r="N287" s="5">
        <f t="shared" si="55"/>
        <v>8.2825264986701175E-3</v>
      </c>
      <c r="O287" s="5">
        <f t="shared" si="69"/>
        <v>3.2226059297391196E-2</v>
      </c>
      <c r="P287" s="5">
        <f t="shared" si="60"/>
        <v>8.2825264986701175E-3</v>
      </c>
      <c r="Q287" s="5">
        <f t="shared" si="61"/>
        <v>0</v>
      </c>
      <c r="R287" s="5">
        <f t="shared" si="62"/>
        <v>0</v>
      </c>
      <c r="S287" s="11">
        <f t="shared" si="63"/>
        <v>6.2825264986701174E-3</v>
      </c>
      <c r="T287" s="11">
        <f t="shared" si="64"/>
        <v>0</v>
      </c>
      <c r="U287" s="11">
        <f t="shared" si="65"/>
        <v>0</v>
      </c>
    </row>
    <row r="288" spans="1:21" x14ac:dyDescent="0.25">
      <c r="A288" s="1">
        <v>39713</v>
      </c>
      <c r="B288">
        <v>2.8432200000000001</v>
      </c>
      <c r="C288" s="28">
        <f t="shared" si="68"/>
        <v>2.7496870629156422</v>
      </c>
      <c r="D288" s="31">
        <f t="shared" si="66"/>
        <v>9.3532937084357837E-2</v>
      </c>
      <c r="E288" s="30">
        <f t="shared" si="56"/>
        <v>5.6541738932306167</v>
      </c>
      <c r="F288" s="3">
        <v>279</v>
      </c>
      <c r="G288" s="3">
        <f t="shared" si="67"/>
        <v>2.7496870629156422</v>
      </c>
      <c r="H288" s="32">
        <f t="shared" si="58"/>
        <v>2.7200256013865776</v>
      </c>
      <c r="I288" s="31">
        <f t="array" ref="I288:K288">LINEST(B239:B288,F239:G288,1,1)</f>
        <v>0.9201075447612751</v>
      </c>
      <c r="J288" s="31">
        <v>-4.7345483937086586E-5</v>
      </c>
      <c r="K288" s="31">
        <v>0.22245360336183762</v>
      </c>
      <c r="L288">
        <f t="shared" si="59"/>
        <v>1</v>
      </c>
      <c r="M288" s="13">
        <f t="shared" si="57"/>
        <v>0.43999999999999995</v>
      </c>
      <c r="N288" s="5">
        <f t="shared" si="55"/>
        <v>1.511424482914947E-2</v>
      </c>
      <c r="O288" s="5">
        <f t="shared" si="69"/>
        <v>2.7404596841728579E-2</v>
      </c>
      <c r="P288" s="5">
        <f t="shared" si="60"/>
        <v>1.511424482914947E-2</v>
      </c>
      <c r="Q288" s="5">
        <f t="shared" si="61"/>
        <v>0</v>
      </c>
      <c r="R288" s="5">
        <f t="shared" si="62"/>
        <v>0</v>
      </c>
      <c r="S288" s="11">
        <f t="shared" si="63"/>
        <v>1.311424482914947E-2</v>
      </c>
      <c r="T288" s="11">
        <f t="shared" si="64"/>
        <v>0</v>
      </c>
      <c r="U288" s="11">
        <f t="shared" si="65"/>
        <v>0</v>
      </c>
    </row>
    <row r="289" spans="1:21" x14ac:dyDescent="0.25">
      <c r="A289" s="1">
        <v>39720</v>
      </c>
      <c r="B289">
        <v>2.7721399999999998</v>
      </c>
      <c r="C289" s="28">
        <f t="shared" si="68"/>
        <v>2.7964535314578214</v>
      </c>
      <c r="D289" s="31">
        <f t="shared" si="66"/>
        <v>2.4313531457821558E-2</v>
      </c>
      <c r="E289" s="30">
        <f t="shared" si="56"/>
        <v>5.6471109779147408</v>
      </c>
      <c r="F289" s="3">
        <v>280</v>
      </c>
      <c r="G289" s="3">
        <f t="shared" si="67"/>
        <v>2.7964535314578214</v>
      </c>
      <c r="H289" s="32">
        <f t="shared" si="58"/>
        <v>2.7822348607281069</v>
      </c>
      <c r="I289" s="31">
        <f t="array" ref="I289:K289">LINEST(B240:B289,F240:G289,1,1)</f>
        <v>0.91744794927219964</v>
      </c>
      <c r="J289" s="31">
        <v>-1.3181233085956872E-4</v>
      </c>
      <c r="K289" s="31">
        <v>0.25188463162936658</v>
      </c>
      <c r="L289">
        <f t="shared" si="59"/>
        <v>0</v>
      </c>
      <c r="M289" s="13">
        <f t="shared" si="57"/>
        <v>0.45999999999999996</v>
      </c>
      <c r="N289" s="5">
        <f t="shared" si="55"/>
        <v>-2.5317627618202776E-2</v>
      </c>
      <c r="O289" s="5">
        <f t="shared" si="69"/>
        <v>2.2613218941241131E-2</v>
      </c>
      <c r="P289" s="5">
        <f t="shared" si="60"/>
        <v>-2.5317627618202776E-2</v>
      </c>
      <c r="Q289" s="5">
        <f t="shared" si="61"/>
        <v>0</v>
      </c>
      <c r="R289" s="5">
        <f t="shared" si="62"/>
        <v>0</v>
      </c>
      <c r="S289" s="11">
        <f t="shared" si="63"/>
        <v>-2.7317627618202778E-2</v>
      </c>
      <c r="T289" s="11">
        <f t="shared" si="64"/>
        <v>0</v>
      </c>
      <c r="U289" s="11">
        <f t="shared" si="65"/>
        <v>0</v>
      </c>
    </row>
    <row r="290" spans="1:21" x14ac:dyDescent="0.25">
      <c r="A290" s="1">
        <v>39727</v>
      </c>
      <c r="B290">
        <v>2.06134</v>
      </c>
      <c r="C290" s="28">
        <f t="shared" si="68"/>
        <v>2.7842967657289108</v>
      </c>
      <c r="D290" s="31">
        <f t="shared" si="66"/>
        <v>0.72295676572891088</v>
      </c>
      <c r="E290" s="30">
        <f t="shared" si="56"/>
        <v>6.3024995202568039</v>
      </c>
      <c r="F290" s="3">
        <v>281</v>
      </c>
      <c r="G290" s="3">
        <f t="shared" si="67"/>
        <v>2.7842967657289108</v>
      </c>
      <c r="H290" s="32">
        <f t="shared" si="58"/>
        <v>2.7692927245410348</v>
      </c>
      <c r="I290" s="31">
        <f t="array" ref="I290:K290">LINEST(B241:B290,F241:G290,1,1)</f>
        <v>0.74522934804657293</v>
      </c>
      <c r="J290" s="31">
        <v>-5.1410836697322023E-3</v>
      </c>
      <c r="K290" s="31">
        <v>2.0376775900885318</v>
      </c>
      <c r="L290">
        <f t="shared" si="59"/>
        <v>0</v>
      </c>
      <c r="M290" s="13">
        <f t="shared" si="57"/>
        <v>0.45999999999999996</v>
      </c>
      <c r="N290" s="5">
        <f t="shared" si="55"/>
        <v>-0.29626332833839142</v>
      </c>
      <c r="O290" s="5">
        <f t="shared" si="69"/>
        <v>-4.6625579840926523E-3</v>
      </c>
      <c r="P290" s="5">
        <f t="shared" si="60"/>
        <v>0</v>
      </c>
      <c r="Q290" s="5">
        <f t="shared" si="61"/>
        <v>0.29626332833839142</v>
      </c>
      <c r="R290" s="5">
        <f t="shared" si="62"/>
        <v>0.29626332833839142</v>
      </c>
      <c r="S290" s="11">
        <f t="shared" si="63"/>
        <v>0</v>
      </c>
      <c r="T290" s="11">
        <f t="shared" si="64"/>
        <v>0.29426332833839142</v>
      </c>
      <c r="U290" s="11">
        <f t="shared" si="65"/>
        <v>0.29426332833839142</v>
      </c>
    </row>
    <row r="291" spans="1:21" x14ac:dyDescent="0.25">
      <c r="A291" s="1">
        <v>39734</v>
      </c>
      <c r="B291">
        <v>2.1395200000000001</v>
      </c>
      <c r="C291" s="28">
        <f t="shared" si="68"/>
        <v>2.4228183828644552</v>
      </c>
      <c r="D291" s="31">
        <f t="shared" si="66"/>
        <v>0.28329838286445508</v>
      </c>
      <c r="E291" s="30">
        <f t="shared" si="56"/>
        <v>6.5422937914278343</v>
      </c>
      <c r="F291" s="3">
        <v>282</v>
      </c>
      <c r="G291" s="3">
        <f t="shared" si="67"/>
        <v>2.4228183828644552</v>
      </c>
      <c r="H291" s="32">
        <f t="shared" si="58"/>
        <v>2.3934473591213807</v>
      </c>
      <c r="I291" s="31">
        <f t="array" ref="I291:K291">LINEST(B242:B291,F242:G291,1,1)</f>
        <v>0.76126536670465439</v>
      </c>
      <c r="J291" s="31">
        <v>-5.4730205536346645E-3</v>
      </c>
      <c r="K291" s="31">
        <v>2.0708433637735499</v>
      </c>
      <c r="L291">
        <f t="shared" si="59"/>
        <v>1</v>
      </c>
      <c r="M291" s="13">
        <f t="shared" si="57"/>
        <v>0.45999999999999996</v>
      </c>
      <c r="N291" s="5">
        <f t="shared" si="55"/>
        <v>3.722524804510885E-2</v>
      </c>
      <c r="O291" s="5">
        <f t="shared" si="69"/>
        <v>-0.14585721715118116</v>
      </c>
      <c r="P291" s="5">
        <f t="shared" si="60"/>
        <v>0</v>
      </c>
      <c r="Q291" s="5">
        <f t="shared" si="61"/>
        <v>-3.722524804510885E-2</v>
      </c>
      <c r="R291" s="5">
        <f t="shared" si="62"/>
        <v>-3.722524804510885E-2</v>
      </c>
      <c r="S291" s="11">
        <f t="shared" si="63"/>
        <v>0</v>
      </c>
      <c r="T291" s="11">
        <f t="shared" si="64"/>
        <v>-3.9225248045108851E-2</v>
      </c>
      <c r="U291" s="11">
        <f t="shared" si="65"/>
        <v>-3.9225248045108851E-2</v>
      </c>
    </row>
    <row r="292" spans="1:21" x14ac:dyDescent="0.25">
      <c r="A292" s="1">
        <v>39741</v>
      </c>
      <c r="B292">
        <v>1.87297</v>
      </c>
      <c r="C292" s="28">
        <f t="shared" si="68"/>
        <v>2.2811691914322276</v>
      </c>
      <c r="D292" s="31">
        <f t="shared" si="66"/>
        <v>0.4081991914322276</v>
      </c>
      <c r="E292" s="30">
        <f t="shared" si="56"/>
        <v>6.9106450387067753</v>
      </c>
      <c r="F292" s="3">
        <v>283</v>
      </c>
      <c r="G292" s="3">
        <f t="shared" si="67"/>
        <v>2.2811691914322276</v>
      </c>
      <c r="H292" s="32">
        <f t="shared" si="58"/>
        <v>2.2585536481259547</v>
      </c>
      <c r="I292" s="31">
        <f t="array" ref="I292:K292">LINEST(B243:B292,F243:G292,1,1)</f>
        <v>0.82146906087127203</v>
      </c>
      <c r="J292" s="31">
        <v>-5.4282599086394653E-3</v>
      </c>
      <c r="K292" s="31">
        <v>1.8762405639247413</v>
      </c>
      <c r="L292">
        <f t="shared" si="59"/>
        <v>0</v>
      </c>
      <c r="M292" s="13">
        <f t="shared" si="57"/>
        <v>0.48</v>
      </c>
      <c r="N292" s="5">
        <f t="shared" si="55"/>
        <v>-0.13305609856075606</v>
      </c>
      <c r="O292" s="5">
        <f t="shared" si="69"/>
        <v>-5.8010106638976655E-2</v>
      </c>
      <c r="P292" s="5">
        <f t="shared" si="60"/>
        <v>0</v>
      </c>
      <c r="Q292" s="5">
        <f t="shared" si="61"/>
        <v>0.13305609856075606</v>
      </c>
      <c r="R292" s="5">
        <f t="shared" si="62"/>
        <v>0.13305609856075606</v>
      </c>
      <c r="S292" s="11">
        <f t="shared" si="63"/>
        <v>0</v>
      </c>
      <c r="T292" s="11">
        <f t="shared" si="64"/>
        <v>0.13105609856075606</v>
      </c>
      <c r="U292" s="11">
        <f t="shared" si="65"/>
        <v>0.13105609856075606</v>
      </c>
    </row>
    <row r="293" spans="1:21" x14ac:dyDescent="0.25">
      <c r="A293" s="1">
        <v>39748</v>
      </c>
      <c r="B293">
        <v>2.0204599999999999</v>
      </c>
      <c r="C293" s="28">
        <f t="shared" si="68"/>
        <v>2.0770695957161136</v>
      </c>
      <c r="D293" s="31">
        <f t="shared" si="66"/>
        <v>5.6609595716113681E-2</v>
      </c>
      <c r="E293" s="30">
        <f t="shared" si="56"/>
        <v>6.7398506623462451</v>
      </c>
      <c r="F293" s="3">
        <v>284</v>
      </c>
      <c r="G293" s="3">
        <f t="shared" si="67"/>
        <v>2.0770695957161136</v>
      </c>
      <c r="H293" s="32">
        <f t="shared" si="58"/>
        <v>2.0408631600283216</v>
      </c>
      <c r="I293" s="31">
        <f t="array" ref="I293:K293">LINEST(B244:B293,F244:G293,1,1)</f>
        <v>0.8250160561738854</v>
      </c>
      <c r="J293" s="31">
        <v>-5.508003904507606E-3</v>
      </c>
      <c r="K293" s="31">
        <v>1.8870348835439592</v>
      </c>
      <c r="L293">
        <f t="shared" si="59"/>
        <v>1</v>
      </c>
      <c r="M293" s="13">
        <f t="shared" si="57"/>
        <v>0.48</v>
      </c>
      <c r="N293" s="5">
        <f t="shared" si="55"/>
        <v>7.5799802011709771E-2</v>
      </c>
      <c r="O293" s="5">
        <f t="shared" si="69"/>
        <v>-0.10135179367704705</v>
      </c>
      <c r="P293" s="5">
        <f t="shared" si="60"/>
        <v>0</v>
      </c>
      <c r="Q293" s="5">
        <f t="shared" si="61"/>
        <v>-7.5799802011709771E-2</v>
      </c>
      <c r="R293" s="5">
        <f t="shared" si="62"/>
        <v>-7.5799802011709771E-2</v>
      </c>
      <c r="S293" s="11">
        <f t="shared" si="63"/>
        <v>0</v>
      </c>
      <c r="T293" s="11">
        <f t="shared" si="64"/>
        <v>-7.7799802011709773E-2</v>
      </c>
      <c r="U293" s="11">
        <f t="shared" si="65"/>
        <v>-7.7799802011709773E-2</v>
      </c>
    </row>
    <row r="294" spans="1:21" x14ac:dyDescent="0.25">
      <c r="A294" s="1">
        <v>39755</v>
      </c>
      <c r="B294">
        <v>2.15374</v>
      </c>
      <c r="C294" s="28">
        <f t="shared" si="68"/>
        <v>2.0487647978580568</v>
      </c>
      <c r="D294" s="31">
        <f t="shared" si="66"/>
        <v>0.10497520214194322</v>
      </c>
      <c r="E294" s="30">
        <f t="shared" si="56"/>
        <v>6.7797538784498652</v>
      </c>
      <c r="F294" s="3">
        <v>285</v>
      </c>
      <c r="G294" s="3">
        <f t="shared" si="67"/>
        <v>2.0487647978580568</v>
      </c>
      <c r="H294" s="32">
        <f t="shared" si="58"/>
        <v>2.0075176243160331</v>
      </c>
      <c r="I294" s="31">
        <f t="array" ref="I294:K294">LINEST(B245:B294,F245:G294,1,1)</f>
        <v>0.79212040065686617</v>
      </c>
      <c r="J294" s="31">
        <v>-5.8679641422249018E-3</v>
      </c>
      <c r="K294" s="31">
        <v>2.0787823567889903</v>
      </c>
      <c r="L294">
        <f t="shared" si="59"/>
        <v>1</v>
      </c>
      <c r="M294" s="13">
        <f t="shared" si="57"/>
        <v>0.48</v>
      </c>
      <c r="N294" s="5">
        <f t="shared" si="55"/>
        <v>6.388065752430494E-2</v>
      </c>
      <c r="O294" s="5">
        <f t="shared" si="69"/>
        <v>-1.647388999190702E-2</v>
      </c>
      <c r="P294" s="5">
        <f t="shared" si="60"/>
        <v>0</v>
      </c>
      <c r="Q294" s="5">
        <f t="shared" si="61"/>
        <v>-6.388065752430494E-2</v>
      </c>
      <c r="R294" s="5">
        <f t="shared" si="62"/>
        <v>-6.388065752430494E-2</v>
      </c>
      <c r="S294" s="11">
        <f t="shared" si="63"/>
        <v>0</v>
      </c>
      <c r="T294" s="11">
        <f t="shared" si="64"/>
        <v>-6.5880657524304942E-2</v>
      </c>
      <c r="U294" s="11">
        <f t="shared" si="65"/>
        <v>-6.5880657524304942E-2</v>
      </c>
    </row>
    <row r="295" spans="1:21" x14ac:dyDescent="0.25">
      <c r="A295" s="1">
        <v>39762</v>
      </c>
      <c r="B295">
        <v>1.7148099999999999</v>
      </c>
      <c r="C295" s="28">
        <f t="shared" si="68"/>
        <v>2.1012523989290282</v>
      </c>
      <c r="D295" s="31">
        <f t="shared" si="66"/>
        <v>0.38644239892902821</v>
      </c>
      <c r="E295" s="30">
        <f t="shared" si="56"/>
        <v>7.1079622703980538</v>
      </c>
      <c r="F295" s="3">
        <v>286</v>
      </c>
      <c r="G295" s="3">
        <f t="shared" si="67"/>
        <v>2.1012523989290282</v>
      </c>
      <c r="H295" s="32">
        <f t="shared" si="58"/>
        <v>2.0649895042335311</v>
      </c>
      <c r="I295" s="31">
        <f t="array" ref="I295:K295">LINEST(B246:B295,F246:G295,1,1)</f>
        <v>0.85228018693492436</v>
      </c>
      <c r="J295" s="31">
        <v>-4.9439586693410887E-3</v>
      </c>
      <c r="K295" s="31">
        <v>1.6544243252352957</v>
      </c>
      <c r="L295">
        <f t="shared" si="59"/>
        <v>0</v>
      </c>
      <c r="M295" s="13">
        <f t="shared" si="57"/>
        <v>0.48</v>
      </c>
      <c r="N295" s="5">
        <f t="shared" si="55"/>
        <v>-0.2279035784762613</v>
      </c>
      <c r="O295" s="5">
        <f t="shared" si="69"/>
        <v>2.8226197668328123E-2</v>
      </c>
      <c r="P295" s="5">
        <f t="shared" si="60"/>
        <v>-0.2279035784762613</v>
      </c>
      <c r="Q295" s="5">
        <f t="shared" si="61"/>
        <v>0</v>
      </c>
      <c r="R295" s="5">
        <f t="shared" si="62"/>
        <v>0</v>
      </c>
      <c r="S295" s="11">
        <f t="shared" si="63"/>
        <v>-0.22990357847626131</v>
      </c>
      <c r="T295" s="11">
        <f t="shared" si="64"/>
        <v>0</v>
      </c>
      <c r="U295" s="11">
        <f t="shared" si="65"/>
        <v>0</v>
      </c>
    </row>
    <row r="296" spans="1:21" x14ac:dyDescent="0.25">
      <c r="A296" s="1">
        <v>39769</v>
      </c>
      <c r="B296">
        <v>1.51935</v>
      </c>
      <c r="C296" s="28">
        <f t="shared" si="68"/>
        <v>1.908031199464514</v>
      </c>
      <c r="D296" s="31">
        <f t="shared" si="66"/>
        <v>0.38868119946451407</v>
      </c>
      <c r="E296" s="30">
        <f t="shared" si="56"/>
        <v>7.4740064663721499</v>
      </c>
      <c r="F296" s="3">
        <v>287</v>
      </c>
      <c r="G296" s="3">
        <f t="shared" si="67"/>
        <v>1.908031199464514</v>
      </c>
      <c r="H296" s="32">
        <f t="shared" si="58"/>
        <v>1.8616853744916873</v>
      </c>
      <c r="I296" s="31">
        <f t="array" ref="I296:K296">LINEST(B247:B296,F247:G296,1,1)</f>
        <v>0.92904426503751703</v>
      </c>
      <c r="J296" s="31">
        <v>-3.6505448367589854E-3</v>
      </c>
      <c r="K296" s="31">
        <v>1.0877897792208779</v>
      </c>
      <c r="L296">
        <f t="shared" si="59"/>
        <v>0</v>
      </c>
      <c r="M296" s="13">
        <f t="shared" si="57"/>
        <v>0.45999999999999996</v>
      </c>
      <c r="N296" s="5">
        <f t="shared" si="55"/>
        <v>-0.12101967548976067</v>
      </c>
      <c r="O296" s="5">
        <f t="shared" si="69"/>
        <v>-0.10364295093589737</v>
      </c>
      <c r="P296" s="5">
        <f t="shared" si="60"/>
        <v>0</v>
      </c>
      <c r="Q296" s="5">
        <f t="shared" si="61"/>
        <v>0.12101967548976067</v>
      </c>
      <c r="R296" s="5">
        <f t="shared" si="62"/>
        <v>0.12101967548976067</v>
      </c>
      <c r="S296" s="11">
        <f t="shared" si="63"/>
        <v>0</v>
      </c>
      <c r="T296" s="11">
        <f t="shared" si="64"/>
        <v>0.11901967548976067</v>
      </c>
      <c r="U296" s="11">
        <f t="shared" si="65"/>
        <v>0.11901967548976067</v>
      </c>
    </row>
    <row r="297" spans="1:21" x14ac:dyDescent="0.25">
      <c r="A297" s="1">
        <v>39776</v>
      </c>
      <c r="B297">
        <v>1.6775</v>
      </c>
      <c r="C297" s="28">
        <f t="shared" si="68"/>
        <v>1.7136905997322569</v>
      </c>
      <c r="D297" s="31">
        <f t="shared" si="66"/>
        <v>3.6190599732256912E-2</v>
      </c>
      <c r="E297" s="30">
        <f t="shared" si="56"/>
        <v>7.3562285643591974</v>
      </c>
      <c r="F297" s="3">
        <v>288</v>
      </c>
      <c r="G297" s="3">
        <f t="shared" si="67"/>
        <v>1.7136905997322569</v>
      </c>
      <c r="H297" s="32">
        <f t="shared" si="58"/>
        <v>1.6285272899642464</v>
      </c>
      <c r="I297" s="31">
        <f t="array" ref="I297:K297">LINEST(B248:B297,F248:G297,1,1)</f>
        <v>0.91340303838751002</v>
      </c>
      <c r="J297" s="31">
        <v>-3.8001486526185735E-3</v>
      </c>
      <c r="K297" s="31">
        <v>1.1710523536342019</v>
      </c>
      <c r="L297">
        <f t="shared" si="59"/>
        <v>1</v>
      </c>
      <c r="M297" s="13">
        <f t="shared" si="57"/>
        <v>0.43999999999999995</v>
      </c>
      <c r="N297" s="5">
        <f t="shared" si="55"/>
        <v>9.9021978044920966E-2</v>
      </c>
      <c r="O297" s="5">
        <f t="shared" si="69"/>
        <v>-0.13380608944423517</v>
      </c>
      <c r="P297" s="5">
        <f t="shared" si="60"/>
        <v>0</v>
      </c>
      <c r="Q297" s="5">
        <f t="shared" si="61"/>
        <v>-9.9021978044920966E-2</v>
      </c>
      <c r="R297" s="5">
        <f t="shared" si="62"/>
        <v>-9.9021978044920966E-2</v>
      </c>
      <c r="S297" s="11">
        <f t="shared" si="63"/>
        <v>0</v>
      </c>
      <c r="T297" s="11">
        <f t="shared" si="64"/>
        <v>-0.10102197804492097</v>
      </c>
      <c r="U297" s="11">
        <f t="shared" si="65"/>
        <v>-0.10102197804492097</v>
      </c>
    </row>
    <row r="298" spans="1:21" x14ac:dyDescent="0.25">
      <c r="A298" s="1">
        <v>39783</v>
      </c>
      <c r="B298">
        <v>1.52468</v>
      </c>
      <c r="C298" s="28">
        <f t="shared" si="68"/>
        <v>1.6955952998661283</v>
      </c>
      <c r="D298" s="31">
        <f t="shared" si="66"/>
        <v>0.1709152998661283</v>
      </c>
      <c r="E298" s="30">
        <f t="shared" si="56"/>
        <v>7.516588115097929</v>
      </c>
      <c r="F298" s="3">
        <v>289</v>
      </c>
      <c r="G298" s="3">
        <f t="shared" si="67"/>
        <v>1.6955952998661283</v>
      </c>
      <c r="H298" s="32">
        <f t="shared" si="58"/>
        <v>1.6215712918007368</v>
      </c>
      <c r="I298" s="31">
        <f t="array" ref="I298:K298">LINEST(B249:B298,F249:G298,1,1)</f>
        <v>0.93569561433082216</v>
      </c>
      <c r="J298" s="31">
        <v>-3.4878514758467311E-3</v>
      </c>
      <c r="K298" s="31">
        <v>1.0250584879692615</v>
      </c>
      <c r="L298">
        <f t="shared" si="59"/>
        <v>0</v>
      </c>
      <c r="M298" s="13">
        <f t="shared" si="57"/>
        <v>0.45999999999999996</v>
      </c>
      <c r="N298" s="5">
        <f t="shared" si="55"/>
        <v>-9.5520037888566056E-2</v>
      </c>
      <c r="O298" s="5">
        <f t="shared" si="69"/>
        <v>-4.280490950971827E-3</v>
      </c>
      <c r="P298" s="5">
        <f t="shared" si="60"/>
        <v>0</v>
      </c>
      <c r="Q298" s="5">
        <f t="shared" si="61"/>
        <v>9.5520037888566056E-2</v>
      </c>
      <c r="R298" s="5">
        <f t="shared" si="62"/>
        <v>9.5520037888566056E-2</v>
      </c>
      <c r="S298" s="11">
        <f t="shared" si="63"/>
        <v>0</v>
      </c>
      <c r="T298" s="11">
        <f t="shared" si="64"/>
        <v>9.3520037888566054E-2</v>
      </c>
      <c r="U298" s="11">
        <f t="shared" si="65"/>
        <v>9.3520037888566054E-2</v>
      </c>
    </row>
    <row r="299" spans="1:21" x14ac:dyDescent="0.25">
      <c r="A299" s="1">
        <v>39790</v>
      </c>
      <c r="B299">
        <v>1.5904199999999999</v>
      </c>
      <c r="C299" s="28">
        <f t="shared" si="68"/>
        <v>1.6101376499330642</v>
      </c>
      <c r="D299" s="31">
        <f t="shared" si="66"/>
        <v>1.9717649933064241E-2</v>
      </c>
      <c r="E299" s="30">
        <f t="shared" si="56"/>
        <v>7.4597078904672962</v>
      </c>
      <c r="F299" s="3">
        <v>290</v>
      </c>
      <c r="G299" s="3">
        <f t="shared" si="67"/>
        <v>1.6101376499330642</v>
      </c>
      <c r="H299" s="32">
        <f t="shared" si="58"/>
        <v>1.5201802974850143</v>
      </c>
      <c r="I299" s="31">
        <f t="array" ref="I299:K299">LINEST(B250:B299,F250:G299,1,1)</f>
        <v>0.91835268757580812</v>
      </c>
      <c r="J299" s="31">
        <v>-3.6431561446942798E-3</v>
      </c>
      <c r="K299" s="31">
        <v>1.1139061695319086</v>
      </c>
      <c r="L299">
        <f t="shared" si="59"/>
        <v>1</v>
      </c>
      <c r="M299" s="13">
        <f t="shared" si="57"/>
        <v>0.45999999999999996</v>
      </c>
      <c r="N299" s="5">
        <f t="shared" si="55"/>
        <v>4.2213580318684774E-2</v>
      </c>
      <c r="O299" s="5">
        <f t="shared" si="69"/>
        <v>-6.4566667783118814E-2</v>
      </c>
      <c r="P299" s="5">
        <f t="shared" si="60"/>
        <v>0</v>
      </c>
      <c r="Q299" s="5">
        <f t="shared" si="61"/>
        <v>-4.2213580318684774E-2</v>
      </c>
      <c r="R299" s="5">
        <f t="shared" si="62"/>
        <v>-4.2213580318684774E-2</v>
      </c>
      <c r="S299" s="11">
        <f t="shared" si="63"/>
        <v>0</v>
      </c>
      <c r="T299" s="11">
        <f t="shared" si="64"/>
        <v>-4.4213580318684775E-2</v>
      </c>
      <c r="U299" s="11">
        <f t="shared" si="65"/>
        <v>-4.4213580318684775E-2</v>
      </c>
    </row>
    <row r="300" spans="1:21" x14ac:dyDescent="0.25">
      <c r="A300" s="1">
        <v>39797</v>
      </c>
      <c r="B300">
        <v>1.8249899999999999</v>
      </c>
      <c r="C300" s="28">
        <f t="shared" si="68"/>
        <v>1.6002788249665321</v>
      </c>
      <c r="D300" s="31">
        <f t="shared" si="66"/>
        <v>0.22471117503346782</v>
      </c>
      <c r="E300" s="30">
        <f t="shared" si="56"/>
        <v>7.616940128218916</v>
      </c>
      <c r="F300" s="3">
        <v>291</v>
      </c>
      <c r="G300" s="3">
        <f t="shared" si="67"/>
        <v>1.6002788249665321</v>
      </c>
      <c r="H300" s="32">
        <f t="shared" si="58"/>
        <v>1.5233680912045442</v>
      </c>
      <c r="I300" s="31">
        <f t="array" ref="I300:K300">LINEST(B251:B300,F251:G300,1,1)</f>
        <v>0.86625156249070989</v>
      </c>
      <c r="J300" s="31">
        <v>-4.4025991241599819E-3</v>
      </c>
      <c r="K300" s="31">
        <v>1.4629834947662244</v>
      </c>
      <c r="L300">
        <f t="shared" si="59"/>
        <v>1</v>
      </c>
      <c r="M300" s="13">
        <f t="shared" si="57"/>
        <v>0.45999999999999996</v>
      </c>
      <c r="N300" s="5">
        <f t="shared" si="55"/>
        <v>0.13757637527356925</v>
      </c>
      <c r="O300" s="5">
        <f t="shared" si="69"/>
        <v>2.0947883707602144E-3</v>
      </c>
      <c r="P300" s="5">
        <f t="shared" si="60"/>
        <v>0.13757637527356925</v>
      </c>
      <c r="Q300" s="5">
        <f t="shared" si="61"/>
        <v>0</v>
      </c>
      <c r="R300" s="5">
        <f t="shared" si="62"/>
        <v>0</v>
      </c>
      <c r="S300" s="11">
        <f t="shared" si="63"/>
        <v>0.13557637527356925</v>
      </c>
      <c r="T300" s="11">
        <f t="shared" si="64"/>
        <v>0</v>
      </c>
      <c r="U300" s="11">
        <f t="shared" si="65"/>
        <v>0</v>
      </c>
    </row>
    <row r="301" spans="1:21" x14ac:dyDescent="0.25">
      <c r="A301" s="1">
        <v>39804</v>
      </c>
      <c r="B301">
        <v>1.77702</v>
      </c>
      <c r="C301" s="28">
        <f t="shared" si="68"/>
        <v>1.712634412483266</v>
      </c>
      <c r="D301" s="31">
        <f t="shared" si="66"/>
        <v>6.4385587516734066E-2</v>
      </c>
      <c r="E301" s="30">
        <f t="shared" si="56"/>
        <v>7.6151662470947254</v>
      </c>
      <c r="F301" s="3">
        <v>292</v>
      </c>
      <c r="G301" s="3">
        <f t="shared" si="67"/>
        <v>1.712634412483266</v>
      </c>
      <c r="H301" s="32">
        <f t="shared" si="58"/>
        <v>1.6609967863004977</v>
      </c>
      <c r="I301" s="31">
        <f t="array" ref="I301:K301">LINEST(B252:B301,F252:G301,1,1)</f>
        <v>0.85235301921347451</v>
      </c>
      <c r="J301" s="31">
        <v>-4.4451542061960409E-3</v>
      </c>
      <c r="K301" s="31">
        <v>1.5130528027956198</v>
      </c>
      <c r="L301">
        <f t="shared" si="59"/>
        <v>0</v>
      </c>
      <c r="M301" s="13">
        <f t="shared" si="57"/>
        <v>0.48</v>
      </c>
      <c r="N301" s="5">
        <f t="shared" si="55"/>
        <v>-2.663670353418035E-2</v>
      </c>
      <c r="O301" s="5">
        <f t="shared" si="69"/>
        <v>8.6494162870281888E-2</v>
      </c>
      <c r="P301" s="5">
        <f t="shared" si="60"/>
        <v>-2.663670353418035E-2</v>
      </c>
      <c r="Q301" s="5">
        <f t="shared" si="61"/>
        <v>0</v>
      </c>
      <c r="R301" s="5">
        <f t="shared" si="62"/>
        <v>0</v>
      </c>
      <c r="S301" s="11">
        <f t="shared" si="63"/>
        <v>-2.8636703534180352E-2</v>
      </c>
      <c r="T301" s="11">
        <f t="shared" si="64"/>
        <v>0</v>
      </c>
      <c r="U301" s="11">
        <f t="shared" si="65"/>
        <v>0</v>
      </c>
    </row>
    <row r="302" spans="1:21" x14ac:dyDescent="0.25">
      <c r="A302" s="1">
        <v>39811</v>
      </c>
      <c r="B302">
        <v>1.80545</v>
      </c>
      <c r="C302" s="28">
        <f t="shared" si="68"/>
        <v>1.744827206241633</v>
      </c>
      <c r="D302" s="31">
        <f t="shared" si="66"/>
        <v>6.0622793758366988E-2</v>
      </c>
      <c r="E302" s="30">
        <f t="shared" si="56"/>
        <v>7.5422093065326292</v>
      </c>
      <c r="F302" s="3">
        <v>293</v>
      </c>
      <c r="G302" s="3">
        <f t="shared" si="67"/>
        <v>1.744827206241633</v>
      </c>
      <c r="H302" s="32">
        <f t="shared" si="58"/>
        <v>1.6978313576260475</v>
      </c>
      <c r="I302" s="31">
        <f t="array" ref="I302:K302">LINEST(B253:B302,F253:G302,1,1)</f>
        <v>0.85114533337956455</v>
      </c>
      <c r="J302" s="31">
        <v>-4.6057337664719891E-3</v>
      </c>
      <c r="K302" s="31">
        <v>1.5645930897224054</v>
      </c>
      <c r="L302">
        <f t="shared" si="59"/>
        <v>1</v>
      </c>
      <c r="M302" s="13">
        <f t="shared" si="57"/>
        <v>0.48</v>
      </c>
      <c r="N302" s="5">
        <f t="shared" si="55"/>
        <v>1.5872064158915844E-2</v>
      </c>
      <c r="O302" s="5">
        <f t="shared" si="69"/>
        <v>2.1933868884068342E-2</v>
      </c>
      <c r="P302" s="5">
        <f t="shared" si="60"/>
        <v>1.5872064158915844E-2</v>
      </c>
      <c r="Q302" s="5">
        <f t="shared" si="61"/>
        <v>0</v>
      </c>
      <c r="R302" s="5">
        <f t="shared" si="62"/>
        <v>0</v>
      </c>
      <c r="S302" s="11">
        <f t="shared" si="63"/>
        <v>1.3872064158915844E-2</v>
      </c>
      <c r="T302" s="11">
        <f t="shared" si="64"/>
        <v>0</v>
      </c>
      <c r="U302" s="11">
        <f t="shared" si="65"/>
        <v>0</v>
      </c>
    </row>
    <row r="303" spans="1:21" x14ac:dyDescent="0.25">
      <c r="A303" s="1">
        <v>39818</v>
      </c>
      <c r="B303">
        <v>1.8694200000000001</v>
      </c>
      <c r="C303" s="28">
        <f t="shared" si="68"/>
        <v>1.7751386031208165</v>
      </c>
      <c r="D303" s="31">
        <f t="shared" si="66"/>
        <v>9.4281396879183577E-2</v>
      </c>
      <c r="E303" s="30">
        <f t="shared" si="56"/>
        <v>7.5923908362515817</v>
      </c>
      <c r="F303" s="3">
        <v>294</v>
      </c>
      <c r="G303" s="3">
        <f t="shared" si="67"/>
        <v>1.7751386031208165</v>
      </c>
      <c r="H303" s="32">
        <f t="shared" si="58"/>
        <v>1.7214083005278424</v>
      </c>
      <c r="I303" s="31">
        <f t="array" ref="I303:K303">LINEST(B254:B303,F254:G303,1,1)</f>
        <v>0.84614555334404928</v>
      </c>
      <c r="J303" s="31">
        <v>-4.9942287663987924E-3</v>
      </c>
      <c r="K303" s="31">
        <v>1.6900806712187744</v>
      </c>
      <c r="L303">
        <f t="shared" si="59"/>
        <v>1</v>
      </c>
      <c r="M303" s="13">
        <f t="shared" si="57"/>
        <v>0.5</v>
      </c>
      <c r="N303" s="5">
        <f t="shared" si="55"/>
        <v>3.4818354136871066E-2</v>
      </c>
      <c r="O303" s="5">
        <f t="shared" si="69"/>
        <v>1.3790970469698127E-2</v>
      </c>
      <c r="P303" s="5">
        <f t="shared" si="60"/>
        <v>3.4818354136871066E-2</v>
      </c>
      <c r="Q303" s="5">
        <f t="shared" si="61"/>
        <v>0</v>
      </c>
      <c r="R303" s="5">
        <f t="shared" si="62"/>
        <v>0</v>
      </c>
      <c r="S303" s="11">
        <f t="shared" si="63"/>
        <v>3.2818354136871064E-2</v>
      </c>
      <c r="T303" s="11">
        <f t="shared" si="64"/>
        <v>0</v>
      </c>
      <c r="U303" s="11">
        <f t="shared" si="65"/>
        <v>0</v>
      </c>
    </row>
    <row r="304" spans="1:21" x14ac:dyDescent="0.25">
      <c r="A304" s="1">
        <v>39825</v>
      </c>
      <c r="B304">
        <v>1.75925</v>
      </c>
      <c r="C304" s="28">
        <f t="shared" si="68"/>
        <v>1.8222793015604082</v>
      </c>
      <c r="D304" s="31">
        <f t="shared" si="66"/>
        <v>6.3029301560408202E-2</v>
      </c>
      <c r="E304" s="30">
        <f t="shared" si="56"/>
        <v>7.6482900713921049</v>
      </c>
      <c r="F304" s="3">
        <v>295</v>
      </c>
      <c r="G304" s="3">
        <f t="shared" si="67"/>
        <v>1.8222793015604082</v>
      </c>
      <c r="H304" s="32">
        <f t="shared" si="58"/>
        <v>1.7586967130973699</v>
      </c>
      <c r="I304" s="31">
        <f t="array" ref="I304:K304">LINEST(B255:B304,F255:G304,1,1)</f>
        <v>0.84356407132698308</v>
      </c>
      <c r="J304" s="31">
        <v>-5.2218922031682718E-3</v>
      </c>
      <c r="K304" s="31">
        <v>1.7595652925225833</v>
      </c>
      <c r="L304">
        <f t="shared" si="59"/>
        <v>0</v>
      </c>
      <c r="M304" s="13">
        <f t="shared" si="57"/>
        <v>0.51999999999999991</v>
      </c>
      <c r="N304" s="5">
        <f t="shared" si="55"/>
        <v>-6.0740640464473028E-2</v>
      </c>
      <c r="O304" s="5">
        <f t="shared" si="69"/>
        <v>2.143029563461829E-2</v>
      </c>
      <c r="P304" s="5">
        <f t="shared" si="60"/>
        <v>-6.0740640464473028E-2</v>
      </c>
      <c r="Q304" s="5">
        <f t="shared" si="61"/>
        <v>0</v>
      </c>
      <c r="R304" s="5">
        <f t="shared" si="62"/>
        <v>0</v>
      </c>
      <c r="S304" s="11">
        <f t="shared" si="63"/>
        <v>-6.274064046447303E-2</v>
      </c>
      <c r="T304" s="11">
        <f t="shared" si="64"/>
        <v>0</v>
      </c>
      <c r="U304" s="11">
        <f t="shared" si="65"/>
        <v>0</v>
      </c>
    </row>
    <row r="305" spans="1:21" x14ac:dyDescent="0.25">
      <c r="A305" s="1">
        <v>39832</v>
      </c>
      <c r="B305">
        <v>1.5637700000000001</v>
      </c>
      <c r="C305" s="28">
        <f t="shared" si="68"/>
        <v>1.7907646507802042</v>
      </c>
      <c r="D305" s="31">
        <f t="shared" si="66"/>
        <v>0.22699465078020409</v>
      </c>
      <c r="E305" s="30">
        <f t="shared" si="56"/>
        <v>7.7225896889623664</v>
      </c>
      <c r="F305" s="3">
        <v>296</v>
      </c>
      <c r="G305" s="3">
        <f t="shared" si="67"/>
        <v>1.7907646507802042</v>
      </c>
      <c r="H305" s="32">
        <f t="shared" si="58"/>
        <v>1.7245099199853671</v>
      </c>
      <c r="I305" s="31">
        <f t="array" ref="I305:K305">LINEST(B256:B305,F256:G305,1,1)</f>
        <v>0.83464818379121863</v>
      </c>
      <c r="J305" s="31">
        <v>-6.4226665372755292E-3</v>
      </c>
      <c r="K305" s="31">
        <v>2.1096030823593468</v>
      </c>
      <c r="L305">
        <f t="shared" si="59"/>
        <v>0</v>
      </c>
      <c r="M305" s="13">
        <f t="shared" si="57"/>
        <v>0.5</v>
      </c>
      <c r="N305" s="5">
        <f t="shared" ref="N305:N313" si="70">LN(B305)-LN(B304)</f>
        <v>-0.1177880093791403</v>
      </c>
      <c r="O305" s="5">
        <f t="shared" si="69"/>
        <v>-1.963012505793027E-2</v>
      </c>
      <c r="P305" s="5">
        <f t="shared" si="60"/>
        <v>0</v>
      </c>
      <c r="Q305" s="5">
        <f t="shared" si="61"/>
        <v>0.1177880093791403</v>
      </c>
      <c r="R305" s="5">
        <f t="shared" si="62"/>
        <v>0.1177880093791403</v>
      </c>
      <c r="S305" s="11">
        <f t="shared" si="63"/>
        <v>0</v>
      </c>
      <c r="T305" s="11">
        <f t="shared" si="64"/>
        <v>0.1157880093791403</v>
      </c>
      <c r="U305" s="11">
        <f t="shared" si="65"/>
        <v>0.1157880093791403</v>
      </c>
    </row>
    <row r="306" spans="1:21" x14ac:dyDescent="0.25">
      <c r="A306" s="1">
        <v>39839</v>
      </c>
      <c r="B306">
        <v>1.7574700000000001</v>
      </c>
      <c r="C306" s="28">
        <f t="shared" si="68"/>
        <v>1.677267325390102</v>
      </c>
      <c r="D306" s="31">
        <f t="shared" si="66"/>
        <v>8.020267460989805E-2</v>
      </c>
      <c r="E306" s="30">
        <f t="shared" si="56"/>
        <v>7.7037448469672931</v>
      </c>
      <c r="F306" s="3">
        <v>297</v>
      </c>
      <c r="G306" s="3">
        <f t="shared" si="67"/>
        <v>1.677267325390102</v>
      </c>
      <c r="H306" s="32">
        <f t="shared" si="58"/>
        <v>1.6019992476577183</v>
      </c>
      <c r="I306" s="31">
        <f t="array" ref="I306:K306">LINEST(B257:B306,F257:G306,1,1)</f>
        <v>0.81337920674566011</v>
      </c>
      <c r="J306" s="31">
        <v>-7.0307019094683031E-3</v>
      </c>
      <c r="K306" s="31">
        <v>2.334602178978165</v>
      </c>
      <c r="L306">
        <f t="shared" si="59"/>
        <v>1</v>
      </c>
      <c r="M306" s="13">
        <f t="shared" si="57"/>
        <v>0.5</v>
      </c>
      <c r="N306" s="5">
        <f t="shared" si="70"/>
        <v>0.1167757023703328</v>
      </c>
      <c r="O306" s="5">
        <f t="shared" si="69"/>
        <v>-7.3690526742561269E-2</v>
      </c>
      <c r="P306" s="5">
        <f t="shared" si="60"/>
        <v>0</v>
      </c>
      <c r="Q306" s="5">
        <f t="shared" si="61"/>
        <v>-0.1167757023703328</v>
      </c>
      <c r="R306" s="5">
        <f t="shared" si="62"/>
        <v>-0.1167757023703328</v>
      </c>
      <c r="S306" s="11">
        <f t="shared" si="63"/>
        <v>0</v>
      </c>
      <c r="T306" s="11">
        <f t="shared" si="64"/>
        <v>-0.1187757023703328</v>
      </c>
      <c r="U306" s="11">
        <f t="shared" si="65"/>
        <v>-0.1187757023703328</v>
      </c>
    </row>
    <row r="307" spans="1:21" x14ac:dyDescent="0.25">
      <c r="A307" s="1">
        <v>39846</v>
      </c>
      <c r="B307">
        <v>1.7130399999999999</v>
      </c>
      <c r="C307" s="28">
        <f t="shared" si="68"/>
        <v>1.7173686626950511</v>
      </c>
      <c r="D307" s="31">
        <f t="shared" si="66"/>
        <v>4.3286626950511664E-3</v>
      </c>
      <c r="E307" s="30">
        <f t="shared" si="56"/>
        <v>7.6909697513598596</v>
      </c>
      <c r="F307" s="3">
        <v>298</v>
      </c>
      <c r="G307" s="3">
        <f t="shared" si="67"/>
        <v>1.7173686626950511</v>
      </c>
      <c r="H307" s="32">
        <f t="shared" si="58"/>
        <v>1.6363249705093665</v>
      </c>
      <c r="I307" s="31">
        <f t="array" ref="I307:K307">LINEST(B258:B307,F258:G307,1,1)</f>
        <v>0.7945503728338843</v>
      </c>
      <c r="J307" s="31">
        <v>-7.7668470402937617E-3</v>
      </c>
      <c r="K307" s="31">
        <v>2.5870859934154993</v>
      </c>
      <c r="L307">
        <f t="shared" si="59"/>
        <v>0</v>
      </c>
      <c r="M307" s="13">
        <f t="shared" si="57"/>
        <v>0.5</v>
      </c>
      <c r="N307" s="5">
        <f t="shared" si="70"/>
        <v>-2.5605704939889562E-2</v>
      </c>
      <c r="O307" s="5">
        <f t="shared" si="69"/>
        <v>2.1200476666292156E-2</v>
      </c>
      <c r="P307" s="5">
        <f t="shared" si="60"/>
        <v>-2.5605704939889562E-2</v>
      </c>
      <c r="Q307" s="5">
        <f t="shared" si="61"/>
        <v>0</v>
      </c>
      <c r="R307" s="5">
        <f t="shared" si="62"/>
        <v>0</v>
      </c>
      <c r="S307" s="11">
        <f t="shared" si="63"/>
        <v>-2.7605704939889564E-2</v>
      </c>
      <c r="T307" s="11">
        <f t="shared" si="64"/>
        <v>0</v>
      </c>
      <c r="U307" s="11">
        <f t="shared" si="65"/>
        <v>0</v>
      </c>
    </row>
    <row r="308" spans="1:21" x14ac:dyDescent="0.25">
      <c r="A308" s="1">
        <v>39853</v>
      </c>
      <c r="B308">
        <v>1.67039</v>
      </c>
      <c r="C308" s="28">
        <f t="shared" si="68"/>
        <v>1.7152043313475254</v>
      </c>
      <c r="D308" s="31">
        <f t="shared" si="66"/>
        <v>4.4814331347525327E-2</v>
      </c>
      <c r="E308" s="30">
        <f t="shared" si="56"/>
        <v>7.6859759618586256</v>
      </c>
      <c r="F308" s="3">
        <v>299</v>
      </c>
      <c r="G308" s="3">
        <f t="shared" si="67"/>
        <v>1.7152043313475254</v>
      </c>
      <c r="H308" s="32">
        <f t="shared" si="58"/>
        <v>1.6276149693261341</v>
      </c>
      <c r="I308" s="31">
        <f t="array" ref="I308:K308">LINEST(B259:B308,F259:G308,1,1)</f>
        <v>0.78389311064826228</v>
      </c>
      <c r="J308" s="31">
        <v>-8.170426854148774E-3</v>
      </c>
      <c r="K308" s="31">
        <v>2.7263656239355036</v>
      </c>
      <c r="L308">
        <f t="shared" si="59"/>
        <v>0</v>
      </c>
      <c r="M308" s="13">
        <f t="shared" si="57"/>
        <v>0.5</v>
      </c>
      <c r="N308" s="5">
        <f t="shared" si="70"/>
        <v>-2.5212437817599631E-2</v>
      </c>
      <c r="O308" s="5">
        <f t="shared" si="69"/>
        <v>-5.3371214048312243E-3</v>
      </c>
      <c r="P308" s="5">
        <f t="shared" si="60"/>
        <v>0</v>
      </c>
      <c r="Q308" s="5">
        <f t="shared" si="61"/>
        <v>2.5212437817599631E-2</v>
      </c>
      <c r="R308" s="5">
        <f t="shared" si="62"/>
        <v>2.5212437817599631E-2</v>
      </c>
      <c r="S308" s="11">
        <f t="shared" si="63"/>
        <v>0</v>
      </c>
      <c r="T308" s="11">
        <f t="shared" si="64"/>
        <v>2.3212437817599629E-2</v>
      </c>
      <c r="U308" s="11">
        <f t="shared" si="65"/>
        <v>2.3212437817599629E-2</v>
      </c>
    </row>
    <row r="309" spans="1:21" x14ac:dyDescent="0.25">
      <c r="A309" s="1">
        <v>39860</v>
      </c>
      <c r="B309">
        <v>1.2652300000000001</v>
      </c>
      <c r="C309" s="28">
        <f t="shared" si="68"/>
        <v>1.6927971656737628</v>
      </c>
      <c r="D309" s="31">
        <f t="shared" si="66"/>
        <v>0.42756716567376274</v>
      </c>
      <c r="E309" s="30">
        <f t="shared" si="56"/>
        <v>8.0962971879567682</v>
      </c>
      <c r="F309" s="3">
        <v>300</v>
      </c>
      <c r="G309" s="3">
        <f t="shared" si="67"/>
        <v>1.6927971656737628</v>
      </c>
      <c r="H309" s="32">
        <f t="shared" si="58"/>
        <v>1.6022096035874391</v>
      </c>
      <c r="I309" s="31">
        <f t="array" ref="I309:K309">LINEST(B260:B309,F260:G309,1,1)</f>
        <v>0.74727472462789524</v>
      </c>
      <c r="J309" s="31">
        <v>-1.0600890370264352E-2</v>
      </c>
      <c r="K309" s="31">
        <v>3.4823181240746583</v>
      </c>
      <c r="L309">
        <f t="shared" si="59"/>
        <v>0</v>
      </c>
      <c r="M309" s="13">
        <f t="shared" si="57"/>
        <v>0.48</v>
      </c>
      <c r="N309" s="5">
        <f t="shared" si="70"/>
        <v>-0.27780320826384519</v>
      </c>
      <c r="O309" s="5">
        <f t="shared" si="69"/>
        <v>-1.5732055499311337E-2</v>
      </c>
      <c r="P309" s="5">
        <f t="shared" si="60"/>
        <v>0</v>
      </c>
      <c r="Q309" s="5">
        <f t="shared" si="61"/>
        <v>0.27780320826384519</v>
      </c>
      <c r="R309" s="5">
        <f t="shared" si="62"/>
        <v>0.27780320826384519</v>
      </c>
      <c r="S309" s="11">
        <f t="shared" si="63"/>
        <v>0</v>
      </c>
      <c r="T309" s="11">
        <f t="shared" si="64"/>
        <v>0.27580320826384519</v>
      </c>
      <c r="U309" s="11">
        <f t="shared" si="65"/>
        <v>0.27580320826384519</v>
      </c>
    </row>
    <row r="310" spans="1:21" x14ac:dyDescent="0.25">
      <c r="A310" s="1">
        <v>39867</v>
      </c>
      <c r="B310">
        <v>1.37612</v>
      </c>
      <c r="C310" s="28">
        <f t="shared" si="68"/>
        <v>1.4790135828368816</v>
      </c>
      <c r="D310" s="31">
        <f t="shared" si="66"/>
        <v>0.10289358283688155</v>
      </c>
      <c r="E310" s="30">
        <f t="shared" si="56"/>
        <v>8.1202737405814585</v>
      </c>
      <c r="F310" s="3">
        <v>301</v>
      </c>
      <c r="G310" s="3">
        <f t="shared" si="67"/>
        <v>1.4790135828368816</v>
      </c>
      <c r="H310" s="32">
        <f t="shared" si="58"/>
        <v>1.3966795904604359</v>
      </c>
      <c r="I310" s="31">
        <f t="array" ref="I310:K310">LINEST(B261:B310,F261:G310,1,1)</f>
        <v>0.73501994576434992</v>
      </c>
      <c r="J310" s="31">
        <v>-1.1210516325696758E-2</v>
      </c>
      <c r="K310" s="31">
        <v>3.6812734957616113</v>
      </c>
      <c r="L310">
        <f t="shared" si="59"/>
        <v>1</v>
      </c>
      <c r="M310" s="13">
        <f t="shared" si="57"/>
        <v>0.48</v>
      </c>
      <c r="N310" s="5">
        <f t="shared" si="70"/>
        <v>8.4014021176587989E-2</v>
      </c>
      <c r="O310" s="5">
        <f t="shared" si="69"/>
        <v>-0.13728598024522803</v>
      </c>
      <c r="P310" s="5">
        <f t="shared" si="60"/>
        <v>0</v>
      </c>
      <c r="Q310" s="5">
        <f t="shared" si="61"/>
        <v>-8.4014021176587989E-2</v>
      </c>
      <c r="R310" s="5">
        <f t="shared" si="62"/>
        <v>-8.4014021176587989E-2</v>
      </c>
      <c r="S310" s="11">
        <f t="shared" si="63"/>
        <v>0</v>
      </c>
      <c r="T310" s="11">
        <f t="shared" si="64"/>
        <v>-8.601402117658799E-2</v>
      </c>
      <c r="U310" s="11">
        <f t="shared" si="65"/>
        <v>-8.601402117658799E-2</v>
      </c>
    </row>
    <row r="311" spans="1:21" x14ac:dyDescent="0.25">
      <c r="A311" s="1">
        <v>39874</v>
      </c>
      <c r="B311">
        <v>1.03209</v>
      </c>
      <c r="C311" s="28">
        <f t="shared" si="68"/>
        <v>1.4275667914184407</v>
      </c>
      <c r="D311" s="31">
        <f t="shared" si="66"/>
        <v>0.39547679141844072</v>
      </c>
      <c r="E311" s="30">
        <f t="shared" si="56"/>
        <v>8.4762920168938045</v>
      </c>
      <c r="F311" s="3">
        <v>302</v>
      </c>
      <c r="G311" s="3">
        <f t="shared" si="67"/>
        <v>1.4275667914184407</v>
      </c>
      <c r="H311" s="32">
        <f t="shared" si="58"/>
        <v>1.3449876310045594</v>
      </c>
      <c r="I311" s="31">
        <f t="array" ref="I311:K311">LINEST(B262:B311,F262:G311,1,1)</f>
        <v>0.72631506463414108</v>
      </c>
      <c r="J311" s="31">
        <v>-1.2560390005911914E-2</v>
      </c>
      <c r="K311" s="31">
        <v>4.0729076981363974</v>
      </c>
      <c r="L311">
        <f t="shared" si="59"/>
        <v>0</v>
      </c>
      <c r="M311" s="13">
        <f t="shared" si="57"/>
        <v>0.48</v>
      </c>
      <c r="N311" s="5">
        <f t="shared" si="70"/>
        <v>-0.28768207245178101</v>
      </c>
      <c r="O311" s="5">
        <f t="shared" si="69"/>
        <v>-3.7712881803707854E-2</v>
      </c>
      <c r="P311" s="5">
        <f t="shared" si="60"/>
        <v>0</v>
      </c>
      <c r="Q311" s="5">
        <f t="shared" si="61"/>
        <v>0.28768207245178101</v>
      </c>
      <c r="R311" s="5">
        <f t="shared" si="62"/>
        <v>0.28768207245178101</v>
      </c>
      <c r="S311" s="11">
        <f t="shared" si="63"/>
        <v>0</v>
      </c>
      <c r="T311" s="11">
        <f t="shared" si="64"/>
        <v>0.28568207245178101</v>
      </c>
      <c r="U311" s="11">
        <f t="shared" si="65"/>
        <v>0.28568207245178101</v>
      </c>
    </row>
    <row r="312" spans="1:21" x14ac:dyDescent="0.25">
      <c r="A312" s="1">
        <v>39881</v>
      </c>
      <c r="B312">
        <v>1.2133499999999999</v>
      </c>
      <c r="C312" s="28">
        <f t="shared" si="68"/>
        <v>1.2298283957092204</v>
      </c>
      <c r="D312" s="31">
        <f t="shared" si="66"/>
        <v>1.6478395709220495E-2</v>
      </c>
      <c r="E312" s="30">
        <f t="shared" ref="E312:E375" si="71">SUM(D253:D312)</f>
        <v>8.2623111550499786</v>
      </c>
      <c r="F312" s="3">
        <v>303</v>
      </c>
      <c r="G312" s="3">
        <f t="shared" si="67"/>
        <v>1.2298283957092204</v>
      </c>
      <c r="H312" s="32">
        <f t="shared" si="58"/>
        <v>1.1603524170635318</v>
      </c>
      <c r="I312" s="31">
        <f t="array" ref="I312:K312">LINEST(B263:B312,F263:G312,1,1)</f>
        <v>0.71052169235785467</v>
      </c>
      <c r="J312" s="31">
        <v>-1.3089512628809653E-2</v>
      </c>
      <c r="K312" s="31">
        <v>4.2591403958654173</v>
      </c>
      <c r="L312">
        <f t="shared" si="59"/>
        <v>1</v>
      </c>
      <c r="M312" s="13">
        <f t="shared" ref="M312:M375" si="72">1-1/(1+SUM(L262:L311)/($M$4-SUM(L262:L311)))</f>
        <v>0.48</v>
      </c>
      <c r="N312" s="5">
        <f t="shared" si="70"/>
        <v>0.16179925659074779</v>
      </c>
      <c r="O312" s="5">
        <f t="shared" si="69"/>
        <v>-0.14766104994096449</v>
      </c>
      <c r="P312" s="5">
        <f t="shared" si="60"/>
        <v>0</v>
      </c>
      <c r="Q312" s="5">
        <f t="shared" si="61"/>
        <v>-0.16179925659074779</v>
      </c>
      <c r="R312" s="5">
        <f t="shared" si="62"/>
        <v>-0.16179925659074779</v>
      </c>
      <c r="S312" s="11">
        <f t="shared" si="63"/>
        <v>0</v>
      </c>
      <c r="T312" s="11">
        <f t="shared" si="64"/>
        <v>-0.16379925659074779</v>
      </c>
      <c r="U312" s="11">
        <f t="shared" si="65"/>
        <v>-0.16379925659074779</v>
      </c>
    </row>
    <row r="313" spans="1:21" x14ac:dyDescent="0.25">
      <c r="A313" s="1">
        <v>39888</v>
      </c>
      <c r="B313">
        <v>1.33063</v>
      </c>
      <c r="C313" s="28">
        <f t="shared" si="68"/>
        <v>1.2215891978546103</v>
      </c>
      <c r="D313" s="31">
        <f t="shared" si="66"/>
        <v>0.10904080214538969</v>
      </c>
      <c r="E313" s="30">
        <f t="shared" si="71"/>
        <v>8.0729623284188445</v>
      </c>
      <c r="F313" s="3">
        <v>304</v>
      </c>
      <c r="G313" s="3">
        <f t="shared" si="67"/>
        <v>1.2215891978546103</v>
      </c>
      <c r="H313" s="32">
        <f t="shared" ref="H313:H376" si="73">F313*J312+I312*G313+K312</f>
        <v>1.1478941809330148</v>
      </c>
      <c r="I313" s="31">
        <f t="array" ref="I313:K313">LINEST(B264:B313,F264:G313,1,1)</f>
        <v>0.71369197750366598</v>
      </c>
      <c r="J313" s="31">
        <v>-1.2296781833018466E-2</v>
      </c>
      <c r="K313" s="31">
        <v>4.0318859931267479</v>
      </c>
      <c r="L313">
        <f t="shared" ref="L313:L376" si="74">IF(B313-B312&gt;0,1,0)</f>
        <v>1</v>
      </c>
      <c r="M313" s="13">
        <f t="shared" si="72"/>
        <v>0.48</v>
      </c>
      <c r="N313" s="5">
        <f t="shared" si="70"/>
        <v>9.2267385141304198E-2</v>
      </c>
      <c r="O313" s="5">
        <f t="shared" si="69"/>
        <v>-1.0794650030207464E-2</v>
      </c>
      <c r="P313" s="5">
        <f t="shared" si="60"/>
        <v>0</v>
      </c>
      <c r="Q313" s="5">
        <f t="shared" si="61"/>
        <v>-9.2267385141304198E-2</v>
      </c>
      <c r="R313" s="5">
        <f t="shared" si="62"/>
        <v>-9.2267385141304198E-2</v>
      </c>
      <c r="S313" s="11">
        <f t="shared" si="63"/>
        <v>0</v>
      </c>
      <c r="T313" s="11">
        <f t="shared" si="64"/>
        <v>-9.42673851413042E-2</v>
      </c>
      <c r="U313" s="11">
        <f t="shared" si="65"/>
        <v>-9.42673851413042E-2</v>
      </c>
    </row>
    <row r="314" spans="1:21" x14ac:dyDescent="0.25">
      <c r="A314" s="1">
        <v>39895</v>
      </c>
      <c r="B314">
        <v>1.54955</v>
      </c>
      <c r="C314" s="28">
        <f t="shared" si="68"/>
        <v>1.276109598927305</v>
      </c>
      <c r="D314" s="31">
        <f t="shared" si="66"/>
        <v>0.27344040107269496</v>
      </c>
      <c r="E314" s="30">
        <f t="shared" si="71"/>
        <v>8.2604179151032771</v>
      </c>
      <c r="F314" s="3">
        <v>305</v>
      </c>
      <c r="G314" s="3">
        <f t="shared" si="67"/>
        <v>1.276109598927305</v>
      </c>
      <c r="H314" s="32">
        <f t="shared" si="73"/>
        <v>1.1921167172259541</v>
      </c>
      <c r="I314" s="31">
        <f t="array" ref="I314:K314">LINEST(B265:B314,F265:G314,1,1)</f>
        <v>0.70175888294570476</v>
      </c>
      <c r="J314" s="31">
        <v>-1.1845203257592175E-2</v>
      </c>
      <c r="K314" s="31">
        <v>3.9390691250971539</v>
      </c>
      <c r="L314">
        <f t="shared" si="74"/>
        <v>1</v>
      </c>
      <c r="M314" s="13">
        <f t="shared" si="72"/>
        <v>0.48</v>
      </c>
      <c r="N314" s="5">
        <f t="shared" ref="N314:N377" si="75">LN(B314)-LN(B313)</f>
        <v>0.15231205190751268</v>
      </c>
      <c r="O314" s="5">
        <f t="shared" si="69"/>
        <v>3.7801364224249262E-2</v>
      </c>
      <c r="P314" s="5">
        <f t="shared" si="60"/>
        <v>0.15231205190751268</v>
      </c>
      <c r="Q314" s="5">
        <f t="shared" si="61"/>
        <v>0</v>
      </c>
      <c r="R314" s="5">
        <f t="shared" si="62"/>
        <v>0</v>
      </c>
      <c r="S314" s="11">
        <f t="shared" si="63"/>
        <v>0.15031205190751268</v>
      </c>
      <c r="T314" s="11">
        <f t="shared" si="64"/>
        <v>0</v>
      </c>
      <c r="U314" s="11">
        <f t="shared" si="65"/>
        <v>0</v>
      </c>
    </row>
    <row r="315" spans="1:21" x14ac:dyDescent="0.25">
      <c r="A315" s="1">
        <v>39902</v>
      </c>
      <c r="B315">
        <v>1.5388900000000001</v>
      </c>
      <c r="C315" s="28">
        <f t="shared" si="68"/>
        <v>1.4128297994636525</v>
      </c>
      <c r="D315" s="31">
        <f t="shared" si="66"/>
        <v>0.12606020053634759</v>
      </c>
      <c r="E315" s="30">
        <f t="shared" si="71"/>
        <v>8.1392457084454932</v>
      </c>
      <c r="F315" s="3">
        <v>306</v>
      </c>
      <c r="G315" s="3">
        <f t="shared" si="67"/>
        <v>1.4128297994636525</v>
      </c>
      <c r="H315" s="32">
        <f t="shared" si="73"/>
        <v>1.305902790137965</v>
      </c>
      <c r="I315" s="31">
        <f t="array" ref="I315:K315">LINEST(B266:B315,F266:G315,1,1)</f>
        <v>0.73228507835981482</v>
      </c>
      <c r="J315" s="31">
        <v>-9.8385703843427343E-3</v>
      </c>
      <c r="K315" s="31">
        <v>3.3078195095067975</v>
      </c>
      <c r="L315">
        <f t="shared" si="74"/>
        <v>0</v>
      </c>
      <c r="M315" s="13">
        <f t="shared" si="72"/>
        <v>0.5</v>
      </c>
      <c r="N315" s="5">
        <f t="shared" si="75"/>
        <v>-6.9031888802228991E-3</v>
      </c>
      <c r="O315" s="5">
        <f t="shared" si="69"/>
        <v>9.1164113819749149E-2</v>
      </c>
      <c r="P315" s="5">
        <f t="shared" si="60"/>
        <v>-6.9031888802228991E-3</v>
      </c>
      <c r="Q315" s="5">
        <f t="shared" si="61"/>
        <v>0</v>
      </c>
      <c r="R315" s="5">
        <f t="shared" si="62"/>
        <v>0</v>
      </c>
      <c r="S315" s="11">
        <f t="shared" si="63"/>
        <v>-8.9031888802228992E-3</v>
      </c>
      <c r="T315" s="11">
        <f t="shared" si="64"/>
        <v>0</v>
      </c>
      <c r="U315" s="11">
        <f t="shared" si="65"/>
        <v>0</v>
      </c>
    </row>
    <row r="316" spans="1:21" x14ac:dyDescent="0.25">
      <c r="A316" s="1">
        <v>39909</v>
      </c>
      <c r="B316">
        <v>1.5850900000000001</v>
      </c>
      <c r="C316" s="28">
        <f t="shared" si="68"/>
        <v>1.4758598997318262</v>
      </c>
      <c r="D316" s="31">
        <f t="shared" si="66"/>
        <v>0.10923010026817392</v>
      </c>
      <c r="E316" s="30">
        <f t="shared" si="71"/>
        <v>8.1313396051166027</v>
      </c>
      <c r="F316" s="3">
        <v>307</v>
      </c>
      <c r="G316" s="3">
        <f t="shared" si="67"/>
        <v>1.4758598997318262</v>
      </c>
      <c r="H316" s="32">
        <f t="shared" si="73"/>
        <v>1.3681285838368067</v>
      </c>
      <c r="I316" s="31">
        <f t="array" ref="I316:K316">LINEST(B267:B316,F267:G316,1,1)</f>
        <v>0.76408038882316831</v>
      </c>
      <c r="J316" s="31">
        <v>-7.8946718740109459E-3</v>
      </c>
      <c r="K316" s="31">
        <v>2.6906757484847539</v>
      </c>
      <c r="L316">
        <f t="shared" si="74"/>
        <v>1</v>
      </c>
      <c r="M316" s="13">
        <f t="shared" si="72"/>
        <v>0.48</v>
      </c>
      <c r="N316" s="5">
        <f t="shared" si="75"/>
        <v>2.9579810733044942E-2</v>
      </c>
      <c r="O316" s="5">
        <f t="shared" si="69"/>
        <v>4.6549214010744966E-2</v>
      </c>
      <c r="P316" s="5">
        <f t="shared" si="60"/>
        <v>2.9579810733044942E-2</v>
      </c>
      <c r="Q316" s="5">
        <f t="shared" si="61"/>
        <v>0</v>
      </c>
      <c r="R316" s="5">
        <f t="shared" si="62"/>
        <v>0</v>
      </c>
      <c r="S316" s="11">
        <f t="shared" si="63"/>
        <v>2.757981073304494E-2</v>
      </c>
      <c r="T316" s="11">
        <f t="shared" si="64"/>
        <v>0</v>
      </c>
      <c r="U316" s="11">
        <f t="shared" si="65"/>
        <v>0</v>
      </c>
    </row>
    <row r="317" spans="1:21" x14ac:dyDescent="0.25">
      <c r="A317" s="1">
        <v>39916</v>
      </c>
      <c r="B317">
        <v>1.6775</v>
      </c>
      <c r="C317" s="28">
        <f t="shared" si="68"/>
        <v>1.5304749498659131</v>
      </c>
      <c r="D317" s="31">
        <f t="shared" si="66"/>
        <v>0.14702505013408684</v>
      </c>
      <c r="E317" s="30">
        <f t="shared" si="71"/>
        <v>8.1760365534521569</v>
      </c>
      <c r="F317" s="3">
        <v>308</v>
      </c>
      <c r="G317" s="3">
        <f t="shared" si="67"/>
        <v>1.5304749498659131</v>
      </c>
      <c r="H317" s="32">
        <f t="shared" si="73"/>
        <v>1.4285227060670485</v>
      </c>
      <c r="I317" s="31">
        <f t="array" ref="I317:K317">LINEST(B268:B317,F268:G317,1,1)</f>
        <v>0.8060389683715945</v>
      </c>
      <c r="J317" s="31">
        <v>-5.4206314836466318E-3</v>
      </c>
      <c r="K317" s="31">
        <v>1.8999705155156965</v>
      </c>
      <c r="L317">
        <f t="shared" si="74"/>
        <v>1</v>
      </c>
      <c r="M317" s="13">
        <f t="shared" si="72"/>
        <v>0.5</v>
      </c>
      <c r="N317" s="5">
        <f t="shared" si="75"/>
        <v>5.6663401812126646E-2</v>
      </c>
      <c r="O317" s="5">
        <f t="shared" si="69"/>
        <v>4.3197028788101999E-2</v>
      </c>
      <c r="P317" s="5">
        <f t="shared" si="60"/>
        <v>5.6663401812126646E-2</v>
      </c>
      <c r="Q317" s="5">
        <f t="shared" si="61"/>
        <v>0</v>
      </c>
      <c r="R317" s="5">
        <f t="shared" si="62"/>
        <v>0</v>
      </c>
      <c r="S317" s="11">
        <f t="shared" si="63"/>
        <v>5.4663401812126644E-2</v>
      </c>
      <c r="T317" s="11">
        <f t="shared" si="64"/>
        <v>0</v>
      </c>
      <c r="U317" s="11">
        <f t="shared" si="65"/>
        <v>0</v>
      </c>
    </row>
    <row r="318" spans="1:21" x14ac:dyDescent="0.25">
      <c r="A318" s="1">
        <v>39923</v>
      </c>
      <c r="B318">
        <v>1.6384099999999999</v>
      </c>
      <c r="C318" s="28">
        <f t="shared" si="68"/>
        <v>1.6039874749329566</v>
      </c>
      <c r="D318" s="31">
        <f t="shared" si="66"/>
        <v>3.4422525067043352E-2</v>
      </c>
      <c r="E318" s="30">
        <f t="shared" si="71"/>
        <v>8.1965750276199323</v>
      </c>
      <c r="F318" s="3">
        <v>309</v>
      </c>
      <c r="G318" s="3">
        <f t="shared" si="67"/>
        <v>1.6039874749329566</v>
      </c>
      <c r="H318" s="32">
        <f t="shared" si="73"/>
        <v>1.5178717966448063</v>
      </c>
      <c r="I318" s="31">
        <f t="array" ref="I318:K318">LINEST(B269:B318,F269:G318,1,1)</f>
        <v>0.82982909096538793</v>
      </c>
      <c r="J318" s="31">
        <v>-4.399282743964698E-3</v>
      </c>
      <c r="K318" s="31">
        <v>1.561605067962033</v>
      </c>
      <c r="L318">
        <f t="shared" si="74"/>
        <v>0</v>
      </c>
      <c r="M318" s="13">
        <f t="shared" si="72"/>
        <v>0.5</v>
      </c>
      <c r="N318" s="5">
        <f t="shared" si="75"/>
        <v>-2.3578330503649603E-2</v>
      </c>
      <c r="O318" s="5">
        <f t="shared" si="69"/>
        <v>6.0668382364620965E-2</v>
      </c>
      <c r="P318" s="5">
        <f t="shared" si="60"/>
        <v>-2.3578330503649603E-2</v>
      </c>
      <c r="Q318" s="5">
        <f t="shared" si="61"/>
        <v>0</v>
      </c>
      <c r="R318" s="5">
        <f t="shared" si="62"/>
        <v>0</v>
      </c>
      <c r="S318" s="11">
        <f t="shared" si="63"/>
        <v>-2.5578330503649604E-2</v>
      </c>
      <c r="T318" s="11">
        <f t="shared" si="64"/>
        <v>0</v>
      </c>
      <c r="U318" s="11">
        <f t="shared" si="65"/>
        <v>0</v>
      </c>
    </row>
    <row r="319" spans="1:21" x14ac:dyDescent="0.25">
      <c r="A319" s="1">
        <v>39930</v>
      </c>
      <c r="B319">
        <v>1.7325900000000001</v>
      </c>
      <c r="C319" s="28">
        <f t="shared" si="68"/>
        <v>1.6211987374664782</v>
      </c>
      <c r="D319" s="31">
        <f t="shared" si="66"/>
        <v>0.11139126253352183</v>
      </c>
      <c r="E319" s="30">
        <f t="shared" si="71"/>
        <v>8.171344264703821</v>
      </c>
      <c r="F319" s="3">
        <v>310</v>
      </c>
      <c r="G319" s="3">
        <f t="shared" si="67"/>
        <v>1.6211987374664782</v>
      </c>
      <c r="H319" s="32">
        <f t="shared" si="73"/>
        <v>1.5431452919190187</v>
      </c>
      <c r="I319" s="31">
        <f t="array" ref="I319:K319">LINEST(B270:B319,F270:G319,1,1)</f>
        <v>0.86499187767197006</v>
      </c>
      <c r="J319" s="31">
        <v>-2.5524526590442673E-3</v>
      </c>
      <c r="K319" s="31">
        <v>0.96212240269115124</v>
      </c>
      <c r="L319">
        <f t="shared" si="74"/>
        <v>1</v>
      </c>
      <c r="M319" s="13">
        <f t="shared" si="72"/>
        <v>0.5</v>
      </c>
      <c r="N319" s="5">
        <f t="shared" si="75"/>
        <v>5.5891139424565861E-2</v>
      </c>
      <c r="O319" s="5">
        <f t="shared" si="69"/>
        <v>1.6513510948942989E-2</v>
      </c>
      <c r="P319" s="5">
        <f t="shared" si="60"/>
        <v>5.5891139424565861E-2</v>
      </c>
      <c r="Q319" s="5">
        <f t="shared" si="61"/>
        <v>0</v>
      </c>
      <c r="R319" s="5">
        <f t="shared" si="62"/>
        <v>0</v>
      </c>
      <c r="S319" s="11">
        <f t="shared" si="63"/>
        <v>5.3891139424565859E-2</v>
      </c>
      <c r="T319" s="11">
        <f t="shared" si="64"/>
        <v>0</v>
      </c>
      <c r="U319" s="11">
        <f t="shared" si="65"/>
        <v>0</v>
      </c>
    </row>
    <row r="320" spans="1:21" x14ac:dyDescent="0.25">
      <c r="A320" s="1">
        <v>39937</v>
      </c>
      <c r="B320">
        <v>1.8196600000000001</v>
      </c>
      <c r="C320" s="28">
        <f t="shared" si="68"/>
        <v>1.6768943687332392</v>
      </c>
      <c r="D320" s="31">
        <f t="shared" si="66"/>
        <v>0.1427656312667609</v>
      </c>
      <c r="E320" s="30">
        <f t="shared" si="71"/>
        <v>8.2705709086953973</v>
      </c>
      <c r="F320" s="3">
        <v>311</v>
      </c>
      <c r="G320" s="3">
        <f t="shared" si="67"/>
        <v>1.6768943687332392</v>
      </c>
      <c r="H320" s="32">
        <f t="shared" si="73"/>
        <v>1.6188096343965017</v>
      </c>
      <c r="I320" s="31">
        <f t="array" ref="I320:K320">LINEST(B271:B320,F271:G320,1,1)</f>
        <v>0.90329789506327929</v>
      </c>
      <c r="J320" s="31">
        <v>-6.418332784981234E-4</v>
      </c>
      <c r="K320" s="31">
        <v>0.33734916592544328</v>
      </c>
      <c r="L320">
        <f t="shared" si="74"/>
        <v>1</v>
      </c>
      <c r="M320" s="13">
        <f t="shared" si="72"/>
        <v>0.5</v>
      </c>
      <c r="N320" s="5">
        <f t="shared" si="75"/>
        <v>4.9032271665517935E-2</v>
      </c>
      <c r="O320" s="5">
        <f t="shared" si="69"/>
        <v>4.7868354651149636E-2</v>
      </c>
      <c r="P320" s="5">
        <f t="shared" si="60"/>
        <v>4.9032271665517935E-2</v>
      </c>
      <c r="Q320" s="5">
        <f t="shared" si="61"/>
        <v>0</v>
      </c>
      <c r="R320" s="5">
        <f t="shared" si="62"/>
        <v>0</v>
      </c>
      <c r="S320" s="11">
        <f t="shared" si="63"/>
        <v>4.7032271665517933E-2</v>
      </c>
      <c r="T320" s="11">
        <f t="shared" si="64"/>
        <v>0</v>
      </c>
      <c r="U320" s="11">
        <f t="shared" si="65"/>
        <v>0</v>
      </c>
    </row>
    <row r="321" spans="1:21" x14ac:dyDescent="0.25">
      <c r="A321" s="1">
        <v>39944</v>
      </c>
      <c r="B321">
        <v>1.7627999999999999</v>
      </c>
      <c r="C321" s="28">
        <f t="shared" si="68"/>
        <v>1.7482771843666196</v>
      </c>
      <c r="D321" s="31">
        <f t="shared" si="66"/>
        <v>1.4522815633380315E-2</v>
      </c>
      <c r="E321" s="30">
        <f t="shared" si="71"/>
        <v>8.2582232179663713</v>
      </c>
      <c r="F321" s="3">
        <v>312</v>
      </c>
      <c r="G321" s="3">
        <f t="shared" si="67"/>
        <v>1.7482771843666196</v>
      </c>
      <c r="H321" s="32">
        <f t="shared" si="73"/>
        <v>1.716312283659553</v>
      </c>
      <c r="I321" s="31">
        <f t="array" ref="I321:K321">LINEST(B272:B321,F272:G321,1,1)</f>
        <v>0.90909410508195299</v>
      </c>
      <c r="J321" s="31">
        <v>-3.0380099226844583E-5</v>
      </c>
      <c r="K321" s="31">
        <v>0.14792636696807282</v>
      </c>
      <c r="L321">
        <f t="shared" si="74"/>
        <v>0</v>
      </c>
      <c r="M321" s="13">
        <f t="shared" si="72"/>
        <v>0.51999999999999991</v>
      </c>
      <c r="N321" s="5">
        <f t="shared" si="75"/>
        <v>-3.1746216464439092E-2</v>
      </c>
      <c r="O321" s="5">
        <f t="shared" si="69"/>
        <v>5.8486882424607478E-2</v>
      </c>
      <c r="P321" s="5">
        <f t="shared" si="60"/>
        <v>-3.1746216464439092E-2</v>
      </c>
      <c r="Q321" s="5">
        <f t="shared" si="61"/>
        <v>0</v>
      </c>
      <c r="R321" s="5">
        <f t="shared" si="62"/>
        <v>0</v>
      </c>
      <c r="S321" s="11">
        <f t="shared" si="63"/>
        <v>-3.3746216464439094E-2</v>
      </c>
      <c r="T321" s="11">
        <f t="shared" si="64"/>
        <v>0</v>
      </c>
      <c r="U321" s="11">
        <f t="shared" si="65"/>
        <v>0</v>
      </c>
    </row>
    <row r="322" spans="1:21" x14ac:dyDescent="0.25">
      <c r="A322" s="1">
        <v>39951</v>
      </c>
      <c r="B322">
        <v>1.84809</v>
      </c>
      <c r="C322" s="28">
        <f t="shared" si="68"/>
        <v>1.7555385921833098</v>
      </c>
      <c r="D322" s="31">
        <f t="shared" si="66"/>
        <v>9.2551407816690245E-2</v>
      </c>
      <c r="E322" s="30">
        <f t="shared" si="71"/>
        <v>8.2669398789642656</v>
      </c>
      <c r="F322" s="3">
        <v>313</v>
      </c>
      <c r="G322" s="3">
        <f t="shared" si="67"/>
        <v>1.7555385921833098</v>
      </c>
      <c r="H322" s="32">
        <f t="shared" si="73"/>
        <v>1.7343671813077881</v>
      </c>
      <c r="I322" s="31">
        <f t="array" ref="I322:K322">LINEST(B273:B322,F273:G322,1,1)</f>
        <v>0.93350359846846387</v>
      </c>
      <c r="J322" s="31">
        <v>8.2454823575211643E-4</v>
      </c>
      <c r="K322" s="31">
        <v>-0.14498435272004184</v>
      </c>
      <c r="L322">
        <f t="shared" si="74"/>
        <v>1</v>
      </c>
      <c r="M322" s="13">
        <f t="shared" si="72"/>
        <v>0.5</v>
      </c>
      <c r="N322" s="5">
        <f t="shared" si="75"/>
        <v>4.7249219346629068E-2</v>
      </c>
      <c r="O322" s="5">
        <f t="shared" si="69"/>
        <v>1.0464641874339153E-2</v>
      </c>
      <c r="P322" s="5">
        <f t="shared" si="60"/>
        <v>4.7249219346629068E-2</v>
      </c>
      <c r="Q322" s="5">
        <f t="shared" si="61"/>
        <v>4.7249219346629068E-2</v>
      </c>
      <c r="R322" s="5">
        <f t="shared" si="62"/>
        <v>4.7249219346629068E-2</v>
      </c>
      <c r="S322" s="11">
        <f t="shared" si="63"/>
        <v>4.5249219346629066E-2</v>
      </c>
      <c r="T322" s="11">
        <f t="shared" si="64"/>
        <v>4.5249219346629066E-2</v>
      </c>
      <c r="U322" s="11">
        <f t="shared" si="65"/>
        <v>4.5249219346629066E-2</v>
      </c>
    </row>
    <row r="323" spans="1:21" x14ac:dyDescent="0.25">
      <c r="A323" s="1">
        <v>39958</v>
      </c>
      <c r="B323">
        <v>1.7823500000000001</v>
      </c>
      <c r="C323" s="28">
        <f t="shared" si="68"/>
        <v>1.801814296091655</v>
      </c>
      <c r="D323" s="31">
        <f t="shared" si="66"/>
        <v>1.9464296091654898E-2</v>
      </c>
      <c r="E323" s="30">
        <f t="shared" si="71"/>
        <v>8.0840068016465239</v>
      </c>
      <c r="F323" s="3">
        <v>314</v>
      </c>
      <c r="G323" s="3">
        <f t="shared" si="67"/>
        <v>1.801814296091655</v>
      </c>
      <c r="H323" s="32">
        <f t="shared" si="73"/>
        <v>1.7959239224796049</v>
      </c>
      <c r="I323" s="31">
        <f t="array" ref="I323:K323">LINEST(B274:B323,F274:G323,1,1)</f>
        <v>0.93228203629656858</v>
      </c>
      <c r="J323" s="31">
        <v>6.6260529467526935E-4</v>
      </c>
      <c r="K323" s="31">
        <v>-9.5134542532512079E-2</v>
      </c>
      <c r="L323">
        <f t="shared" si="74"/>
        <v>0</v>
      </c>
      <c r="M323" s="13">
        <f t="shared" si="72"/>
        <v>0.51999999999999991</v>
      </c>
      <c r="N323" s="5">
        <f t="shared" si="75"/>
        <v>-3.621995503959452E-2</v>
      </c>
      <c r="O323" s="5">
        <f t="shared" si="69"/>
        <v>3.4876999693954747E-2</v>
      </c>
      <c r="P323" s="5">
        <f t="shared" si="60"/>
        <v>-3.621995503959452E-2</v>
      </c>
      <c r="Q323" s="5">
        <f t="shared" si="61"/>
        <v>-3.621995503959452E-2</v>
      </c>
      <c r="R323" s="5">
        <f t="shared" si="62"/>
        <v>-3.621995503959452E-2</v>
      </c>
      <c r="S323" s="11">
        <f t="shared" si="63"/>
        <v>-3.8219955039594522E-2</v>
      </c>
      <c r="T323" s="11">
        <f t="shared" si="64"/>
        <v>-3.8219955039594522E-2</v>
      </c>
      <c r="U323" s="11">
        <f t="shared" si="65"/>
        <v>-3.8219955039594522E-2</v>
      </c>
    </row>
    <row r="324" spans="1:21" x14ac:dyDescent="0.25">
      <c r="A324" s="1">
        <v>39965</v>
      </c>
      <c r="B324">
        <v>1.7574700000000001</v>
      </c>
      <c r="C324" s="28">
        <f t="shared" si="68"/>
        <v>1.7920821480458275</v>
      </c>
      <c r="D324" s="31">
        <f t="shared" si="66"/>
        <v>3.4612148045827462E-2</v>
      </c>
      <c r="E324" s="30">
        <f t="shared" si="71"/>
        <v>8.04822026298765</v>
      </c>
      <c r="F324" s="3">
        <v>315</v>
      </c>
      <c r="G324" s="3">
        <f t="shared" si="67"/>
        <v>1.7920821480458275</v>
      </c>
      <c r="H324" s="32">
        <f t="shared" si="73"/>
        <v>1.7843121194810905</v>
      </c>
      <c r="I324" s="31">
        <f t="array" ref="I324:K324">LINEST(B275:B324,F275:G324,1,1)</f>
        <v>0.9306380752587472</v>
      </c>
      <c r="J324" s="31">
        <v>2.5396877933490719E-4</v>
      </c>
      <c r="K324" s="31">
        <v>2.8773569798246523E-2</v>
      </c>
      <c r="L324">
        <f t="shared" si="74"/>
        <v>0</v>
      </c>
      <c r="M324" s="13">
        <f t="shared" si="72"/>
        <v>0.51999999999999991</v>
      </c>
      <c r="N324" s="5">
        <f t="shared" si="75"/>
        <v>-1.4057443437015649E-2</v>
      </c>
      <c r="O324" s="5">
        <f t="shared" si="69"/>
        <v>-6.4866358405848423E-3</v>
      </c>
      <c r="P324" s="5">
        <f t="shared" si="60"/>
        <v>0</v>
      </c>
      <c r="Q324" s="5">
        <f t="shared" si="61"/>
        <v>0</v>
      </c>
      <c r="R324" s="5">
        <f t="shared" si="62"/>
        <v>0</v>
      </c>
      <c r="S324" s="11">
        <f t="shared" si="63"/>
        <v>0</v>
      </c>
      <c r="T324" s="11">
        <f t="shared" si="64"/>
        <v>0</v>
      </c>
      <c r="U324" s="11">
        <f t="shared" si="65"/>
        <v>0</v>
      </c>
    </row>
    <row r="325" spans="1:21" x14ac:dyDescent="0.25">
      <c r="A325" s="1">
        <v>39972</v>
      </c>
      <c r="B325">
        <v>1.7627999999999999</v>
      </c>
      <c r="C325" s="28">
        <f t="shared" si="68"/>
        <v>1.7747760740229137</v>
      </c>
      <c r="D325" s="31">
        <f t="shared" si="66"/>
        <v>1.1976074022913785E-2</v>
      </c>
      <c r="E325" s="30">
        <f t="shared" si="71"/>
        <v>7.9326069936582124</v>
      </c>
      <c r="F325" s="3">
        <v>316</v>
      </c>
      <c r="G325" s="3">
        <f t="shared" si="67"/>
        <v>1.7747760740229137</v>
      </c>
      <c r="H325" s="32">
        <f t="shared" si="73"/>
        <v>1.7607018936120373</v>
      </c>
      <c r="I325" s="31">
        <f t="array" ref="I325:K325">LINEST(B276:B325,F276:G325,1,1)</f>
        <v>0.93088990591448584</v>
      </c>
      <c r="J325" s="31">
        <v>1.910681777722305E-4</v>
      </c>
      <c r="K325" s="31">
        <v>4.7260892700628387E-2</v>
      </c>
      <c r="L325">
        <f t="shared" si="74"/>
        <v>1</v>
      </c>
      <c r="M325" s="13">
        <f t="shared" si="72"/>
        <v>0.51999999999999991</v>
      </c>
      <c r="N325" s="5">
        <f t="shared" si="75"/>
        <v>3.0281791299811012E-3</v>
      </c>
      <c r="O325" s="5">
        <f t="shared" si="69"/>
        <v>-1.3320440983219495E-2</v>
      </c>
      <c r="P325" s="5">
        <f t="shared" si="60"/>
        <v>0</v>
      </c>
      <c r="Q325" s="5">
        <f t="shared" si="61"/>
        <v>0</v>
      </c>
      <c r="R325" s="5">
        <f t="shared" si="62"/>
        <v>0</v>
      </c>
      <c r="S325" s="11">
        <f t="shared" si="63"/>
        <v>0</v>
      </c>
      <c r="T325" s="11">
        <f t="shared" si="64"/>
        <v>0</v>
      </c>
      <c r="U325" s="11">
        <f t="shared" si="65"/>
        <v>0</v>
      </c>
    </row>
    <row r="326" spans="1:21" x14ac:dyDescent="0.25">
      <c r="A326" s="1">
        <v>39979</v>
      </c>
      <c r="B326">
        <v>1.6206400000000001</v>
      </c>
      <c r="C326" s="28">
        <f t="shared" si="68"/>
        <v>1.7687880370114568</v>
      </c>
      <c r="D326" s="31">
        <f t="shared" si="66"/>
        <v>0.14814803701145673</v>
      </c>
      <c r="E326" s="30">
        <f t="shared" si="71"/>
        <v>8.0331703589934946</v>
      </c>
      <c r="F326" s="3">
        <v>317</v>
      </c>
      <c r="G326" s="3">
        <f t="shared" si="67"/>
        <v>1.7687880370114568</v>
      </c>
      <c r="H326" s="32">
        <f t="shared" si="73"/>
        <v>1.7543764344106887</v>
      </c>
      <c r="I326" s="31">
        <f t="array" ref="I326:K326">LINEST(B277:B326,F277:G326,1,1)</f>
        <v>0.91468905248123589</v>
      </c>
      <c r="J326" s="31">
        <v>-4.3392038079029309E-4</v>
      </c>
      <c r="K326" s="31">
        <v>0.25836325156227624</v>
      </c>
      <c r="L326">
        <f t="shared" si="74"/>
        <v>0</v>
      </c>
      <c r="M326" s="13">
        <f t="shared" si="72"/>
        <v>0.54</v>
      </c>
      <c r="N326" s="5">
        <f t="shared" si="75"/>
        <v>-8.408232102934482E-2</v>
      </c>
      <c r="O326" s="5">
        <f t="shared" si="69"/>
        <v>-3.5990469849841444E-3</v>
      </c>
      <c r="P326" s="5">
        <f t="shared" si="60"/>
        <v>0</v>
      </c>
      <c r="Q326" s="5">
        <f t="shared" si="61"/>
        <v>8.408232102934482E-2</v>
      </c>
      <c r="R326" s="5">
        <f t="shared" si="62"/>
        <v>8.408232102934482E-2</v>
      </c>
      <c r="S326" s="11">
        <f t="shared" si="63"/>
        <v>0</v>
      </c>
      <c r="T326" s="11">
        <f t="shared" si="64"/>
        <v>8.2082321029344818E-2</v>
      </c>
      <c r="U326" s="11">
        <f t="shared" si="65"/>
        <v>8.2082321029344818E-2</v>
      </c>
    </row>
    <row r="327" spans="1:21" x14ac:dyDescent="0.25">
      <c r="A327" s="1">
        <v>39986</v>
      </c>
      <c r="B327">
        <v>1.61531</v>
      </c>
      <c r="C327" s="28">
        <f t="shared" si="68"/>
        <v>1.6947140185057283</v>
      </c>
      <c r="D327" s="31">
        <f t="shared" si="66"/>
        <v>7.9404018505728313E-2</v>
      </c>
      <c r="E327" s="30">
        <f t="shared" si="71"/>
        <v>8.0612220416611375</v>
      </c>
      <c r="F327" s="3">
        <v>318</v>
      </c>
      <c r="G327" s="3">
        <f t="shared" si="67"/>
        <v>1.6947140185057283</v>
      </c>
      <c r="H327" s="32">
        <f t="shared" si="73"/>
        <v>1.6705129302846353</v>
      </c>
      <c r="I327" s="31">
        <f t="array" ref="I327:K327">LINEST(B278:B327,F278:G327,1,1)</f>
        <v>0.90934689133449642</v>
      </c>
      <c r="J327" s="31">
        <v>-8.0094996174713301E-4</v>
      </c>
      <c r="K327" s="31">
        <v>0.37623660221315447</v>
      </c>
      <c r="L327">
        <f t="shared" si="74"/>
        <v>0</v>
      </c>
      <c r="M327" s="13">
        <f t="shared" si="72"/>
        <v>0.51999999999999991</v>
      </c>
      <c r="N327" s="5">
        <f t="shared" si="75"/>
        <v>-3.2942442374671588E-3</v>
      </c>
      <c r="O327" s="5">
        <f t="shared" si="69"/>
        <v>-4.8982762600225715E-2</v>
      </c>
      <c r="P327" s="5">
        <f t="shared" si="60"/>
        <v>0</v>
      </c>
      <c r="Q327" s="5">
        <f t="shared" si="61"/>
        <v>3.2942442374671588E-3</v>
      </c>
      <c r="R327" s="5">
        <f t="shared" si="62"/>
        <v>3.2942442374671588E-3</v>
      </c>
      <c r="S327" s="11">
        <f t="shared" si="63"/>
        <v>0</v>
      </c>
      <c r="T327" s="11">
        <f t="shared" si="64"/>
        <v>1.2942442374671587E-3</v>
      </c>
      <c r="U327" s="11">
        <f t="shared" si="65"/>
        <v>1.2942442374671587E-3</v>
      </c>
    </row>
    <row r="328" spans="1:21" x14ac:dyDescent="0.25">
      <c r="A328" s="1">
        <v>39993</v>
      </c>
      <c r="B328">
        <v>1.6206400000000001</v>
      </c>
      <c r="C328" s="28">
        <f t="shared" si="68"/>
        <v>1.6550120092528642</v>
      </c>
      <c r="D328" s="31">
        <f t="shared" si="66"/>
        <v>3.43720092528641E-2</v>
      </c>
      <c r="E328" s="30">
        <f t="shared" si="71"/>
        <v>7.9316102188330451</v>
      </c>
      <c r="F328" s="3">
        <v>319</v>
      </c>
      <c r="G328" s="3">
        <f t="shared" si="67"/>
        <v>1.6550120092528642</v>
      </c>
      <c r="H328" s="32">
        <f t="shared" si="73"/>
        <v>1.6257135901511699</v>
      </c>
      <c r="I328" s="31">
        <f t="array" ref="I328:K328">LINEST(B279:B328,F279:G328,1,1)</f>
        <v>0.9088490165657479</v>
      </c>
      <c r="J328" s="31">
        <v>-8.6172723787155856E-4</v>
      </c>
      <c r="K328" s="31">
        <v>0.39529541725383277</v>
      </c>
      <c r="L328">
        <f t="shared" si="74"/>
        <v>1</v>
      </c>
      <c r="M328" s="13">
        <f t="shared" si="72"/>
        <v>0.51999999999999991</v>
      </c>
      <c r="N328" s="5">
        <f t="shared" si="75"/>
        <v>3.2942442374671588E-3</v>
      </c>
      <c r="O328" s="5">
        <f t="shared" si="69"/>
        <v>-2.7183871360646816E-2</v>
      </c>
      <c r="P328" s="5">
        <f t="shared" ref="P328:P391" si="76">IF(O328&lt;$P$2,0,IF(O328*N328&gt;0,ABS(N328),-ABS(N328)))</f>
        <v>0</v>
      </c>
      <c r="Q328" s="5">
        <f t="shared" ref="Q328:Q391" si="77">IF(J328*O328&lt;0,0,IF(O328*N328&gt;0,ABS(N328),-ABS(N328)))</f>
        <v>-3.2942442374671588E-3</v>
      </c>
      <c r="R328" s="5">
        <f t="shared" ref="R328:R391" si="78">IF(OR(J328*O328&lt;0,M328&gt;$M$2),0,IF(O328*N328&gt;0,ABS(N328),-ABS(N328)))</f>
        <v>-3.2942442374671588E-3</v>
      </c>
      <c r="S328" s="11">
        <f t="shared" ref="S328:S391" si="79">IF(P328=0,0,P328-$S$3)</f>
        <v>0</v>
      </c>
      <c r="T328" s="11">
        <f t="shared" ref="T328:T391" si="80">IF(Q328=0,0,Q328-$S$3)</f>
        <v>-5.2942442374671588E-3</v>
      </c>
      <c r="U328" s="11">
        <f t="shared" ref="U328:U391" si="81">IF(R328=0,0,R328-$S$3)</f>
        <v>-5.2942442374671588E-3</v>
      </c>
    </row>
    <row r="329" spans="1:21" x14ac:dyDescent="0.25">
      <c r="A329" s="1">
        <v>40000</v>
      </c>
      <c r="B329">
        <v>1.5424500000000001</v>
      </c>
      <c r="C329" s="28">
        <f t="shared" si="68"/>
        <v>1.6378260046264321</v>
      </c>
      <c r="D329" s="31">
        <f t="shared" si="66"/>
        <v>9.5376004626432032E-2</v>
      </c>
      <c r="E329" s="30">
        <f t="shared" si="71"/>
        <v>7.9871443074189994</v>
      </c>
      <c r="F329" s="3">
        <v>320</v>
      </c>
      <c r="G329" s="3">
        <f t="shared" si="67"/>
        <v>1.6378260046264321</v>
      </c>
      <c r="H329" s="32">
        <f t="shared" si="73"/>
        <v>1.608079254745475</v>
      </c>
      <c r="I329" s="31">
        <f t="array" ref="I329:K329">LINEST(B280:B329,F280:G329,1,1)</f>
        <v>0.90483836752454849</v>
      </c>
      <c r="J329" s="31">
        <v>-6.8600393950972666E-4</v>
      </c>
      <c r="K329" s="31">
        <v>0.34626151762076973</v>
      </c>
      <c r="L329">
        <f t="shared" si="74"/>
        <v>0</v>
      </c>
      <c r="M329" s="13">
        <f t="shared" si="72"/>
        <v>0.54</v>
      </c>
      <c r="N329" s="5">
        <f t="shared" si="75"/>
        <v>-4.9449071595177696E-2</v>
      </c>
      <c r="O329" s="5">
        <f t="shared" si="69"/>
        <v>-1.0906394472797065E-2</v>
      </c>
      <c r="P329" s="5">
        <f t="shared" si="76"/>
        <v>0</v>
      </c>
      <c r="Q329" s="5">
        <f t="shared" si="77"/>
        <v>4.9449071595177696E-2</v>
      </c>
      <c r="R329" s="5">
        <f t="shared" si="78"/>
        <v>4.9449071595177696E-2</v>
      </c>
      <c r="S329" s="11">
        <f t="shared" si="79"/>
        <v>0</v>
      </c>
      <c r="T329" s="11">
        <f t="shared" si="80"/>
        <v>4.7449071595177694E-2</v>
      </c>
      <c r="U329" s="11">
        <f t="shared" si="81"/>
        <v>4.7449071595177694E-2</v>
      </c>
    </row>
    <row r="330" spans="1:21" x14ac:dyDescent="0.25">
      <c r="A330" s="1">
        <v>40007</v>
      </c>
      <c r="B330">
        <v>1.6881600000000001</v>
      </c>
      <c r="C330" s="28">
        <f t="shared" si="68"/>
        <v>1.5901380023132161</v>
      </c>
      <c r="D330" s="31">
        <f t="shared" ref="D330:D393" si="82">ABS(B330-C330)</f>
        <v>9.802199768678399E-2</v>
      </c>
      <c r="E330" s="30">
        <f t="shared" si="71"/>
        <v>8.0201253470855445</v>
      </c>
      <c r="F330" s="3">
        <v>321</v>
      </c>
      <c r="G330" s="3">
        <f t="shared" ref="G330:G393" si="83">C330</f>
        <v>1.5901380023132161</v>
      </c>
      <c r="H330" s="32">
        <f t="shared" si="73"/>
        <v>1.5648721271899846</v>
      </c>
      <c r="I330" s="31">
        <f t="array" ref="I330:K330">LINEST(B281:B330,F281:G330,1,1)</f>
        <v>0.91105901661034761</v>
      </c>
      <c r="J330" s="31">
        <v>9.7776950934348501E-6</v>
      </c>
      <c r="K330" s="31">
        <v>0.12849126709611336</v>
      </c>
      <c r="L330">
        <f t="shared" si="74"/>
        <v>1</v>
      </c>
      <c r="M330" s="13">
        <f t="shared" si="72"/>
        <v>0.51999999999999991</v>
      </c>
      <c r="N330" s="5">
        <f t="shared" si="75"/>
        <v>9.0267117050472634E-2</v>
      </c>
      <c r="O330" s="5">
        <f t="shared" si="69"/>
        <v>-2.7236344531186285E-2</v>
      </c>
      <c r="P330" s="5">
        <f t="shared" si="76"/>
        <v>0</v>
      </c>
      <c r="Q330" s="5">
        <f t="shared" si="77"/>
        <v>0</v>
      </c>
      <c r="R330" s="5">
        <f t="shared" si="78"/>
        <v>0</v>
      </c>
      <c r="S330" s="11">
        <f t="shared" si="79"/>
        <v>0</v>
      </c>
      <c r="T330" s="11">
        <f t="shared" si="80"/>
        <v>0</v>
      </c>
      <c r="U330" s="11">
        <f t="shared" si="81"/>
        <v>0</v>
      </c>
    </row>
    <row r="331" spans="1:21" x14ac:dyDescent="0.25">
      <c r="A331" s="1">
        <v>40014</v>
      </c>
      <c r="B331">
        <v>1.7876799999999999</v>
      </c>
      <c r="C331" s="28">
        <f t="shared" ref="C331:C394" si="84">$D$3*C330+(1-$D$3)*B330</f>
        <v>1.6391490011566081</v>
      </c>
      <c r="D331" s="31">
        <f t="shared" si="82"/>
        <v>0.14853099884339183</v>
      </c>
      <c r="E331" s="30">
        <f t="shared" si="71"/>
        <v>8.1620868249390544</v>
      </c>
      <c r="F331" s="3">
        <v>322</v>
      </c>
      <c r="G331" s="3">
        <f t="shared" si="83"/>
        <v>1.6391490011566081</v>
      </c>
      <c r="H331" s="32">
        <f t="shared" si="73"/>
        <v>1.6250011619877722</v>
      </c>
      <c r="I331" s="31">
        <f t="array" ref="I331:K331">LINEST(B282:B331,F282:G331,1,1)</f>
        <v>0.91555053946075127</v>
      </c>
      <c r="J331" s="31">
        <v>1.1045138238717095E-3</v>
      </c>
      <c r="K331" s="31">
        <v>-0.20737825258696096</v>
      </c>
      <c r="L331">
        <f t="shared" si="74"/>
        <v>1</v>
      </c>
      <c r="M331" s="13">
        <f t="shared" si="72"/>
        <v>0.54</v>
      </c>
      <c r="N331" s="5">
        <f t="shared" si="75"/>
        <v>5.7279511405245676E-2</v>
      </c>
      <c r="O331" s="5">
        <f t="shared" si="69"/>
        <v>3.7704418062820988E-2</v>
      </c>
      <c r="P331" s="5">
        <f t="shared" si="76"/>
        <v>5.7279511405245676E-2</v>
      </c>
      <c r="Q331" s="5">
        <f t="shared" si="77"/>
        <v>5.7279511405245676E-2</v>
      </c>
      <c r="R331" s="5">
        <f t="shared" si="78"/>
        <v>5.7279511405245676E-2</v>
      </c>
      <c r="S331" s="11">
        <f t="shared" si="79"/>
        <v>5.5279511405245674E-2</v>
      </c>
      <c r="T331" s="11">
        <f t="shared" si="80"/>
        <v>5.5279511405245674E-2</v>
      </c>
      <c r="U331" s="11">
        <f t="shared" si="81"/>
        <v>5.5279511405245674E-2</v>
      </c>
    </row>
    <row r="332" spans="1:21" x14ac:dyDescent="0.25">
      <c r="A332" s="1">
        <v>40021</v>
      </c>
      <c r="B332">
        <v>1.8569800000000001</v>
      </c>
      <c r="C332" s="28">
        <f t="shared" si="84"/>
        <v>1.7134145005783039</v>
      </c>
      <c r="D332" s="31">
        <f t="shared" si="82"/>
        <v>0.14356549942169616</v>
      </c>
      <c r="E332" s="30">
        <f t="shared" si="71"/>
        <v>8.0974770848556936</v>
      </c>
      <c r="F332" s="3">
        <v>323</v>
      </c>
      <c r="G332" s="3">
        <f t="shared" si="83"/>
        <v>1.7134145005783039</v>
      </c>
      <c r="H332" s="32">
        <f t="shared" si="73"/>
        <v>1.7180972828479411</v>
      </c>
      <c r="I332" s="31">
        <f t="array" ref="I332:K332">LINEST(B283:B332,F283:G332,1,1)</f>
        <v>0.91839868898006505</v>
      </c>
      <c r="J332" s="31">
        <v>1.8553289509299381E-3</v>
      </c>
      <c r="K332" s="31">
        <v>-0.4369981263113023</v>
      </c>
      <c r="L332">
        <f t="shared" si="74"/>
        <v>1</v>
      </c>
      <c r="M332" s="13">
        <f t="shared" si="72"/>
        <v>0.54</v>
      </c>
      <c r="N332" s="5">
        <f t="shared" si="75"/>
        <v>3.8032822436445346E-2</v>
      </c>
      <c r="O332" s="5">
        <f t="shared" si="69"/>
        <v>5.5708916747130188E-2</v>
      </c>
      <c r="P332" s="5">
        <f t="shared" si="76"/>
        <v>3.8032822436445346E-2</v>
      </c>
      <c r="Q332" s="5">
        <f t="shared" si="77"/>
        <v>3.8032822436445346E-2</v>
      </c>
      <c r="R332" s="5">
        <f t="shared" si="78"/>
        <v>3.8032822436445346E-2</v>
      </c>
      <c r="S332" s="11">
        <f t="shared" si="79"/>
        <v>3.6032822436445344E-2</v>
      </c>
      <c r="T332" s="11">
        <f t="shared" si="80"/>
        <v>3.6032822436445344E-2</v>
      </c>
      <c r="U332" s="11">
        <f t="shared" si="81"/>
        <v>3.6032822436445344E-2</v>
      </c>
    </row>
    <row r="333" spans="1:21" x14ac:dyDescent="0.25">
      <c r="A333" s="1">
        <v>40028</v>
      </c>
      <c r="B333">
        <v>2.0151300000000001</v>
      </c>
      <c r="C333" s="28">
        <f t="shared" si="84"/>
        <v>1.785197250289152</v>
      </c>
      <c r="D333" s="31">
        <f t="shared" si="82"/>
        <v>0.22993274971084809</v>
      </c>
      <c r="E333" s="30">
        <f t="shared" si="71"/>
        <v>8.17001221481401</v>
      </c>
      <c r="F333" s="3">
        <v>324</v>
      </c>
      <c r="G333" s="3">
        <f t="shared" si="83"/>
        <v>1.785197250289152</v>
      </c>
      <c r="H333" s="32">
        <f t="shared" si="73"/>
        <v>1.8036512680263717</v>
      </c>
      <c r="I333" s="31">
        <f t="array" ref="I333:K333">LINEST(B284:B333,F284:G333,1,1)</f>
        <v>0.942213169606546</v>
      </c>
      <c r="J333" s="31">
        <v>2.6803095145586527E-3</v>
      </c>
      <c r="K333" s="31">
        <v>-0.72272298148610803</v>
      </c>
      <c r="L333">
        <f t="shared" si="74"/>
        <v>1</v>
      </c>
      <c r="M333" s="13">
        <f t="shared" si="72"/>
        <v>0.55999999999999994</v>
      </c>
      <c r="N333" s="5">
        <f t="shared" si="75"/>
        <v>8.1732197193266631E-2</v>
      </c>
      <c r="O333" s="5">
        <f t="shared" si="69"/>
        <v>4.8595644948925765E-2</v>
      </c>
      <c r="P333" s="5">
        <f t="shared" si="76"/>
        <v>8.1732197193266631E-2</v>
      </c>
      <c r="Q333" s="5">
        <f t="shared" si="77"/>
        <v>8.1732197193266631E-2</v>
      </c>
      <c r="R333" s="5">
        <f t="shared" si="78"/>
        <v>8.1732197193266631E-2</v>
      </c>
      <c r="S333" s="11">
        <f t="shared" si="79"/>
        <v>7.973219719326663E-2</v>
      </c>
      <c r="T333" s="11">
        <f t="shared" si="80"/>
        <v>7.973219719326663E-2</v>
      </c>
      <c r="U333" s="11">
        <f t="shared" si="81"/>
        <v>7.973219719326663E-2</v>
      </c>
    </row>
    <row r="334" spans="1:21" x14ac:dyDescent="0.25">
      <c r="A334" s="1">
        <v>40035</v>
      </c>
      <c r="B334">
        <v>2.0382400000000001</v>
      </c>
      <c r="C334" s="28">
        <f t="shared" si="84"/>
        <v>1.9001636251445762</v>
      </c>
      <c r="D334" s="31">
        <f t="shared" si="82"/>
        <v>0.1380763748554239</v>
      </c>
      <c r="E334" s="30">
        <f t="shared" si="71"/>
        <v>8.0765697797931679</v>
      </c>
      <c r="F334" s="3">
        <v>325</v>
      </c>
      <c r="G334" s="3">
        <f t="shared" si="83"/>
        <v>1.9001636251445762</v>
      </c>
      <c r="H334" s="32">
        <f t="shared" si="73"/>
        <v>1.93873680276399</v>
      </c>
      <c r="I334" s="31">
        <f t="array" ref="I334:K334">LINEST(B285:B334,F285:G334,1,1)</f>
        <v>0.94136913408665646</v>
      </c>
      <c r="J334" s="31">
        <v>3.3413434933709544E-3</v>
      </c>
      <c r="K334" s="31">
        <v>-0.92143346245766033</v>
      </c>
      <c r="L334">
        <f t="shared" si="74"/>
        <v>1</v>
      </c>
      <c r="M334" s="13">
        <f t="shared" si="72"/>
        <v>0.58000000000000007</v>
      </c>
      <c r="N334" s="5">
        <f t="shared" si="75"/>
        <v>1.1402980932737061E-2</v>
      </c>
      <c r="O334" s="5">
        <f t="shared" si="69"/>
        <v>7.2223535853561227E-2</v>
      </c>
      <c r="P334" s="5">
        <f t="shared" si="76"/>
        <v>1.1402980932737061E-2</v>
      </c>
      <c r="Q334" s="5">
        <f t="shared" si="77"/>
        <v>1.1402980932737061E-2</v>
      </c>
      <c r="R334" s="5">
        <f t="shared" si="78"/>
        <v>1.1402980932737061E-2</v>
      </c>
      <c r="S334" s="11">
        <f t="shared" si="79"/>
        <v>9.4029809327370612E-3</v>
      </c>
      <c r="T334" s="11">
        <f t="shared" si="80"/>
        <v>9.4029809327370612E-3</v>
      </c>
      <c r="U334" s="11">
        <f t="shared" si="81"/>
        <v>9.4029809327370612E-3</v>
      </c>
    </row>
    <row r="335" spans="1:21" x14ac:dyDescent="0.25">
      <c r="A335" s="1">
        <v>40042</v>
      </c>
      <c r="B335">
        <v>1.9653799999999999</v>
      </c>
      <c r="C335" s="28">
        <f t="shared" si="84"/>
        <v>1.9692018125722881</v>
      </c>
      <c r="D335" s="31">
        <f t="shared" si="82"/>
        <v>3.8218125722881968E-3</v>
      </c>
      <c r="E335" s="30">
        <f t="shared" si="71"/>
        <v>7.9592921874273248</v>
      </c>
      <c r="F335" s="3">
        <v>326</v>
      </c>
      <c r="G335" s="3">
        <f t="shared" si="83"/>
        <v>1.9692018125722881</v>
      </c>
      <c r="H335" s="32">
        <f t="shared" si="73"/>
        <v>2.0215903215243198</v>
      </c>
      <c r="I335" s="31">
        <f t="array" ref="I335:K335">LINEST(B286:B335,F286:G335,1,1)</f>
        <v>0.91762569144072259</v>
      </c>
      <c r="J335" s="31">
        <v>3.3819863595382573E-3</v>
      </c>
      <c r="K335" s="31">
        <v>-0.89596382432637589</v>
      </c>
      <c r="L335">
        <f t="shared" si="74"/>
        <v>0</v>
      </c>
      <c r="M335" s="13">
        <f t="shared" si="72"/>
        <v>0.58000000000000007</v>
      </c>
      <c r="N335" s="5">
        <f t="shared" si="75"/>
        <v>-3.6401079530515301E-2</v>
      </c>
      <c r="O335" s="5">
        <f t="shared" si="69"/>
        <v>4.1847861147437326E-2</v>
      </c>
      <c r="P335" s="5">
        <f t="shared" si="76"/>
        <v>-3.6401079530515301E-2</v>
      </c>
      <c r="Q335" s="5">
        <f t="shared" si="77"/>
        <v>-3.6401079530515301E-2</v>
      </c>
      <c r="R335" s="5">
        <f t="shared" si="78"/>
        <v>-3.6401079530515301E-2</v>
      </c>
      <c r="S335" s="11">
        <f t="shared" si="79"/>
        <v>-3.8401079530515303E-2</v>
      </c>
      <c r="T335" s="11">
        <f t="shared" si="80"/>
        <v>-3.8401079530515303E-2</v>
      </c>
      <c r="U335" s="11">
        <f t="shared" si="81"/>
        <v>-3.8401079530515303E-2</v>
      </c>
    </row>
    <row r="336" spans="1:21" x14ac:dyDescent="0.25">
      <c r="A336" s="1">
        <v>40049</v>
      </c>
      <c r="B336">
        <v>2.1715100000000001</v>
      </c>
      <c r="C336" s="28">
        <f t="shared" si="84"/>
        <v>1.9672909062861441</v>
      </c>
      <c r="D336" s="31">
        <f t="shared" si="82"/>
        <v>0.20421909371385594</v>
      </c>
      <c r="E336" s="30">
        <f t="shared" si="71"/>
        <v>8.1296215786721149</v>
      </c>
      <c r="F336" s="3">
        <v>327</v>
      </c>
      <c r="G336" s="3">
        <f t="shared" si="83"/>
        <v>1.9672909062861441</v>
      </c>
      <c r="H336" s="32">
        <f t="shared" si="73"/>
        <v>2.0151823933885034</v>
      </c>
      <c r="I336" s="31">
        <f t="array" ref="I336:K336">LINEST(B287:B336,F287:G336,1,1)</f>
        <v>0.89914397511733779</v>
      </c>
      <c r="J336" s="31">
        <v>4.3277006779292027E-3</v>
      </c>
      <c r="K336" s="31">
        <v>-1.1521897420067504</v>
      </c>
      <c r="L336">
        <f t="shared" si="74"/>
        <v>1</v>
      </c>
      <c r="M336" s="13">
        <f t="shared" si="72"/>
        <v>0.55999999999999994</v>
      </c>
      <c r="N336" s="5">
        <f t="shared" si="75"/>
        <v>9.9737167244985603E-2</v>
      </c>
      <c r="O336" s="5">
        <f t="shared" si="69"/>
        <v>-3.1747804350698017E-3</v>
      </c>
      <c r="P336" s="5">
        <f t="shared" si="76"/>
        <v>0</v>
      </c>
      <c r="Q336" s="5">
        <f t="shared" si="77"/>
        <v>0</v>
      </c>
      <c r="R336" s="5">
        <f t="shared" si="78"/>
        <v>0</v>
      </c>
      <c r="S336" s="11">
        <f t="shared" si="79"/>
        <v>0</v>
      </c>
      <c r="T336" s="11">
        <f t="shared" si="80"/>
        <v>0</v>
      </c>
      <c r="U336" s="11">
        <f t="shared" si="81"/>
        <v>0</v>
      </c>
    </row>
    <row r="337" spans="1:21" x14ac:dyDescent="0.25">
      <c r="A337" s="1">
        <v>40056</v>
      </c>
      <c r="B337">
        <v>2.0897700000000001</v>
      </c>
      <c r="C337" s="28">
        <f t="shared" si="84"/>
        <v>2.0694004531430723</v>
      </c>
      <c r="D337" s="31">
        <f t="shared" si="82"/>
        <v>2.0369546856927823E-2</v>
      </c>
      <c r="E337" s="30">
        <f t="shared" si="71"/>
        <v>8.0282062742945115</v>
      </c>
      <c r="F337" s="3">
        <v>328</v>
      </c>
      <c r="G337" s="3">
        <f t="shared" si="83"/>
        <v>2.0694004531430723</v>
      </c>
      <c r="H337" s="32">
        <f t="shared" si="73"/>
        <v>2.1279850299027103</v>
      </c>
      <c r="I337" s="31">
        <f t="array" ref="I337:K337">LINEST(B288:B337,F288:G337,1,1)</f>
        <v>0.85018438002912911</v>
      </c>
      <c r="J337" s="31">
        <v>4.5413150934439121E-3</v>
      </c>
      <c r="K337" s="31">
        <v>-1.136456827573519</v>
      </c>
      <c r="L337">
        <f t="shared" si="74"/>
        <v>0</v>
      </c>
      <c r="M337" s="13">
        <f t="shared" si="72"/>
        <v>0.55999999999999994</v>
      </c>
      <c r="N337" s="5">
        <f t="shared" si="75"/>
        <v>-3.836876601968886E-2</v>
      </c>
      <c r="O337" s="5">
        <f t="shared" si="69"/>
        <v>5.4465827521670396E-2</v>
      </c>
      <c r="P337" s="5">
        <f t="shared" si="76"/>
        <v>-3.836876601968886E-2</v>
      </c>
      <c r="Q337" s="5">
        <f t="shared" si="77"/>
        <v>-3.836876601968886E-2</v>
      </c>
      <c r="R337" s="5">
        <f t="shared" si="78"/>
        <v>-3.836876601968886E-2</v>
      </c>
      <c r="S337" s="11">
        <f t="shared" si="79"/>
        <v>-4.0368766019688862E-2</v>
      </c>
      <c r="T337" s="11">
        <f t="shared" si="80"/>
        <v>-4.0368766019688862E-2</v>
      </c>
      <c r="U337" s="11">
        <f t="shared" si="81"/>
        <v>-4.0368766019688862E-2</v>
      </c>
    </row>
    <row r="338" spans="1:21" x14ac:dyDescent="0.25">
      <c r="A338" s="1">
        <v>40063</v>
      </c>
      <c r="B338">
        <v>2.1519599999999999</v>
      </c>
      <c r="C338" s="28">
        <f t="shared" si="84"/>
        <v>2.0795852265715364</v>
      </c>
      <c r="D338" s="31">
        <f t="shared" si="82"/>
        <v>7.2374773428463435E-2</v>
      </c>
      <c r="E338" s="30">
        <f t="shared" si="71"/>
        <v>8.0148086221057078</v>
      </c>
      <c r="F338" s="3">
        <v>329</v>
      </c>
      <c r="G338" s="3">
        <f t="shared" si="83"/>
        <v>2.0795852265715364</v>
      </c>
      <c r="H338" s="32">
        <f t="shared" si="73"/>
        <v>2.1256667147399861</v>
      </c>
      <c r="I338" s="31">
        <f t="array" ref="I338:K338">LINEST(B289:B338,F289:G338,1,1)</f>
        <v>0.78535999479623364</v>
      </c>
      <c r="J338" s="31">
        <v>5.0712797763004186E-3</v>
      </c>
      <c r="K338" s="31">
        <v>-1.1894346994981007</v>
      </c>
      <c r="L338">
        <f t="shared" si="74"/>
        <v>1</v>
      </c>
      <c r="M338" s="13">
        <f t="shared" si="72"/>
        <v>0.54</v>
      </c>
      <c r="N338" s="5">
        <f t="shared" si="75"/>
        <v>2.9325042692074921E-2</v>
      </c>
      <c r="O338" s="5">
        <f t="shared" si="69"/>
        <v>-1.0900353538304541E-3</v>
      </c>
      <c r="P338" s="5">
        <f t="shared" si="76"/>
        <v>0</v>
      </c>
      <c r="Q338" s="5">
        <f t="shared" si="77"/>
        <v>0</v>
      </c>
      <c r="R338" s="5">
        <f t="shared" si="78"/>
        <v>0</v>
      </c>
      <c r="S338" s="11">
        <f t="shared" si="79"/>
        <v>0</v>
      </c>
      <c r="T338" s="11">
        <f t="shared" si="80"/>
        <v>0</v>
      </c>
      <c r="U338" s="11">
        <f t="shared" si="81"/>
        <v>0</v>
      </c>
    </row>
    <row r="339" spans="1:21" x14ac:dyDescent="0.25">
      <c r="A339" s="1">
        <v>40070</v>
      </c>
      <c r="B339">
        <v>2.1892800000000001</v>
      </c>
      <c r="C339" s="28">
        <f t="shared" si="84"/>
        <v>2.1157726132857682</v>
      </c>
      <c r="D339" s="31">
        <f t="shared" si="82"/>
        <v>7.3507386714231959E-2</v>
      </c>
      <c r="E339" s="30">
        <f t="shared" si="71"/>
        <v>7.9801522216285736</v>
      </c>
      <c r="F339" s="3">
        <v>330</v>
      </c>
      <c r="G339" s="3">
        <f t="shared" si="83"/>
        <v>2.1157726132857682</v>
      </c>
      <c r="H339" s="32">
        <f t="shared" si="73"/>
        <v>2.1457307952411622</v>
      </c>
      <c r="I339" s="31">
        <f t="array" ref="I339:K339">LINEST(B290:B339,F290:G339,1,1)</f>
        <v>0.70580577044644477</v>
      </c>
      <c r="J339" s="31">
        <v>5.7282963457575874E-3</v>
      </c>
      <c r="K339" s="31">
        <v>-1.2556896238415827</v>
      </c>
      <c r="L339">
        <f t="shared" si="74"/>
        <v>1</v>
      </c>
      <c r="M339" s="13">
        <f t="shared" si="72"/>
        <v>0.54</v>
      </c>
      <c r="N339" s="5">
        <f t="shared" si="75"/>
        <v>1.7193667883166897E-2</v>
      </c>
      <c r="O339" s="5">
        <f t="shared" si="69"/>
        <v>9.3946901573669361E-3</v>
      </c>
      <c r="P339" s="5">
        <f t="shared" si="76"/>
        <v>1.7193667883166897E-2</v>
      </c>
      <c r="Q339" s="5">
        <f t="shared" si="77"/>
        <v>1.7193667883166897E-2</v>
      </c>
      <c r="R339" s="5">
        <f t="shared" si="78"/>
        <v>1.7193667883166897E-2</v>
      </c>
      <c r="S339" s="11">
        <f t="shared" si="79"/>
        <v>1.5193667883166896E-2</v>
      </c>
      <c r="T339" s="11">
        <f t="shared" si="80"/>
        <v>1.5193667883166896E-2</v>
      </c>
      <c r="U339" s="11">
        <f t="shared" si="81"/>
        <v>1.5193667883166896E-2</v>
      </c>
    </row>
    <row r="340" spans="1:21" x14ac:dyDescent="0.25">
      <c r="A340" s="1">
        <v>40077</v>
      </c>
      <c r="B340">
        <v>2.0986500000000001</v>
      </c>
      <c r="C340" s="28">
        <f t="shared" si="84"/>
        <v>2.1525263066428844</v>
      </c>
      <c r="D340" s="31">
        <f t="shared" si="82"/>
        <v>5.3876306642884231E-2</v>
      </c>
      <c r="E340" s="30">
        <f t="shared" si="71"/>
        <v>8.0119366346757754</v>
      </c>
      <c r="F340" s="3">
        <v>331</v>
      </c>
      <c r="G340" s="3">
        <f t="shared" si="83"/>
        <v>2.1525263066428844</v>
      </c>
      <c r="H340" s="32">
        <f t="shared" si="73"/>
        <v>2.1596419548705001</v>
      </c>
      <c r="I340" s="31">
        <f t="array" ref="I340:K340">LINEST(B291:B340,F291:G340,1,1)</f>
        <v>0.78373249170140324</v>
      </c>
      <c r="J340" s="31">
        <v>4.9736386714904161E-3</v>
      </c>
      <c r="K340" s="31">
        <v>-1.1570925591180494</v>
      </c>
      <c r="L340">
        <f t="shared" si="74"/>
        <v>0</v>
      </c>
      <c r="M340" s="13">
        <f t="shared" si="72"/>
        <v>0.55999999999999994</v>
      </c>
      <c r="N340" s="5">
        <f t="shared" si="75"/>
        <v>-4.2278441784095344E-2</v>
      </c>
      <c r="O340" s="5">
        <f t="shared" si="69"/>
        <v>6.4622548840328475E-3</v>
      </c>
      <c r="P340" s="5">
        <f t="shared" si="76"/>
        <v>-4.2278441784095344E-2</v>
      </c>
      <c r="Q340" s="5">
        <f t="shared" si="77"/>
        <v>-4.2278441784095344E-2</v>
      </c>
      <c r="R340" s="5">
        <f t="shared" si="78"/>
        <v>-4.2278441784095344E-2</v>
      </c>
      <c r="S340" s="11">
        <f t="shared" si="79"/>
        <v>-4.4278441784095346E-2</v>
      </c>
      <c r="T340" s="11">
        <f t="shared" si="80"/>
        <v>-4.4278441784095346E-2</v>
      </c>
      <c r="U340" s="11">
        <f t="shared" si="81"/>
        <v>-4.4278441784095346E-2</v>
      </c>
    </row>
    <row r="341" spans="1:21" x14ac:dyDescent="0.25">
      <c r="A341" s="1">
        <v>40084</v>
      </c>
      <c r="B341">
        <v>2.0595599999999998</v>
      </c>
      <c r="C341" s="28">
        <f t="shared" si="84"/>
        <v>2.1255881533214422</v>
      </c>
      <c r="D341" s="31">
        <f t="shared" si="82"/>
        <v>6.6028153321442407E-2</v>
      </c>
      <c r="E341" s="30">
        <f t="shared" si="71"/>
        <v>7.9265288411993762</v>
      </c>
      <c r="F341" s="3">
        <v>332</v>
      </c>
      <c r="G341" s="3">
        <f t="shared" si="83"/>
        <v>2.1255881533214422</v>
      </c>
      <c r="H341" s="32">
        <f t="shared" si="73"/>
        <v>2.1600479795503666</v>
      </c>
      <c r="I341" s="31">
        <f t="array" ref="I341:K341">LINEST(B292:B341,F292:G341,1,1)</f>
        <v>0.77304917582106092</v>
      </c>
      <c r="J341" s="31">
        <v>4.7495527666233236E-3</v>
      </c>
      <c r="K341" s="31">
        <v>-1.0714307196984307</v>
      </c>
      <c r="L341">
        <f t="shared" si="74"/>
        <v>0</v>
      </c>
      <c r="M341" s="13">
        <f t="shared" si="72"/>
        <v>0.55999999999999994</v>
      </c>
      <c r="N341" s="5">
        <f t="shared" si="75"/>
        <v>-1.8801913110857327E-2</v>
      </c>
      <c r="O341" s="5">
        <f t="shared" si="69"/>
        <v>1.8798788210550033E-4</v>
      </c>
      <c r="P341" s="5">
        <f t="shared" si="76"/>
        <v>-1.8801913110857327E-2</v>
      </c>
      <c r="Q341" s="5">
        <f t="shared" si="77"/>
        <v>-1.8801913110857327E-2</v>
      </c>
      <c r="R341" s="5">
        <f t="shared" si="78"/>
        <v>-1.8801913110857327E-2</v>
      </c>
      <c r="S341" s="11">
        <f t="shared" si="79"/>
        <v>-2.0801913110857329E-2</v>
      </c>
      <c r="T341" s="11">
        <f t="shared" si="80"/>
        <v>-2.0801913110857329E-2</v>
      </c>
      <c r="U341" s="11">
        <f t="shared" si="81"/>
        <v>-2.0801913110857329E-2</v>
      </c>
    </row>
    <row r="342" spans="1:21" x14ac:dyDescent="0.25">
      <c r="A342" s="1">
        <v>40091</v>
      </c>
      <c r="B342">
        <v>2.1946099999999999</v>
      </c>
      <c r="C342" s="28">
        <f t="shared" si="84"/>
        <v>2.0925740766607213</v>
      </c>
      <c r="D342" s="31">
        <f t="shared" si="82"/>
        <v>0.10203592333927869</v>
      </c>
      <c r="E342" s="30">
        <f t="shared" si="71"/>
        <v>8.0097167911397342</v>
      </c>
      <c r="F342" s="3">
        <v>333</v>
      </c>
      <c r="G342" s="3">
        <f t="shared" si="83"/>
        <v>2.0925740766607213</v>
      </c>
      <c r="H342" s="32">
        <f t="shared" si="73"/>
        <v>2.1278330168942237</v>
      </c>
      <c r="I342" s="31">
        <f t="array" ref="I342:K342">LINEST(B293:B342,F293:G342,1,1)</f>
        <v>0.82401022729008577</v>
      </c>
      <c r="J342" s="31">
        <v>4.2841200387356447E-3</v>
      </c>
      <c r="K342" s="31">
        <v>-1.0121087244345139</v>
      </c>
      <c r="L342">
        <f t="shared" si="74"/>
        <v>1</v>
      </c>
      <c r="M342" s="13">
        <f t="shared" si="72"/>
        <v>0.54</v>
      </c>
      <c r="N342" s="5">
        <f t="shared" si="75"/>
        <v>6.3511986448792968E-2</v>
      </c>
      <c r="O342" s="5">
        <f t="shared" si="69"/>
        <v>-1.5026335308262251E-2</v>
      </c>
      <c r="P342" s="5">
        <f t="shared" si="76"/>
        <v>0</v>
      </c>
      <c r="Q342" s="5">
        <f t="shared" si="77"/>
        <v>0</v>
      </c>
      <c r="R342" s="5">
        <f t="shared" si="78"/>
        <v>0</v>
      </c>
      <c r="S342" s="11">
        <f t="shared" si="79"/>
        <v>0</v>
      </c>
      <c r="T342" s="11">
        <f t="shared" si="80"/>
        <v>0</v>
      </c>
      <c r="U342" s="11">
        <f t="shared" si="81"/>
        <v>0</v>
      </c>
    </row>
    <row r="343" spans="1:21" x14ac:dyDescent="0.25">
      <c r="A343" s="1">
        <v>40098</v>
      </c>
      <c r="B343">
        <v>2.2052700000000001</v>
      </c>
      <c r="C343" s="28">
        <f t="shared" si="84"/>
        <v>2.1435920383303606</v>
      </c>
      <c r="D343" s="31">
        <f t="shared" si="82"/>
        <v>6.1677961669639458E-2</v>
      </c>
      <c r="E343" s="30">
        <f t="shared" si="71"/>
        <v>7.8729087395088326</v>
      </c>
      <c r="F343" s="3">
        <v>334</v>
      </c>
      <c r="G343" s="3">
        <f t="shared" si="83"/>
        <v>2.1435920383303606</v>
      </c>
      <c r="H343" s="32">
        <f t="shared" si="73"/>
        <v>2.1851291312250103</v>
      </c>
      <c r="I343" s="31">
        <f t="array" ref="I343:K343">LINEST(B294:B343,F294:G343,1,1)</f>
        <v>0.8035940582524328</v>
      </c>
      <c r="J343" s="31">
        <v>4.7122523718313419E-3</v>
      </c>
      <c r="K343" s="31">
        <v>-1.1106721353421281</v>
      </c>
      <c r="L343">
        <f t="shared" si="74"/>
        <v>1</v>
      </c>
      <c r="M343" s="13">
        <f t="shared" si="72"/>
        <v>0.55999999999999994</v>
      </c>
      <c r="N343" s="5">
        <f t="shared" si="75"/>
        <v>4.8455961789335422E-3</v>
      </c>
      <c r="O343" s="5">
        <f t="shared" ref="O343:O406" si="85">LN(H343)-LN(H342)</f>
        <v>2.657082686418244E-2</v>
      </c>
      <c r="P343" s="5">
        <f t="shared" si="76"/>
        <v>4.8455961789335422E-3</v>
      </c>
      <c r="Q343" s="5">
        <f t="shared" si="77"/>
        <v>4.8455961789335422E-3</v>
      </c>
      <c r="R343" s="5">
        <f t="shared" si="78"/>
        <v>4.8455961789335422E-3</v>
      </c>
      <c r="S343" s="11">
        <f t="shared" si="79"/>
        <v>2.8455961789335422E-3</v>
      </c>
      <c r="T343" s="11">
        <f t="shared" si="80"/>
        <v>2.8455961789335422E-3</v>
      </c>
      <c r="U343" s="11">
        <f t="shared" si="81"/>
        <v>2.8455961789335422E-3</v>
      </c>
    </row>
    <row r="344" spans="1:21" x14ac:dyDescent="0.25">
      <c r="A344" s="1">
        <v>40105</v>
      </c>
      <c r="B344">
        <v>2.1644000000000001</v>
      </c>
      <c r="C344" s="28">
        <f t="shared" si="84"/>
        <v>2.1744310191651803</v>
      </c>
      <c r="D344" s="31">
        <f t="shared" si="82"/>
        <v>1.0031019165180233E-2</v>
      </c>
      <c r="E344" s="30">
        <f t="shared" si="71"/>
        <v>7.8364727653242827</v>
      </c>
      <c r="F344" s="3">
        <v>335</v>
      </c>
      <c r="G344" s="3">
        <f t="shared" si="83"/>
        <v>2.1744310191651803</v>
      </c>
      <c r="H344" s="32">
        <f t="shared" si="73"/>
        <v>2.2152922563022921</v>
      </c>
      <c r="I344" s="31">
        <f t="array" ref="I344:K344">LINEST(B295:B344,F295:G344,1,1)</f>
        <v>0.73170203590160765</v>
      </c>
      <c r="J344" s="31">
        <v>5.8330032308142139E-3</v>
      </c>
      <c r="K344" s="31">
        <v>-1.3395462803654277</v>
      </c>
      <c r="L344">
        <f t="shared" si="74"/>
        <v>0</v>
      </c>
      <c r="M344" s="13">
        <f t="shared" si="72"/>
        <v>0.55999999999999994</v>
      </c>
      <c r="N344" s="5">
        <f t="shared" si="75"/>
        <v>-1.8706763595693565E-2</v>
      </c>
      <c r="O344" s="5">
        <f t="shared" si="85"/>
        <v>1.3709413187674713E-2</v>
      </c>
      <c r="P344" s="5">
        <f t="shared" si="76"/>
        <v>-1.8706763595693565E-2</v>
      </c>
      <c r="Q344" s="5">
        <f t="shared" si="77"/>
        <v>-1.8706763595693565E-2</v>
      </c>
      <c r="R344" s="5">
        <f t="shared" si="78"/>
        <v>-1.8706763595693565E-2</v>
      </c>
      <c r="S344" s="11">
        <f t="shared" si="79"/>
        <v>-2.0706763595693567E-2</v>
      </c>
      <c r="T344" s="11">
        <f t="shared" si="80"/>
        <v>-2.0706763595693567E-2</v>
      </c>
      <c r="U344" s="11">
        <f t="shared" si="81"/>
        <v>-2.0706763595693567E-2</v>
      </c>
    </row>
    <row r="345" spans="1:21" x14ac:dyDescent="0.25">
      <c r="A345" s="1">
        <v>40112</v>
      </c>
      <c r="B345">
        <v>2.0435699999999999</v>
      </c>
      <c r="C345" s="28">
        <f t="shared" si="84"/>
        <v>2.1694155095825902</v>
      </c>
      <c r="D345" s="31">
        <f t="shared" si="82"/>
        <v>0.12584550958259033</v>
      </c>
      <c r="E345" s="30">
        <f t="shared" si="71"/>
        <v>7.8964347782320088</v>
      </c>
      <c r="F345" s="3">
        <v>336</v>
      </c>
      <c r="G345" s="3">
        <f t="shared" si="83"/>
        <v>2.1694155095825902</v>
      </c>
      <c r="H345" s="32">
        <f t="shared" si="73"/>
        <v>2.2077085502662528</v>
      </c>
      <c r="I345" s="31">
        <f t="array" ref="I345:K345">LINEST(B296:B345,F296:G345,1,1)</f>
        <v>0.76568209905232554</v>
      </c>
      <c r="J345" s="31">
        <v>4.744971829166186E-3</v>
      </c>
      <c r="K345" s="31">
        <v>-1.0603093281972742</v>
      </c>
      <c r="L345">
        <f t="shared" si="74"/>
        <v>0</v>
      </c>
      <c r="M345" s="13">
        <f t="shared" si="72"/>
        <v>0.54</v>
      </c>
      <c r="N345" s="5">
        <f t="shared" si="75"/>
        <v>-5.7444908396201422E-2</v>
      </c>
      <c r="O345" s="5">
        <f t="shared" si="85"/>
        <v>-3.4292164073346232E-3</v>
      </c>
      <c r="P345" s="5">
        <f t="shared" si="76"/>
        <v>0</v>
      </c>
      <c r="Q345" s="5">
        <f t="shared" si="77"/>
        <v>0</v>
      </c>
      <c r="R345" s="5">
        <f t="shared" si="78"/>
        <v>0</v>
      </c>
      <c r="S345" s="11">
        <f t="shared" si="79"/>
        <v>0</v>
      </c>
      <c r="T345" s="11">
        <f t="shared" si="80"/>
        <v>0</v>
      </c>
      <c r="U345" s="11">
        <f t="shared" si="81"/>
        <v>0</v>
      </c>
    </row>
    <row r="346" spans="1:21" x14ac:dyDescent="0.25">
      <c r="A346" s="1">
        <v>40119</v>
      </c>
      <c r="B346">
        <v>2.0311300000000001</v>
      </c>
      <c r="C346" s="28">
        <f t="shared" si="84"/>
        <v>2.1064927547912951</v>
      </c>
      <c r="D346" s="31">
        <f t="shared" si="82"/>
        <v>7.536275479129495E-2</v>
      </c>
      <c r="E346" s="30">
        <f t="shared" si="71"/>
        <v>7.8144657846858721</v>
      </c>
      <c r="F346" s="3">
        <v>337</v>
      </c>
      <c r="G346" s="3">
        <f t="shared" si="83"/>
        <v>2.1064927547912951</v>
      </c>
      <c r="H346" s="32">
        <f t="shared" si="73"/>
        <v>2.1516499723588449</v>
      </c>
      <c r="I346" s="31">
        <f t="array" ref="I346:K346">LINEST(B297:B346,F297:G346,1,1)</f>
        <v>0.82412309003674711</v>
      </c>
      <c r="J346" s="31">
        <v>3.2246654431217396E-3</v>
      </c>
      <c r="K346" s="31">
        <v>-0.68520462057332376</v>
      </c>
      <c r="L346">
        <f t="shared" si="74"/>
        <v>0</v>
      </c>
      <c r="M346" s="13">
        <f t="shared" si="72"/>
        <v>0.54</v>
      </c>
      <c r="N346" s="5">
        <f t="shared" si="75"/>
        <v>-6.1059899625182101E-3</v>
      </c>
      <c r="O346" s="5">
        <f t="shared" si="85"/>
        <v>-2.5720145719814735E-2</v>
      </c>
      <c r="P346" s="5">
        <f t="shared" si="76"/>
        <v>0</v>
      </c>
      <c r="Q346" s="5">
        <f t="shared" si="77"/>
        <v>0</v>
      </c>
      <c r="R346" s="5">
        <f t="shared" si="78"/>
        <v>0</v>
      </c>
      <c r="S346" s="11">
        <f t="shared" si="79"/>
        <v>0</v>
      </c>
      <c r="T346" s="11">
        <f t="shared" si="80"/>
        <v>0</v>
      </c>
      <c r="U346" s="11">
        <f t="shared" si="81"/>
        <v>0</v>
      </c>
    </row>
    <row r="347" spans="1:21" x14ac:dyDescent="0.25">
      <c r="A347" s="1">
        <v>40126</v>
      </c>
      <c r="B347">
        <v>2.1768399999999999</v>
      </c>
      <c r="C347" s="28">
        <f t="shared" si="84"/>
        <v>2.0688113773956474</v>
      </c>
      <c r="D347" s="31">
        <f t="shared" si="82"/>
        <v>0.10802862260435253</v>
      </c>
      <c r="E347" s="30">
        <f t="shared" si="71"/>
        <v>7.8207285331215086</v>
      </c>
      <c r="F347" s="3">
        <v>338</v>
      </c>
      <c r="G347" s="3">
        <f t="shared" si="83"/>
        <v>2.0688113773956474</v>
      </c>
      <c r="H347" s="32">
        <f t="shared" si="73"/>
        <v>2.1096875242443041</v>
      </c>
      <c r="I347" s="31">
        <f t="array" ref="I347:K347">LINEST(B298:B347,F298:G347,1,1)</f>
        <v>0.82170648689501347</v>
      </c>
      <c r="J347" s="31">
        <v>3.4639227796327905E-3</v>
      </c>
      <c r="K347" s="31">
        <v>-0.75504964520816231</v>
      </c>
      <c r="L347">
        <f t="shared" si="74"/>
        <v>1</v>
      </c>
      <c r="M347" s="13">
        <f t="shared" si="72"/>
        <v>0.54</v>
      </c>
      <c r="N347" s="5">
        <f t="shared" si="75"/>
        <v>6.9281995487553538E-2</v>
      </c>
      <c r="O347" s="5">
        <f t="shared" si="85"/>
        <v>-1.9695133074672966E-2</v>
      </c>
      <c r="P347" s="5">
        <f t="shared" si="76"/>
        <v>0</v>
      </c>
      <c r="Q347" s="5">
        <f t="shared" si="77"/>
        <v>0</v>
      </c>
      <c r="R347" s="5">
        <f t="shared" si="78"/>
        <v>0</v>
      </c>
      <c r="S347" s="11">
        <f t="shared" si="79"/>
        <v>0</v>
      </c>
      <c r="T347" s="11">
        <f t="shared" si="80"/>
        <v>0</v>
      </c>
      <c r="U347" s="11">
        <f t="shared" si="81"/>
        <v>0</v>
      </c>
    </row>
    <row r="348" spans="1:21" x14ac:dyDescent="0.25">
      <c r="A348" s="1">
        <v>40133</v>
      </c>
      <c r="B348">
        <v>2.07911</v>
      </c>
      <c r="C348" s="28">
        <f t="shared" si="84"/>
        <v>2.1228256886978238</v>
      </c>
      <c r="D348" s="31">
        <f t="shared" si="82"/>
        <v>4.3715688697823829E-2</v>
      </c>
      <c r="E348" s="30">
        <f t="shared" si="71"/>
        <v>7.7709112847349742</v>
      </c>
      <c r="F348" s="3">
        <v>339</v>
      </c>
      <c r="G348" s="3">
        <f t="shared" si="83"/>
        <v>2.1228256886978238</v>
      </c>
      <c r="H348" s="32">
        <f t="shared" si="73"/>
        <v>2.1635598160377301</v>
      </c>
      <c r="I348" s="31">
        <f t="array" ref="I348:K348">LINEST(B299:B348,F299:G348,1,1)</f>
        <v>0.83689170114556555</v>
      </c>
      <c r="J348" s="31">
        <v>2.7974462784272985E-3</v>
      </c>
      <c r="K348" s="31">
        <v>-0.57169536706049651</v>
      </c>
      <c r="L348">
        <f t="shared" si="74"/>
        <v>0</v>
      </c>
      <c r="M348" s="13">
        <f t="shared" si="72"/>
        <v>0.54</v>
      </c>
      <c r="N348" s="8">
        <f t="shared" si="75"/>
        <v>-4.5934366386178649E-2</v>
      </c>
      <c r="O348" s="5">
        <f t="shared" si="85"/>
        <v>2.5215084365030282E-2</v>
      </c>
      <c r="P348" s="5">
        <f t="shared" si="76"/>
        <v>-4.5934366386178649E-2</v>
      </c>
      <c r="Q348" s="5">
        <f t="shared" si="77"/>
        <v>-4.5934366386178649E-2</v>
      </c>
      <c r="R348" s="5">
        <f t="shared" si="78"/>
        <v>-4.5934366386178649E-2</v>
      </c>
      <c r="S348" s="11">
        <f t="shared" si="79"/>
        <v>-4.7934366386178651E-2</v>
      </c>
      <c r="T348" s="11">
        <f t="shared" si="80"/>
        <v>-4.7934366386178651E-2</v>
      </c>
      <c r="U348" s="11">
        <f t="shared" si="81"/>
        <v>-4.7934366386178651E-2</v>
      </c>
    </row>
    <row r="349" spans="1:21" x14ac:dyDescent="0.25">
      <c r="A349" s="1">
        <v>40140</v>
      </c>
      <c r="B349">
        <v>2.0648900000000001</v>
      </c>
      <c r="C349" s="28">
        <f t="shared" si="84"/>
        <v>2.1009678443489119</v>
      </c>
      <c r="D349" s="31">
        <f t="shared" si="82"/>
        <v>3.6077844348911814E-2</v>
      </c>
      <c r="E349" s="30">
        <f t="shared" si="71"/>
        <v>7.7826755976260653</v>
      </c>
      <c r="F349" s="3">
        <v>340</v>
      </c>
      <c r="G349" s="3">
        <f t="shared" si="83"/>
        <v>2.1009678443489119</v>
      </c>
      <c r="H349" s="32">
        <f t="shared" si="73"/>
        <v>2.1377189209140779</v>
      </c>
      <c r="I349" s="31">
        <f t="array" ref="I349:K349">LINEST(B300:B349,F300:G349,1,1)</f>
        <v>0.83600737785037682</v>
      </c>
      <c r="J349" s="31">
        <v>2.6455180492031363E-3</v>
      </c>
      <c r="K349" s="31">
        <v>-0.52371282353579707</v>
      </c>
      <c r="L349">
        <f t="shared" si="74"/>
        <v>0</v>
      </c>
      <c r="M349" s="13">
        <f t="shared" si="72"/>
        <v>0.54</v>
      </c>
      <c r="N349" s="5">
        <f t="shared" si="75"/>
        <v>-6.8629613000665834E-3</v>
      </c>
      <c r="O349" s="5">
        <f t="shared" si="85"/>
        <v>-1.2015592385591023E-2</v>
      </c>
      <c r="P349" s="5">
        <f t="shared" si="76"/>
        <v>0</v>
      </c>
      <c r="Q349" s="5">
        <f t="shared" si="77"/>
        <v>0</v>
      </c>
      <c r="R349" s="5">
        <f t="shared" si="78"/>
        <v>0</v>
      </c>
      <c r="S349" s="11">
        <f t="shared" si="79"/>
        <v>0</v>
      </c>
      <c r="T349" s="11">
        <f t="shared" si="80"/>
        <v>0</v>
      </c>
      <c r="U349" s="11">
        <f t="shared" si="81"/>
        <v>0</v>
      </c>
    </row>
    <row r="350" spans="1:21" x14ac:dyDescent="0.25">
      <c r="A350" s="1">
        <v>40147</v>
      </c>
      <c r="B350">
        <v>2.1892800000000001</v>
      </c>
      <c r="C350" s="28">
        <f t="shared" si="84"/>
        <v>2.0829289221744558</v>
      </c>
      <c r="D350" s="31">
        <f t="shared" si="82"/>
        <v>0.10635107782554432</v>
      </c>
      <c r="E350" s="30">
        <f t="shared" si="71"/>
        <v>7.1660699097226983</v>
      </c>
      <c r="F350" s="3">
        <v>341</v>
      </c>
      <c r="G350" s="3">
        <f t="shared" si="83"/>
        <v>2.0829289221744558</v>
      </c>
      <c r="H350" s="32">
        <f t="shared" si="73"/>
        <v>2.1197527777182508</v>
      </c>
      <c r="I350" s="31">
        <f t="array" ref="I350:K350">LINEST(B301:B350,F301:G350,1,1)</f>
        <v>0.81165551322795371</v>
      </c>
      <c r="J350" s="31">
        <v>3.715743061483417E-3</v>
      </c>
      <c r="K350" s="31">
        <v>-0.82232666493590623</v>
      </c>
      <c r="L350">
        <f t="shared" si="74"/>
        <v>1</v>
      </c>
      <c r="M350" s="13">
        <f t="shared" si="72"/>
        <v>0.51999999999999991</v>
      </c>
      <c r="N350" s="5">
        <f t="shared" si="75"/>
        <v>5.8495766420331052E-2</v>
      </c>
      <c r="O350" s="5">
        <f t="shared" si="85"/>
        <v>-8.4398681252823016E-3</v>
      </c>
      <c r="P350" s="5">
        <f t="shared" si="76"/>
        <v>0</v>
      </c>
      <c r="Q350" s="5">
        <f t="shared" si="77"/>
        <v>0</v>
      </c>
      <c r="R350" s="5">
        <f t="shared" si="78"/>
        <v>0</v>
      </c>
      <c r="S350" s="11">
        <f t="shared" si="79"/>
        <v>0</v>
      </c>
      <c r="T350" s="11">
        <f t="shared" si="80"/>
        <v>0</v>
      </c>
      <c r="U350" s="11">
        <f t="shared" si="81"/>
        <v>0</v>
      </c>
    </row>
    <row r="351" spans="1:21" x14ac:dyDescent="0.25">
      <c r="A351" s="1">
        <v>40154</v>
      </c>
      <c r="B351">
        <v>2.1413000000000002</v>
      </c>
      <c r="C351" s="28">
        <f t="shared" si="84"/>
        <v>2.136104461087228</v>
      </c>
      <c r="D351" s="31">
        <f t="shared" si="82"/>
        <v>5.1955389127722462E-3</v>
      </c>
      <c r="E351" s="30">
        <f t="shared" si="71"/>
        <v>6.8879670657710168</v>
      </c>
      <c r="F351" s="3">
        <v>342</v>
      </c>
      <c r="G351" s="3">
        <f t="shared" si="83"/>
        <v>2.136104461087228</v>
      </c>
      <c r="H351" s="32">
        <f t="shared" si="73"/>
        <v>2.1822384247636979</v>
      </c>
      <c r="I351" s="31">
        <f t="array" ref="I351:K351">LINEST(B302:B351,F302:G351,1,1)</f>
        <v>0.78847910244522978</v>
      </c>
      <c r="J351" s="31">
        <v>4.2396042751093104E-3</v>
      </c>
      <c r="K351" s="31">
        <v>-0.95032037195641683</v>
      </c>
      <c r="L351">
        <f t="shared" si="74"/>
        <v>0</v>
      </c>
      <c r="M351" s="13">
        <f t="shared" si="72"/>
        <v>0.51999999999999991</v>
      </c>
      <c r="N351" s="5">
        <f t="shared" si="75"/>
        <v>-2.2159601419328823E-2</v>
      </c>
      <c r="O351" s="5">
        <f t="shared" si="85"/>
        <v>2.9051682752315844E-2</v>
      </c>
      <c r="P351" s="5">
        <f t="shared" si="76"/>
        <v>-2.2159601419328823E-2</v>
      </c>
      <c r="Q351" s="5">
        <f t="shared" si="77"/>
        <v>-2.2159601419328823E-2</v>
      </c>
      <c r="R351" s="5">
        <f t="shared" si="78"/>
        <v>-2.2159601419328823E-2</v>
      </c>
      <c r="S351" s="11">
        <f t="shared" si="79"/>
        <v>-2.4159601419328824E-2</v>
      </c>
      <c r="T351" s="11">
        <f t="shared" si="80"/>
        <v>-2.4159601419328824E-2</v>
      </c>
      <c r="U351" s="11">
        <f t="shared" si="81"/>
        <v>-2.4159601419328824E-2</v>
      </c>
    </row>
    <row r="352" spans="1:21" x14ac:dyDescent="0.25">
      <c r="A352" s="1">
        <v>40161</v>
      </c>
      <c r="B352">
        <v>2.13774</v>
      </c>
      <c r="C352" s="28">
        <f t="shared" si="84"/>
        <v>2.1387022305436139</v>
      </c>
      <c r="D352" s="31">
        <f t="shared" si="82"/>
        <v>9.6223054361388449E-4</v>
      </c>
      <c r="E352" s="30">
        <f t="shared" si="71"/>
        <v>6.4807301048824026</v>
      </c>
      <c r="F352" s="3">
        <v>343</v>
      </c>
      <c r="G352" s="3">
        <f t="shared" si="83"/>
        <v>2.1387022305436139</v>
      </c>
      <c r="H352" s="32">
        <f t="shared" si="73"/>
        <v>2.1901859095427163</v>
      </c>
      <c r="I352" s="31">
        <f t="array" ref="I352:K352">LINEST(B303:B352,F303:G352,1,1)</f>
        <v>0.75766826488832073</v>
      </c>
      <c r="J352" s="31">
        <v>4.894456945126296E-3</v>
      </c>
      <c r="K352" s="31">
        <v>-1.1071013676291135</v>
      </c>
      <c r="L352">
        <f t="shared" si="74"/>
        <v>0</v>
      </c>
      <c r="M352" s="13">
        <f t="shared" si="72"/>
        <v>0.51999999999999991</v>
      </c>
      <c r="N352" s="5">
        <f t="shared" si="75"/>
        <v>-1.6639250025076713E-3</v>
      </c>
      <c r="O352" s="5">
        <f t="shared" si="85"/>
        <v>3.6352800751749959E-3</v>
      </c>
      <c r="P352" s="5">
        <f t="shared" si="76"/>
        <v>-1.6639250025076713E-3</v>
      </c>
      <c r="Q352" s="5">
        <f t="shared" si="77"/>
        <v>-1.6639250025076713E-3</v>
      </c>
      <c r="R352" s="5">
        <f t="shared" si="78"/>
        <v>-1.6639250025076713E-3</v>
      </c>
      <c r="S352" s="11">
        <f t="shared" si="79"/>
        <v>-3.6639250025076713E-3</v>
      </c>
      <c r="T352" s="11">
        <f t="shared" si="80"/>
        <v>-3.6639250025076713E-3</v>
      </c>
      <c r="U352" s="11">
        <f t="shared" si="81"/>
        <v>-3.6639250025076713E-3</v>
      </c>
    </row>
    <row r="353" spans="1:21" x14ac:dyDescent="0.25">
      <c r="A353" s="1">
        <v>40168</v>
      </c>
      <c r="B353">
        <v>2.2159399999999998</v>
      </c>
      <c r="C353" s="28">
        <f t="shared" si="84"/>
        <v>2.1382211152718069</v>
      </c>
      <c r="D353" s="31">
        <f t="shared" si="82"/>
        <v>7.7718884728192883E-2</v>
      </c>
      <c r="E353" s="30">
        <f t="shared" si="71"/>
        <v>6.5018393938944827</v>
      </c>
      <c r="F353" s="3">
        <v>344</v>
      </c>
      <c r="G353" s="3">
        <f t="shared" si="83"/>
        <v>2.1382211152718069</v>
      </c>
      <c r="H353" s="32">
        <f t="shared" si="73"/>
        <v>2.1966541038498923</v>
      </c>
      <c r="I353" s="31">
        <f t="array" ref="I353:K353">LINEST(B304:B353,F304:G353,1,1)</f>
        <v>0.70266374683723554</v>
      </c>
      <c r="J353" s="31">
        <v>6.2376140205465834E-3</v>
      </c>
      <c r="K353" s="31">
        <v>-1.4400572537598713</v>
      </c>
      <c r="L353">
        <f t="shared" si="74"/>
        <v>1</v>
      </c>
      <c r="M353" s="13">
        <f t="shared" si="72"/>
        <v>0.5</v>
      </c>
      <c r="N353" s="5">
        <f t="shared" si="75"/>
        <v>3.5927496478679988E-2</v>
      </c>
      <c r="O353" s="5">
        <f t="shared" si="85"/>
        <v>2.9489103658908444E-3</v>
      </c>
      <c r="P353" s="5">
        <f t="shared" si="76"/>
        <v>3.5927496478679988E-2</v>
      </c>
      <c r="Q353" s="5">
        <f t="shared" si="77"/>
        <v>3.5927496478679988E-2</v>
      </c>
      <c r="R353" s="5">
        <f t="shared" si="78"/>
        <v>3.5927496478679988E-2</v>
      </c>
      <c r="S353" s="11">
        <f t="shared" si="79"/>
        <v>3.3927496478679986E-2</v>
      </c>
      <c r="T353" s="11">
        <f t="shared" si="80"/>
        <v>3.3927496478679986E-2</v>
      </c>
      <c r="U353" s="11">
        <f t="shared" si="81"/>
        <v>3.3927496478679986E-2</v>
      </c>
    </row>
    <row r="354" spans="1:21" x14ac:dyDescent="0.25">
      <c r="A354" s="1">
        <v>40175</v>
      </c>
      <c r="B354">
        <v>2.2390400000000001</v>
      </c>
      <c r="C354" s="28">
        <f t="shared" si="84"/>
        <v>2.1770805576359034</v>
      </c>
      <c r="D354" s="31">
        <f t="shared" si="82"/>
        <v>6.1959442364096784E-2</v>
      </c>
      <c r="E354" s="30">
        <f t="shared" si="71"/>
        <v>6.4588236341166354</v>
      </c>
      <c r="F354" s="3">
        <v>345</v>
      </c>
      <c r="G354" s="3">
        <f t="shared" si="83"/>
        <v>2.1770805576359034</v>
      </c>
      <c r="H354" s="32">
        <f t="shared" si="73"/>
        <v>2.2416751651236417</v>
      </c>
      <c r="I354" s="31">
        <f t="array" ref="I354:K354">LINEST(B305:B354,F305:G354,1,1)</f>
        <v>0.67271860622444912</v>
      </c>
      <c r="J354" s="31">
        <v>6.9005888310541804E-3</v>
      </c>
      <c r="K354" s="31">
        <v>-1.5997060940373518</v>
      </c>
      <c r="L354">
        <f t="shared" si="74"/>
        <v>1</v>
      </c>
      <c r="M354" s="13">
        <f t="shared" si="72"/>
        <v>0.5</v>
      </c>
      <c r="N354" s="5">
        <f t="shared" si="75"/>
        <v>1.0370509869188527E-2</v>
      </c>
      <c r="O354" s="5">
        <f t="shared" si="85"/>
        <v>2.0288087152345313E-2</v>
      </c>
      <c r="P354" s="5">
        <f t="shared" si="76"/>
        <v>1.0370509869188527E-2</v>
      </c>
      <c r="Q354" s="5">
        <f t="shared" si="77"/>
        <v>1.0370509869188527E-2</v>
      </c>
      <c r="R354" s="5">
        <f t="shared" si="78"/>
        <v>1.0370509869188527E-2</v>
      </c>
      <c r="S354" s="11">
        <f t="shared" si="79"/>
        <v>8.3705098691885266E-3</v>
      </c>
      <c r="T354" s="11">
        <f t="shared" si="80"/>
        <v>8.3705098691885266E-3</v>
      </c>
      <c r="U354" s="11">
        <f t="shared" si="81"/>
        <v>8.3705098691885266E-3</v>
      </c>
    </row>
    <row r="355" spans="1:21" x14ac:dyDescent="0.25">
      <c r="A355" s="1">
        <v>40182</v>
      </c>
      <c r="B355">
        <v>2.2603599999999999</v>
      </c>
      <c r="C355" s="28">
        <f t="shared" si="84"/>
        <v>2.2080602788179515</v>
      </c>
      <c r="D355" s="31">
        <f t="shared" si="82"/>
        <v>5.2299721182048398E-2</v>
      </c>
      <c r="E355" s="30">
        <f t="shared" si="71"/>
        <v>6.1246809563696551</v>
      </c>
      <c r="F355" s="3">
        <v>346</v>
      </c>
      <c r="G355" s="3">
        <f t="shared" si="83"/>
        <v>2.2080602788179515</v>
      </c>
      <c r="H355" s="32">
        <f t="shared" si="73"/>
        <v>2.2733008747333754</v>
      </c>
      <c r="I355" s="31">
        <f t="array" ref="I355:K355">LINEST(B306:B355,F306:G355,1,1)</f>
        <v>0.70824841505889657</v>
      </c>
      <c r="J355" s="31">
        <v>6.06973831100238E-3</v>
      </c>
      <c r="K355" s="31">
        <v>-1.3960870173375164</v>
      </c>
      <c r="L355">
        <f t="shared" si="74"/>
        <v>1</v>
      </c>
      <c r="M355" s="13">
        <f t="shared" si="72"/>
        <v>0.51999999999999991</v>
      </c>
      <c r="N355" s="5">
        <f t="shared" si="75"/>
        <v>9.4768900585685545E-3</v>
      </c>
      <c r="O355" s="5">
        <f t="shared" si="85"/>
        <v>1.4009477162978734E-2</v>
      </c>
      <c r="P355" s="5">
        <f t="shared" si="76"/>
        <v>9.4768900585685545E-3</v>
      </c>
      <c r="Q355" s="5">
        <f t="shared" si="77"/>
        <v>9.4768900585685545E-3</v>
      </c>
      <c r="R355" s="5">
        <f t="shared" si="78"/>
        <v>9.4768900585685545E-3</v>
      </c>
      <c r="S355" s="11">
        <f t="shared" si="79"/>
        <v>7.4768900585685544E-3</v>
      </c>
      <c r="T355" s="11">
        <f t="shared" si="80"/>
        <v>7.4768900585685544E-3</v>
      </c>
      <c r="U355" s="11">
        <f t="shared" si="81"/>
        <v>7.4768900585685544E-3</v>
      </c>
    </row>
    <row r="356" spans="1:21" x14ac:dyDescent="0.25">
      <c r="A356" s="1">
        <v>40189</v>
      </c>
      <c r="B356">
        <v>2.2159399999999998</v>
      </c>
      <c r="C356" s="28">
        <f t="shared" si="84"/>
        <v>2.2342101394089759</v>
      </c>
      <c r="D356" s="31">
        <f t="shared" si="82"/>
        <v>1.8270139408976149E-2</v>
      </c>
      <c r="E356" s="30">
        <f t="shared" si="71"/>
        <v>5.754269896314117</v>
      </c>
      <c r="F356" s="3">
        <v>347</v>
      </c>
      <c r="G356" s="3">
        <f t="shared" si="83"/>
        <v>2.2342101394089759</v>
      </c>
      <c r="H356" s="32">
        <f t="shared" si="73"/>
        <v>2.2924879667252331</v>
      </c>
      <c r="I356" s="31">
        <f t="array" ref="I356:K356">LINEST(B307:B356,F307:G356,1,1)</f>
        <v>0.65751304786906328</v>
      </c>
      <c r="J356" s="31">
        <v>7.1685721067715471E-3</v>
      </c>
      <c r="K356" s="31">
        <v>-1.661987162386994</v>
      </c>
      <c r="L356">
        <f t="shared" si="74"/>
        <v>0</v>
      </c>
      <c r="M356" s="13">
        <f t="shared" si="72"/>
        <v>0.54</v>
      </c>
      <c r="N356" s="5">
        <f t="shared" si="75"/>
        <v>-1.9847399927757081E-2</v>
      </c>
      <c r="O356" s="5">
        <f t="shared" si="85"/>
        <v>8.4047710510818385E-3</v>
      </c>
      <c r="P356" s="5">
        <f t="shared" si="76"/>
        <v>-1.9847399927757081E-2</v>
      </c>
      <c r="Q356" s="5">
        <f t="shared" si="77"/>
        <v>-1.9847399927757081E-2</v>
      </c>
      <c r="R356" s="5">
        <f t="shared" si="78"/>
        <v>-1.9847399927757081E-2</v>
      </c>
      <c r="S356" s="11">
        <f t="shared" si="79"/>
        <v>-2.1847399927757083E-2</v>
      </c>
      <c r="T356" s="11">
        <f t="shared" si="80"/>
        <v>-2.1847399927757083E-2</v>
      </c>
      <c r="U356" s="11">
        <f t="shared" si="81"/>
        <v>-2.1847399927757083E-2</v>
      </c>
    </row>
    <row r="357" spans="1:21" x14ac:dyDescent="0.25">
      <c r="A357" s="1">
        <v>40196</v>
      </c>
      <c r="B357">
        <v>2.0577800000000002</v>
      </c>
      <c r="C357" s="28">
        <f t="shared" si="84"/>
        <v>2.2250750697044879</v>
      </c>
      <c r="D357" s="31">
        <f t="shared" si="82"/>
        <v>0.16729506970448771</v>
      </c>
      <c r="E357" s="30">
        <f t="shared" si="71"/>
        <v>5.8853743662863485</v>
      </c>
      <c r="F357" s="3">
        <v>348</v>
      </c>
      <c r="G357" s="3">
        <f t="shared" si="83"/>
        <v>2.2250750697044879</v>
      </c>
      <c r="H357" s="32">
        <f t="shared" si="73"/>
        <v>2.2956918215883708</v>
      </c>
      <c r="I357" s="31">
        <f t="array" ref="I357:K357">LINEST(B308:B357,F308:G357,1,1)</f>
        <v>0.63031304157037538</v>
      </c>
      <c r="J357" s="31">
        <v>7.3656519002890655E-3</v>
      </c>
      <c r="K357" s="31">
        <v>-1.6824167154416225</v>
      </c>
      <c r="L357">
        <f t="shared" si="74"/>
        <v>0</v>
      </c>
      <c r="M357" s="13">
        <f t="shared" si="72"/>
        <v>0.51999999999999991</v>
      </c>
      <c r="N357" s="5">
        <f t="shared" si="75"/>
        <v>-7.4048960911368589E-2</v>
      </c>
      <c r="O357" s="5">
        <f t="shared" si="85"/>
        <v>1.3965692416991748E-3</v>
      </c>
      <c r="P357" s="5">
        <f t="shared" si="76"/>
        <v>-7.4048960911368589E-2</v>
      </c>
      <c r="Q357" s="5">
        <f t="shared" si="77"/>
        <v>-7.4048960911368589E-2</v>
      </c>
      <c r="R357" s="5">
        <f t="shared" si="78"/>
        <v>-7.4048960911368589E-2</v>
      </c>
      <c r="S357" s="11">
        <f t="shared" si="79"/>
        <v>-7.604896091136859E-2</v>
      </c>
      <c r="T357" s="11">
        <f t="shared" si="80"/>
        <v>-7.604896091136859E-2</v>
      </c>
      <c r="U357" s="11">
        <f t="shared" si="81"/>
        <v>-7.604896091136859E-2</v>
      </c>
    </row>
    <row r="358" spans="1:21" x14ac:dyDescent="0.25">
      <c r="A358" s="1">
        <v>40203</v>
      </c>
      <c r="B358">
        <v>1.9742599999999999</v>
      </c>
      <c r="C358" s="28">
        <f t="shared" si="84"/>
        <v>2.141427534852244</v>
      </c>
      <c r="D358" s="31">
        <f t="shared" si="82"/>
        <v>0.16716753485224412</v>
      </c>
      <c r="E358" s="30">
        <f t="shared" si="71"/>
        <v>5.8816266012724636</v>
      </c>
      <c r="F358" s="3">
        <v>349</v>
      </c>
      <c r="G358" s="3">
        <f t="shared" si="83"/>
        <v>2.141427534852244</v>
      </c>
      <c r="H358" s="32">
        <f t="shared" si="73"/>
        <v>2.2379655005545303</v>
      </c>
      <c r="I358" s="31">
        <f t="array" ref="I358:K358">LINEST(B309:B358,F309:G358,1,1)</f>
        <v>0.66036292643567907</v>
      </c>
      <c r="J358" s="31">
        <v>6.3644712377704301E-3</v>
      </c>
      <c r="K358" s="31">
        <v>-1.4199947508407162</v>
      </c>
      <c r="L358">
        <f t="shared" si="74"/>
        <v>0</v>
      </c>
      <c r="M358" s="13">
        <f t="shared" si="72"/>
        <v>0.51999999999999991</v>
      </c>
      <c r="N358" s="5">
        <f t="shared" si="75"/>
        <v>-4.1434087197474323E-2</v>
      </c>
      <c r="O358" s="5">
        <f t="shared" si="85"/>
        <v>-2.5467050932491575E-2</v>
      </c>
      <c r="P358" s="5">
        <f t="shared" si="76"/>
        <v>0</v>
      </c>
      <c r="Q358" s="5">
        <f t="shared" si="77"/>
        <v>0</v>
      </c>
      <c r="R358" s="5">
        <f t="shared" si="78"/>
        <v>0</v>
      </c>
      <c r="S358" s="11">
        <f t="shared" si="79"/>
        <v>0</v>
      </c>
      <c r="T358" s="11">
        <f t="shared" si="80"/>
        <v>0</v>
      </c>
      <c r="U358" s="11">
        <f t="shared" si="81"/>
        <v>0</v>
      </c>
    </row>
    <row r="359" spans="1:21" x14ac:dyDescent="0.25">
      <c r="A359" s="1">
        <v>40210</v>
      </c>
      <c r="B359">
        <v>1.8178799999999999</v>
      </c>
      <c r="C359" s="28">
        <f t="shared" si="84"/>
        <v>2.0578437674261219</v>
      </c>
      <c r="D359" s="31">
        <f t="shared" si="82"/>
        <v>0.23996376742612191</v>
      </c>
      <c r="E359" s="30">
        <f t="shared" si="71"/>
        <v>6.101872718765522</v>
      </c>
      <c r="F359" s="3">
        <v>350</v>
      </c>
      <c r="G359" s="3">
        <f t="shared" si="83"/>
        <v>2.0578437674261219</v>
      </c>
      <c r="H359" s="32">
        <f t="shared" si="73"/>
        <v>2.1664939147838713</v>
      </c>
      <c r="I359" s="31">
        <f t="array" ref="I359:K359">LINEST(B310:B359,F310:G359,1,1)</f>
        <v>0.9439833699634762</v>
      </c>
      <c r="J359" s="31">
        <v>-5.0977097783854385E-4</v>
      </c>
      <c r="K359" s="31">
        <v>0.2887110053658104</v>
      </c>
      <c r="L359">
        <f t="shared" si="74"/>
        <v>0</v>
      </c>
      <c r="M359" s="13">
        <f t="shared" si="72"/>
        <v>0.51999999999999991</v>
      </c>
      <c r="N359" s="5">
        <f t="shared" si="75"/>
        <v>-8.2522657621268092E-2</v>
      </c>
      <c r="O359" s="5">
        <f t="shared" si="85"/>
        <v>-3.2457041052565638E-2</v>
      </c>
      <c r="P359" s="5">
        <f t="shared" si="76"/>
        <v>0</v>
      </c>
      <c r="Q359" s="5">
        <f t="shared" si="77"/>
        <v>8.2522657621268092E-2</v>
      </c>
      <c r="R359" s="5">
        <f t="shared" si="78"/>
        <v>8.2522657621268092E-2</v>
      </c>
      <c r="S359" s="11">
        <f t="shared" si="79"/>
        <v>0</v>
      </c>
      <c r="T359" s="11">
        <f t="shared" si="80"/>
        <v>8.052265762126809E-2</v>
      </c>
      <c r="U359" s="11">
        <f t="shared" si="81"/>
        <v>8.052265762126809E-2</v>
      </c>
    </row>
    <row r="360" spans="1:21" x14ac:dyDescent="0.25">
      <c r="A360" s="1">
        <v>40217</v>
      </c>
      <c r="B360">
        <v>1.8711899999999999</v>
      </c>
      <c r="C360" s="28">
        <f t="shared" si="84"/>
        <v>1.9378618837130608</v>
      </c>
      <c r="D360" s="31">
        <f t="shared" si="82"/>
        <v>6.6671883713060875E-2</v>
      </c>
      <c r="E360" s="30">
        <f t="shared" si="71"/>
        <v>5.9438334274451154</v>
      </c>
      <c r="F360" s="3">
        <v>351</v>
      </c>
      <c r="G360" s="3">
        <f t="shared" si="83"/>
        <v>1.9378618837130608</v>
      </c>
      <c r="H360" s="32">
        <f t="shared" si="73"/>
        <v>1.9390907836557065</v>
      </c>
      <c r="I360" s="31">
        <f t="array" ref="I360:K360">LINEST(B311:B360,F311:G360,1,1)</f>
        <v>0.98499830068304151</v>
      </c>
      <c r="J360" s="31">
        <v>-1.7726818278814684E-3</v>
      </c>
      <c r="K360" s="31">
        <v>0.62596293280449822</v>
      </c>
      <c r="L360">
        <f t="shared" si="74"/>
        <v>1</v>
      </c>
      <c r="M360" s="13">
        <f t="shared" si="72"/>
        <v>0.51999999999999991</v>
      </c>
      <c r="N360" s="5">
        <f t="shared" si="75"/>
        <v>2.8903605133283938E-2</v>
      </c>
      <c r="O360" s="5">
        <f t="shared" si="85"/>
        <v>-0.11089095841927965</v>
      </c>
      <c r="P360" s="5">
        <f t="shared" si="76"/>
        <v>0</v>
      </c>
      <c r="Q360" s="5">
        <f t="shared" si="77"/>
        <v>-2.8903605133283938E-2</v>
      </c>
      <c r="R360" s="5">
        <f t="shared" si="78"/>
        <v>-2.8903605133283938E-2</v>
      </c>
      <c r="S360" s="11">
        <f t="shared" si="79"/>
        <v>0</v>
      </c>
      <c r="T360" s="11">
        <f t="shared" si="80"/>
        <v>-3.090360513328394E-2</v>
      </c>
      <c r="U360" s="11">
        <f t="shared" si="81"/>
        <v>-3.090360513328394E-2</v>
      </c>
    </row>
    <row r="361" spans="1:21" x14ac:dyDescent="0.25">
      <c r="A361" s="1">
        <v>40224</v>
      </c>
      <c r="B361">
        <v>1.9209499999999999</v>
      </c>
      <c r="C361" s="28">
        <f t="shared" si="84"/>
        <v>1.9045259418565303</v>
      </c>
      <c r="D361" s="31">
        <f t="shared" si="82"/>
        <v>1.6424058143469589E-2</v>
      </c>
      <c r="E361" s="30">
        <f t="shared" si="71"/>
        <v>5.8958718980718512</v>
      </c>
      <c r="F361" s="3">
        <v>352</v>
      </c>
      <c r="G361" s="3">
        <f t="shared" si="83"/>
        <v>1.9045259418565303</v>
      </c>
      <c r="H361" s="32">
        <f t="shared" si="73"/>
        <v>1.8779337457256731</v>
      </c>
      <c r="I361" s="31">
        <f t="array" ref="I361:K361">LINEST(B312:B361,F312:G361,1,1)</f>
        <v>0.95283788749140585</v>
      </c>
      <c r="J361" s="31">
        <v>-2.2754552418517773E-3</v>
      </c>
      <c r="K361" s="31">
        <v>0.86133063018484868</v>
      </c>
      <c r="L361">
        <f t="shared" si="74"/>
        <v>1</v>
      </c>
      <c r="M361" s="13">
        <f t="shared" si="72"/>
        <v>0.51999999999999991</v>
      </c>
      <c r="N361" s="5">
        <f t="shared" si="75"/>
        <v>2.6245263227943849E-2</v>
      </c>
      <c r="O361" s="5">
        <f t="shared" si="85"/>
        <v>-3.2047093999814313E-2</v>
      </c>
      <c r="P361" s="5">
        <f t="shared" si="76"/>
        <v>0</v>
      </c>
      <c r="Q361" s="5">
        <f t="shared" si="77"/>
        <v>-2.6245263227943849E-2</v>
      </c>
      <c r="R361" s="5">
        <f t="shared" si="78"/>
        <v>-2.6245263227943849E-2</v>
      </c>
      <c r="S361" s="11">
        <f t="shared" si="79"/>
        <v>0</v>
      </c>
      <c r="T361" s="11">
        <f t="shared" si="80"/>
        <v>-2.8245263227943851E-2</v>
      </c>
      <c r="U361" s="11">
        <f t="shared" si="81"/>
        <v>-2.8245263227943851E-2</v>
      </c>
    </row>
    <row r="362" spans="1:21" x14ac:dyDescent="0.25">
      <c r="A362" s="1">
        <v>40231</v>
      </c>
      <c r="B362">
        <v>1.83565</v>
      </c>
      <c r="C362" s="28">
        <f t="shared" si="84"/>
        <v>1.9127379709282653</v>
      </c>
      <c r="D362" s="31">
        <f t="shared" si="82"/>
        <v>7.7087970928265248E-2</v>
      </c>
      <c r="E362" s="30">
        <f t="shared" si="71"/>
        <v>5.9123370752417488</v>
      </c>
      <c r="F362" s="3">
        <v>353</v>
      </c>
      <c r="G362" s="3">
        <f t="shared" si="83"/>
        <v>1.9127379709282653</v>
      </c>
      <c r="H362" s="32">
        <f t="shared" si="73"/>
        <v>1.8806241373550576</v>
      </c>
      <c r="I362" s="31">
        <f t="array" ref="I362:K362">LINEST(B313:B362,F313:G362,1,1)</f>
        <v>0.93284655046696174</v>
      </c>
      <c r="J362" s="31">
        <v>-2.3991260769275929E-3</v>
      </c>
      <c r="K362" s="31">
        <v>0.94157911853718446</v>
      </c>
      <c r="L362">
        <f t="shared" si="74"/>
        <v>0</v>
      </c>
      <c r="M362" s="13">
        <f t="shared" si="72"/>
        <v>0.54</v>
      </c>
      <c r="N362" s="5">
        <f t="shared" si="75"/>
        <v>-4.542121311985603E-2</v>
      </c>
      <c r="O362" s="5">
        <f t="shared" si="85"/>
        <v>1.4316087034299541E-3</v>
      </c>
      <c r="P362" s="5">
        <f t="shared" si="76"/>
        <v>-4.542121311985603E-2</v>
      </c>
      <c r="Q362" s="5">
        <f t="shared" si="77"/>
        <v>0</v>
      </c>
      <c r="R362" s="5">
        <f t="shared" si="78"/>
        <v>0</v>
      </c>
      <c r="S362" s="11">
        <f t="shared" si="79"/>
        <v>-4.7421213119856032E-2</v>
      </c>
      <c r="T362" s="11">
        <f t="shared" si="80"/>
        <v>0</v>
      </c>
      <c r="U362" s="11">
        <f t="shared" si="81"/>
        <v>0</v>
      </c>
    </row>
    <row r="363" spans="1:21" x14ac:dyDescent="0.25">
      <c r="A363" s="1">
        <v>40238</v>
      </c>
      <c r="B363">
        <v>2.0169100000000002</v>
      </c>
      <c r="C363" s="28">
        <f t="shared" si="84"/>
        <v>1.8741939854641325</v>
      </c>
      <c r="D363" s="31">
        <f t="shared" si="82"/>
        <v>0.14271601453586769</v>
      </c>
      <c r="E363" s="30">
        <f t="shared" si="71"/>
        <v>5.9607716928984322</v>
      </c>
      <c r="F363" s="3">
        <v>354</v>
      </c>
      <c r="G363" s="3">
        <f t="shared" si="83"/>
        <v>1.8741939854641325</v>
      </c>
      <c r="H363" s="32">
        <f t="shared" si="73"/>
        <v>1.8406238815509597</v>
      </c>
      <c r="I363" s="31">
        <f t="array" ref="I363:K363">LINEST(B314:B363,F314:G363,1,1)</f>
        <v>0.86727717791908399</v>
      </c>
      <c r="J363" s="31">
        <v>-1.1595880326662976E-3</v>
      </c>
      <c r="K363" s="31">
        <v>0.66231395342890265</v>
      </c>
      <c r="L363">
        <f t="shared" si="74"/>
        <v>1</v>
      </c>
      <c r="M363" s="13">
        <f t="shared" si="72"/>
        <v>0.51999999999999991</v>
      </c>
      <c r="N363" s="5">
        <f t="shared" si="75"/>
        <v>9.4167995035226215E-2</v>
      </c>
      <c r="O363" s="5">
        <f t="shared" si="85"/>
        <v>-2.1499129489576219E-2</v>
      </c>
      <c r="P363" s="5">
        <f t="shared" si="76"/>
        <v>0</v>
      </c>
      <c r="Q363" s="5">
        <f t="shared" si="77"/>
        <v>-9.4167995035226215E-2</v>
      </c>
      <c r="R363" s="5">
        <f t="shared" si="78"/>
        <v>-9.4167995035226215E-2</v>
      </c>
      <c r="S363" s="11">
        <f t="shared" si="79"/>
        <v>0</v>
      </c>
      <c r="T363" s="11">
        <f t="shared" si="80"/>
        <v>-9.6167995035226217E-2</v>
      </c>
      <c r="U363" s="11">
        <f t="shared" si="81"/>
        <v>-9.6167995035226217E-2</v>
      </c>
    </row>
    <row r="364" spans="1:21" x14ac:dyDescent="0.25">
      <c r="A364" s="1">
        <v>40245</v>
      </c>
      <c r="B364">
        <v>2.0240200000000002</v>
      </c>
      <c r="C364" s="28">
        <f t="shared" si="84"/>
        <v>1.9455519927320664</v>
      </c>
      <c r="D364" s="31">
        <f t="shared" si="82"/>
        <v>7.8468007267933793E-2</v>
      </c>
      <c r="E364" s="30">
        <f t="shared" si="71"/>
        <v>5.9762103986059589</v>
      </c>
      <c r="F364" s="3">
        <v>355</v>
      </c>
      <c r="G364" s="3">
        <f t="shared" si="83"/>
        <v>1.9455519927320664</v>
      </c>
      <c r="H364" s="32">
        <f t="shared" si="73"/>
        <v>1.9379930435838837</v>
      </c>
      <c r="I364" s="31">
        <f t="array" ref="I364:K364">LINEST(B315:B364,F315:G364,1,1)</f>
        <v>0.88880737851586922</v>
      </c>
      <c r="J364" s="31">
        <v>-8.8484433120197608E-4</v>
      </c>
      <c r="K364" s="31">
        <v>0.52914524032063337</v>
      </c>
      <c r="L364">
        <f t="shared" si="74"/>
        <v>1</v>
      </c>
      <c r="M364" s="13">
        <f t="shared" si="72"/>
        <v>0.51999999999999991</v>
      </c>
      <c r="N364" s="5">
        <f t="shared" si="75"/>
        <v>3.5189955466297107E-3</v>
      </c>
      <c r="O364" s="5">
        <f t="shared" si="85"/>
        <v>5.1548343768839877E-2</v>
      </c>
      <c r="P364" s="5">
        <f t="shared" si="76"/>
        <v>3.5189955466297107E-3</v>
      </c>
      <c r="Q364" s="5">
        <f t="shared" si="77"/>
        <v>0</v>
      </c>
      <c r="R364" s="5">
        <f t="shared" si="78"/>
        <v>0</v>
      </c>
      <c r="S364" s="11">
        <f t="shared" si="79"/>
        <v>1.5189955466297107E-3</v>
      </c>
      <c r="T364" s="11">
        <f t="shared" si="80"/>
        <v>0</v>
      </c>
      <c r="U364" s="11">
        <f t="shared" si="81"/>
        <v>0</v>
      </c>
    </row>
    <row r="365" spans="1:21" x14ac:dyDescent="0.25">
      <c r="A365" s="1">
        <v>40252</v>
      </c>
      <c r="B365">
        <v>2.0169100000000002</v>
      </c>
      <c r="C365" s="28">
        <f t="shared" si="84"/>
        <v>1.9847859963660333</v>
      </c>
      <c r="D365" s="31">
        <f t="shared" si="82"/>
        <v>3.2124003633966947E-2</v>
      </c>
      <c r="E365" s="30">
        <f t="shared" si="71"/>
        <v>5.781339751459722</v>
      </c>
      <c r="F365" s="3">
        <v>356</v>
      </c>
      <c r="G365" s="3">
        <f t="shared" si="83"/>
        <v>1.9847859963660333</v>
      </c>
      <c r="H365" s="32">
        <f t="shared" si="73"/>
        <v>1.9782330967578314</v>
      </c>
      <c r="I365" s="31">
        <f t="array" ref="I365:K365">LINEST(B316:B365,F316:G365,1,1)</f>
        <v>0.88675256838826555</v>
      </c>
      <c r="J365" s="31">
        <v>-7.1098239145400569E-4</v>
      </c>
      <c r="K365" s="31">
        <v>0.47576302571988416</v>
      </c>
      <c r="L365">
        <f t="shared" si="74"/>
        <v>0</v>
      </c>
      <c r="M365" s="13">
        <f t="shared" si="72"/>
        <v>0.51999999999999991</v>
      </c>
      <c r="N365" s="5">
        <f t="shared" si="75"/>
        <v>-3.5189955466297107E-3</v>
      </c>
      <c r="O365" s="5">
        <f t="shared" si="85"/>
        <v>2.0551146947539456E-2</v>
      </c>
      <c r="P365" s="5">
        <f t="shared" si="76"/>
        <v>-3.5189955466297107E-3</v>
      </c>
      <c r="Q365" s="5">
        <f t="shared" si="77"/>
        <v>0</v>
      </c>
      <c r="R365" s="5">
        <f t="shared" si="78"/>
        <v>0</v>
      </c>
      <c r="S365" s="11">
        <f t="shared" si="79"/>
        <v>-5.5189955466297107E-3</v>
      </c>
      <c r="T365" s="11">
        <f t="shared" si="80"/>
        <v>0</v>
      </c>
      <c r="U365" s="11">
        <f t="shared" si="81"/>
        <v>0</v>
      </c>
    </row>
    <row r="366" spans="1:21" x14ac:dyDescent="0.25">
      <c r="A366" s="1">
        <v>40259</v>
      </c>
      <c r="B366">
        <v>2.0026899999999999</v>
      </c>
      <c r="C366" s="28">
        <f t="shared" si="84"/>
        <v>2.0008479981830165</v>
      </c>
      <c r="D366" s="31">
        <f t="shared" si="82"/>
        <v>1.8420018169833519E-3</v>
      </c>
      <c r="E366" s="30">
        <f t="shared" si="71"/>
        <v>5.7029790786668073</v>
      </c>
      <c r="F366" s="3">
        <v>357</v>
      </c>
      <c r="G366" s="3">
        <f t="shared" si="83"/>
        <v>2.0008479981830165</v>
      </c>
      <c r="H366" s="32">
        <f t="shared" si="73"/>
        <v>1.9961994133141137</v>
      </c>
      <c r="I366" s="31">
        <f t="array" ref="I366:K366">LINEST(B317:B366,F317:G366,1,1)</f>
        <v>0.88951154289233325</v>
      </c>
      <c r="J366" s="31">
        <v>-6.7660671830766319E-4</v>
      </c>
      <c r="K366" s="31">
        <v>0.45871930632596514</v>
      </c>
      <c r="L366">
        <f t="shared" si="74"/>
        <v>0</v>
      </c>
      <c r="M366" s="13">
        <f t="shared" si="72"/>
        <v>0.51999999999999991</v>
      </c>
      <c r="N366" s="5">
        <f t="shared" si="75"/>
        <v>-7.0753603950192145E-3</v>
      </c>
      <c r="O366" s="5">
        <f t="shared" si="85"/>
        <v>9.0410084412785308E-3</v>
      </c>
      <c r="P366" s="5">
        <f t="shared" si="76"/>
        <v>-7.0753603950192145E-3</v>
      </c>
      <c r="Q366" s="5">
        <f t="shared" si="77"/>
        <v>0</v>
      </c>
      <c r="R366" s="5">
        <f t="shared" si="78"/>
        <v>0</v>
      </c>
      <c r="S366" s="11">
        <f t="shared" si="79"/>
        <v>-9.0753603950192146E-3</v>
      </c>
      <c r="T366" s="11">
        <f t="shared" si="80"/>
        <v>0</v>
      </c>
      <c r="U366" s="11">
        <f t="shared" si="81"/>
        <v>0</v>
      </c>
    </row>
    <row r="367" spans="1:21" x14ac:dyDescent="0.25">
      <c r="A367" s="1">
        <v>40266</v>
      </c>
      <c r="B367">
        <v>2.0009100000000002</v>
      </c>
      <c r="C367" s="28">
        <f t="shared" si="84"/>
        <v>2.0017689990915084</v>
      </c>
      <c r="D367" s="31">
        <f t="shared" si="82"/>
        <v>8.5899909150821685E-4</v>
      </c>
      <c r="E367" s="30">
        <f t="shared" si="71"/>
        <v>5.6995094150632637</v>
      </c>
      <c r="F367" s="3">
        <v>358</v>
      </c>
      <c r="G367" s="3">
        <f t="shared" si="83"/>
        <v>2.0017689990915084</v>
      </c>
      <c r="H367" s="32">
        <f t="shared" si="73"/>
        <v>1.9970907320677511</v>
      </c>
      <c r="I367" s="31">
        <f t="array" ref="I367:K367">LINEST(B318:B367,F318:G367,1,1)</f>
        <v>0.9010567458920884</v>
      </c>
      <c r="J367" s="31">
        <v>-6.0980028791045337E-4</v>
      </c>
      <c r="K367" s="31">
        <v>0.41263593792192843</v>
      </c>
      <c r="L367">
        <f t="shared" si="74"/>
        <v>0</v>
      </c>
      <c r="M367" s="13">
        <f t="shared" si="72"/>
        <v>0.5</v>
      </c>
      <c r="N367" s="5">
        <f t="shared" si="75"/>
        <v>-8.8919977884072132E-4</v>
      </c>
      <c r="O367" s="5">
        <f t="shared" si="85"/>
        <v>4.46408217780081E-4</v>
      </c>
      <c r="P367" s="5">
        <f t="shared" si="76"/>
        <v>-8.8919977884072132E-4</v>
      </c>
      <c r="Q367" s="5">
        <f t="shared" si="77"/>
        <v>0</v>
      </c>
      <c r="R367" s="5">
        <f t="shared" si="78"/>
        <v>0</v>
      </c>
      <c r="S367" s="11">
        <f t="shared" si="79"/>
        <v>-2.8891997788407214E-3</v>
      </c>
      <c r="T367" s="11">
        <f t="shared" si="80"/>
        <v>0</v>
      </c>
      <c r="U367" s="11">
        <f t="shared" si="81"/>
        <v>0</v>
      </c>
    </row>
    <row r="368" spans="1:21" x14ac:dyDescent="0.25">
      <c r="A368" s="1">
        <v>40273</v>
      </c>
      <c r="B368">
        <v>1.9493799999999999</v>
      </c>
      <c r="C368" s="28">
        <f t="shared" si="84"/>
        <v>2.0013394995457543</v>
      </c>
      <c r="D368" s="31">
        <f t="shared" si="82"/>
        <v>5.1959499545754406E-2</v>
      </c>
      <c r="E368" s="30">
        <f t="shared" si="71"/>
        <v>5.7066545832614937</v>
      </c>
      <c r="F368" s="3">
        <v>359</v>
      </c>
      <c r="G368" s="3">
        <f t="shared" si="83"/>
        <v>2.0013394995457543</v>
      </c>
      <c r="H368" s="32">
        <f t="shared" si="73"/>
        <v>1.9970380914480739</v>
      </c>
      <c r="I368" s="31">
        <f t="array" ref="I368:K368">LINEST(B319:B368,F319:G368,1,1)</f>
        <v>0.90394028425017658</v>
      </c>
      <c r="J368" s="31">
        <v>-8.2170505343332552E-4</v>
      </c>
      <c r="K368" s="31">
        <v>0.47752808085807263</v>
      </c>
      <c r="L368">
        <f t="shared" si="74"/>
        <v>0</v>
      </c>
      <c r="M368" s="13">
        <f t="shared" si="72"/>
        <v>0.48</v>
      </c>
      <c r="N368" s="5">
        <f t="shared" si="75"/>
        <v>-2.6090703777536972E-2</v>
      </c>
      <c r="O368" s="5">
        <f t="shared" si="85"/>
        <v>-2.6358999424602736E-5</v>
      </c>
      <c r="P368" s="5">
        <f t="shared" si="76"/>
        <v>0</v>
      </c>
      <c r="Q368" s="5">
        <f t="shared" si="77"/>
        <v>2.6090703777536972E-2</v>
      </c>
      <c r="R368" s="5">
        <f t="shared" si="78"/>
        <v>2.6090703777536972E-2</v>
      </c>
      <c r="S368" s="11">
        <f t="shared" si="79"/>
        <v>0</v>
      </c>
      <c r="T368" s="11">
        <f t="shared" si="80"/>
        <v>2.409070377753697E-2</v>
      </c>
      <c r="U368" s="11">
        <f t="shared" si="81"/>
        <v>2.409070377753697E-2</v>
      </c>
    </row>
    <row r="369" spans="1:21" x14ac:dyDescent="0.25">
      <c r="A369" s="1">
        <v>40280</v>
      </c>
      <c r="B369">
        <v>1.98847</v>
      </c>
      <c r="C369" s="28">
        <f t="shared" si="84"/>
        <v>1.9753597497728772</v>
      </c>
      <c r="D369" s="31">
        <f t="shared" si="82"/>
        <v>1.3110250227122755E-2</v>
      </c>
      <c r="E369" s="30">
        <f t="shared" si="71"/>
        <v>5.2921976678148521</v>
      </c>
      <c r="F369" s="3">
        <v>360</v>
      </c>
      <c r="G369" s="3">
        <f t="shared" si="83"/>
        <v>1.9753597497728772</v>
      </c>
      <c r="H369" s="32">
        <f t="shared" si="73"/>
        <v>1.9673215153281278</v>
      </c>
      <c r="I369" s="31">
        <f t="array" ref="I369:K369">LINEST(B320:B369,F320:G369,1,1)</f>
        <v>0.90705675232986938</v>
      </c>
      <c r="J369" s="31">
        <v>-6.8644899922592985E-4</v>
      </c>
      <c r="K369" s="31">
        <v>0.42554854395605068</v>
      </c>
      <c r="L369">
        <f t="shared" si="74"/>
        <v>1</v>
      </c>
      <c r="M369" s="13">
        <f t="shared" si="72"/>
        <v>0.48</v>
      </c>
      <c r="N369" s="5">
        <f t="shared" si="75"/>
        <v>1.985412550169996E-2</v>
      </c>
      <c r="O369" s="5">
        <f t="shared" si="85"/>
        <v>-1.4992147871588202E-2</v>
      </c>
      <c r="P369" s="5">
        <f t="shared" si="76"/>
        <v>0</v>
      </c>
      <c r="Q369" s="5">
        <f t="shared" si="77"/>
        <v>-1.985412550169996E-2</v>
      </c>
      <c r="R369" s="5">
        <f t="shared" si="78"/>
        <v>-1.985412550169996E-2</v>
      </c>
      <c r="S369" s="11">
        <f t="shared" si="79"/>
        <v>0</v>
      </c>
      <c r="T369" s="11">
        <f t="shared" si="80"/>
        <v>-2.1854125501699961E-2</v>
      </c>
      <c r="U369" s="11">
        <f t="shared" si="81"/>
        <v>-2.1854125501699961E-2</v>
      </c>
    </row>
    <row r="370" spans="1:21" x14ac:dyDescent="0.25">
      <c r="A370" s="1">
        <v>40287</v>
      </c>
      <c r="B370">
        <v>1.9174</v>
      </c>
      <c r="C370" s="28">
        <f t="shared" si="84"/>
        <v>1.9819148748864386</v>
      </c>
      <c r="D370" s="31">
        <f t="shared" si="82"/>
        <v>6.4514874886438589E-2</v>
      </c>
      <c r="E370" s="30">
        <f t="shared" si="71"/>
        <v>5.2538189598644101</v>
      </c>
      <c r="F370" s="3">
        <v>361</v>
      </c>
      <c r="G370" s="3">
        <f t="shared" si="83"/>
        <v>1.9819148748864386</v>
      </c>
      <c r="H370" s="32">
        <f t="shared" si="73"/>
        <v>1.9754497250442424</v>
      </c>
      <c r="I370" s="31">
        <f t="array" ref="I370:K370">LINEST(B321:B370,F321:G370,1,1)</f>
        <v>0.92553091908060092</v>
      </c>
      <c r="J370" s="31">
        <v>-7.3501958457397197E-4</v>
      </c>
      <c r="K370" s="31">
        <v>0.40250432427189642</v>
      </c>
      <c r="L370">
        <f t="shared" si="74"/>
        <v>0</v>
      </c>
      <c r="M370" s="13">
        <f t="shared" si="72"/>
        <v>0.48</v>
      </c>
      <c r="N370" s="5">
        <f t="shared" si="75"/>
        <v>-3.6395397142237274E-2</v>
      </c>
      <c r="O370" s="5">
        <f t="shared" si="85"/>
        <v>4.1231005987958369E-3</v>
      </c>
      <c r="P370" s="5">
        <f t="shared" si="76"/>
        <v>-3.6395397142237274E-2</v>
      </c>
      <c r="Q370" s="5">
        <f t="shared" si="77"/>
        <v>0</v>
      </c>
      <c r="R370" s="5">
        <f t="shared" si="78"/>
        <v>0</v>
      </c>
      <c r="S370" s="11">
        <f t="shared" si="79"/>
        <v>-3.8395397142237275E-2</v>
      </c>
      <c r="T370" s="11">
        <f t="shared" si="80"/>
        <v>0</v>
      </c>
      <c r="U370" s="11">
        <f t="shared" si="81"/>
        <v>0</v>
      </c>
    </row>
    <row r="371" spans="1:21" x14ac:dyDescent="0.25">
      <c r="A371" s="1">
        <v>40294</v>
      </c>
      <c r="B371">
        <v>1.7752399999999999</v>
      </c>
      <c r="C371" s="28">
        <f t="shared" si="84"/>
        <v>1.9496574374432192</v>
      </c>
      <c r="D371" s="31">
        <f t="shared" si="82"/>
        <v>0.17441743744321925</v>
      </c>
      <c r="E371" s="30">
        <f t="shared" si="71"/>
        <v>5.0327596058891872</v>
      </c>
      <c r="F371" s="3">
        <v>362</v>
      </c>
      <c r="G371" s="3">
        <f t="shared" si="83"/>
        <v>1.9496574374432192</v>
      </c>
      <c r="H371" s="32">
        <f t="shared" si="73"/>
        <v>1.9408954746252705</v>
      </c>
      <c r="I371" s="31">
        <f t="array" ref="I371:K371">LINEST(B322:B371,F322:G371,1,1)</f>
        <v>0.95000368813179992</v>
      </c>
      <c r="J371" s="31">
        <v>-1.343608364861042E-3</v>
      </c>
      <c r="K371" s="31">
        <v>0.55671421712326175</v>
      </c>
      <c r="L371">
        <f t="shared" si="74"/>
        <v>0</v>
      </c>
      <c r="M371" s="13">
        <f t="shared" si="72"/>
        <v>0.45999999999999996</v>
      </c>
      <c r="N371" s="5">
        <f t="shared" si="75"/>
        <v>-7.7034476605994051E-2</v>
      </c>
      <c r="O371" s="5">
        <f t="shared" si="85"/>
        <v>-1.7646629878409814E-2</v>
      </c>
      <c r="P371" s="5">
        <f t="shared" si="76"/>
        <v>0</v>
      </c>
      <c r="Q371" s="5">
        <f t="shared" si="77"/>
        <v>7.7034476605994051E-2</v>
      </c>
      <c r="R371" s="5">
        <f t="shared" si="78"/>
        <v>7.7034476605994051E-2</v>
      </c>
      <c r="S371" s="11">
        <f t="shared" si="79"/>
        <v>0</v>
      </c>
      <c r="T371" s="11">
        <f t="shared" si="80"/>
        <v>7.5034476605994049E-2</v>
      </c>
      <c r="U371" s="11">
        <f t="shared" si="81"/>
        <v>7.5034476605994049E-2</v>
      </c>
    </row>
    <row r="372" spans="1:21" x14ac:dyDescent="0.25">
      <c r="A372" s="1">
        <v>40301</v>
      </c>
      <c r="B372">
        <v>1.4269400000000001</v>
      </c>
      <c r="C372" s="28">
        <f t="shared" si="84"/>
        <v>1.8624487187216094</v>
      </c>
      <c r="D372" s="31">
        <f t="shared" si="82"/>
        <v>0.43550871872160934</v>
      </c>
      <c r="E372" s="30">
        <f t="shared" si="71"/>
        <v>5.4517899289015777</v>
      </c>
      <c r="F372" s="3">
        <v>363</v>
      </c>
      <c r="G372" s="3">
        <f t="shared" si="83"/>
        <v>1.8624487187216094</v>
      </c>
      <c r="H372" s="32">
        <f t="shared" si="73"/>
        <v>1.8383175324205776</v>
      </c>
      <c r="I372" s="31">
        <f t="array" ref="I372:K372">LINEST(B323:B372,F323:G372,1,1)</f>
        <v>1.0396094957303013</v>
      </c>
      <c r="J372" s="31">
        <v>-2.675516003722921E-3</v>
      </c>
      <c r="K372" s="31">
        <v>0.8208838659544111</v>
      </c>
      <c r="L372">
        <f t="shared" si="74"/>
        <v>0</v>
      </c>
      <c r="M372" s="13">
        <f t="shared" si="72"/>
        <v>0.45999999999999996</v>
      </c>
      <c r="N372" s="5">
        <f t="shared" si="75"/>
        <v>-0.21840333369491005</v>
      </c>
      <c r="O372" s="5">
        <f t="shared" si="85"/>
        <v>-5.4298682673812992E-2</v>
      </c>
      <c r="P372" s="5">
        <f t="shared" si="76"/>
        <v>0</v>
      </c>
      <c r="Q372" s="5">
        <f t="shared" si="77"/>
        <v>0.21840333369491005</v>
      </c>
      <c r="R372" s="5">
        <f t="shared" si="78"/>
        <v>0.21840333369491005</v>
      </c>
      <c r="S372" s="11">
        <f t="shared" si="79"/>
        <v>0</v>
      </c>
      <c r="T372" s="11">
        <f t="shared" si="80"/>
        <v>0.21640333369491005</v>
      </c>
      <c r="U372" s="11">
        <f t="shared" si="81"/>
        <v>0.21640333369491005</v>
      </c>
    </row>
    <row r="373" spans="1:21" x14ac:dyDescent="0.25">
      <c r="A373" s="1">
        <v>40308</v>
      </c>
      <c r="B373">
        <v>1.546</v>
      </c>
      <c r="C373" s="28">
        <f t="shared" si="84"/>
        <v>1.6446943593608048</v>
      </c>
      <c r="D373" s="31">
        <f t="shared" si="82"/>
        <v>9.8694359360804729E-2</v>
      </c>
      <c r="E373" s="30">
        <f t="shared" si="71"/>
        <v>5.4414434861169916</v>
      </c>
      <c r="F373" s="3">
        <v>364</v>
      </c>
      <c r="G373" s="3">
        <f t="shared" si="83"/>
        <v>1.6446943593608048</v>
      </c>
      <c r="H373" s="32">
        <f t="shared" si="73"/>
        <v>1.5568359141648249</v>
      </c>
      <c r="I373" s="31">
        <f t="array" ref="I373:K373">LINEST(B324:B373,F324:G373,1,1)</f>
        <v>1.0391780595867239</v>
      </c>
      <c r="J373" s="31">
        <v>-2.8746307426865052E-3</v>
      </c>
      <c r="K373" s="31">
        <v>0.8905523177574155</v>
      </c>
      <c r="L373">
        <f t="shared" si="74"/>
        <v>1</v>
      </c>
      <c r="M373" s="13">
        <f t="shared" si="72"/>
        <v>0.43999999999999995</v>
      </c>
      <c r="N373" s="5">
        <f t="shared" si="75"/>
        <v>8.0138658805375129E-2</v>
      </c>
      <c r="O373" s="5">
        <f t="shared" si="85"/>
        <v>-0.16619526735676737</v>
      </c>
      <c r="P373" s="5">
        <f t="shared" si="76"/>
        <v>0</v>
      </c>
      <c r="Q373" s="5">
        <f t="shared" si="77"/>
        <v>-8.0138658805375129E-2</v>
      </c>
      <c r="R373" s="5">
        <f t="shared" si="78"/>
        <v>-8.0138658805375129E-2</v>
      </c>
      <c r="S373" s="11">
        <f t="shared" si="79"/>
        <v>0</v>
      </c>
      <c r="T373" s="11">
        <f t="shared" si="80"/>
        <v>-8.2138658805375131E-2</v>
      </c>
      <c r="U373" s="11">
        <f t="shared" si="81"/>
        <v>-8.2138658805375131E-2</v>
      </c>
    </row>
    <row r="374" spans="1:21" x14ac:dyDescent="0.25">
      <c r="A374" s="1">
        <v>40315</v>
      </c>
      <c r="B374">
        <v>1.55488</v>
      </c>
      <c r="C374" s="28">
        <f t="shared" si="84"/>
        <v>1.5953471796804024</v>
      </c>
      <c r="D374" s="31">
        <f t="shared" si="82"/>
        <v>4.0467179680402365E-2</v>
      </c>
      <c r="E374" s="30">
        <f t="shared" si="71"/>
        <v>5.2084702647246983</v>
      </c>
      <c r="F374" s="3">
        <v>365</v>
      </c>
      <c r="G374" s="3">
        <f t="shared" si="83"/>
        <v>1.5953471796804024</v>
      </c>
      <c r="H374" s="32">
        <f t="shared" si="73"/>
        <v>1.4991618832242741</v>
      </c>
      <c r="I374" s="31">
        <f t="array" ref="I374:K374">LINEST(B325:B374,F325:G374,1,1)</f>
        <v>1.0171546549094463</v>
      </c>
      <c r="J374" s="31">
        <v>-2.9046539154615049E-3</v>
      </c>
      <c r="K374" s="31">
        <v>0.94717445890687646</v>
      </c>
      <c r="L374">
        <f t="shared" si="74"/>
        <v>1</v>
      </c>
      <c r="M374" s="13">
        <f t="shared" si="72"/>
        <v>0.45999999999999996</v>
      </c>
      <c r="N374" s="5">
        <f t="shared" si="75"/>
        <v>5.7274220701709067E-3</v>
      </c>
      <c r="O374" s="5">
        <f t="shared" si="85"/>
        <v>-3.7749293970397113E-2</v>
      </c>
      <c r="P374" s="5">
        <f t="shared" si="76"/>
        <v>0</v>
      </c>
      <c r="Q374" s="5">
        <f t="shared" si="77"/>
        <v>-5.7274220701709067E-3</v>
      </c>
      <c r="R374" s="5">
        <f t="shared" si="78"/>
        <v>-5.7274220701709067E-3</v>
      </c>
      <c r="S374" s="11">
        <f t="shared" si="79"/>
        <v>0</v>
      </c>
      <c r="T374" s="11">
        <f t="shared" si="80"/>
        <v>-7.7274220701709067E-3</v>
      </c>
      <c r="U374" s="11">
        <f t="shared" si="81"/>
        <v>-7.7274220701709067E-3</v>
      </c>
    </row>
    <row r="375" spans="1:21" x14ac:dyDescent="0.25">
      <c r="A375" s="1">
        <v>40322</v>
      </c>
      <c r="B375">
        <v>1.5886</v>
      </c>
      <c r="C375" s="28">
        <f t="shared" si="84"/>
        <v>1.5751135898402011</v>
      </c>
      <c r="D375" s="31">
        <f t="shared" si="82"/>
        <v>1.3486410159798901E-2</v>
      </c>
      <c r="E375" s="30">
        <f t="shared" si="71"/>
        <v>5.0958964743481499</v>
      </c>
      <c r="F375" s="3">
        <v>366</v>
      </c>
      <c r="G375" s="3">
        <f t="shared" si="83"/>
        <v>1.5751135898402011</v>
      </c>
      <c r="H375" s="32">
        <f t="shared" si="73"/>
        <v>1.4862052457650545</v>
      </c>
      <c r="I375" s="31">
        <f t="array" ref="I375:K375">LINEST(B326:B375,F326:G375,1,1)</f>
        <v>0.98584149007852617</v>
      </c>
      <c r="J375" s="31">
        <v>-2.8003136863940631E-3</v>
      </c>
      <c r="K375" s="31">
        <v>0.97673082713035675</v>
      </c>
      <c r="L375">
        <f t="shared" si="74"/>
        <v>1</v>
      </c>
      <c r="M375" s="13">
        <f t="shared" si="72"/>
        <v>0.48</v>
      </c>
      <c r="N375" s="5">
        <f t="shared" si="75"/>
        <v>2.1454752981493519E-2</v>
      </c>
      <c r="O375" s="5">
        <f t="shared" si="85"/>
        <v>-8.6801510506450685E-3</v>
      </c>
      <c r="P375" s="5">
        <f t="shared" si="76"/>
        <v>0</v>
      </c>
      <c r="Q375" s="5">
        <f t="shared" si="77"/>
        <v>-2.1454752981493519E-2</v>
      </c>
      <c r="R375" s="5">
        <f t="shared" si="78"/>
        <v>-2.1454752981493519E-2</v>
      </c>
      <c r="S375" s="11">
        <f t="shared" si="79"/>
        <v>0</v>
      </c>
      <c r="T375" s="11">
        <f t="shared" si="80"/>
        <v>-2.3454752981493521E-2</v>
      </c>
      <c r="U375" s="11">
        <f t="shared" si="81"/>
        <v>-2.3454752981493521E-2</v>
      </c>
    </row>
    <row r="376" spans="1:21" x14ac:dyDescent="0.25">
      <c r="A376" s="1">
        <v>40329</v>
      </c>
      <c r="B376">
        <v>1.4743200000000001</v>
      </c>
      <c r="C376" s="28">
        <f t="shared" si="84"/>
        <v>1.5818567949201006</v>
      </c>
      <c r="D376" s="31">
        <f t="shared" si="82"/>
        <v>0.10753679492010049</v>
      </c>
      <c r="E376" s="30">
        <f t="shared" ref="E376:E439" si="86">SUM(D317:D376)</f>
        <v>5.0942031690000782</v>
      </c>
      <c r="F376" s="3">
        <v>367</v>
      </c>
      <c r="G376" s="3">
        <f t="shared" si="83"/>
        <v>1.5818567949201006</v>
      </c>
      <c r="H376" s="32">
        <f t="shared" si="73"/>
        <v>1.5084757640186091</v>
      </c>
      <c r="I376" s="31">
        <f t="array" ref="I376:K376">LINEST(B327:B376,F327:G376,1,1)</f>
        <v>0.97007082850424464</v>
      </c>
      <c r="J376" s="31">
        <v>-3.4027424199309865E-3</v>
      </c>
      <c r="K376" s="31">
        <v>1.2176411939137457</v>
      </c>
      <c r="L376">
        <f t="shared" si="74"/>
        <v>0</v>
      </c>
      <c r="M376" s="13">
        <f t="shared" ref="M376:M439" si="87">1-1/(1+SUM(L326:L375)/($M$4-SUM(L326:L375)))</f>
        <v>0.48</v>
      </c>
      <c r="N376" s="5">
        <f t="shared" si="75"/>
        <v>-7.4656258675249998E-2</v>
      </c>
      <c r="O376" s="5">
        <f t="shared" si="85"/>
        <v>1.4873656824752446E-2</v>
      </c>
      <c r="P376" s="5">
        <f t="shared" si="76"/>
        <v>-7.4656258675249998E-2</v>
      </c>
      <c r="Q376" s="5">
        <f t="shared" si="77"/>
        <v>0</v>
      </c>
      <c r="R376" s="5">
        <f t="shared" si="78"/>
        <v>0</v>
      </c>
      <c r="S376" s="11">
        <f t="shared" si="79"/>
        <v>-7.665625867525E-2</v>
      </c>
      <c r="T376" s="11">
        <f t="shared" si="80"/>
        <v>0</v>
      </c>
      <c r="U376" s="11">
        <f t="shared" si="81"/>
        <v>0</v>
      </c>
    </row>
    <row r="377" spans="1:21" x14ac:dyDescent="0.25">
      <c r="A377" s="1">
        <v>40336</v>
      </c>
      <c r="B377">
        <v>1.6108</v>
      </c>
      <c r="C377" s="28">
        <f t="shared" si="84"/>
        <v>1.5280883974600503</v>
      </c>
      <c r="D377" s="31">
        <f t="shared" si="82"/>
        <v>8.2711602539949691E-2</v>
      </c>
      <c r="E377" s="30">
        <f t="shared" si="86"/>
        <v>5.0298897214059402</v>
      </c>
      <c r="F377" s="3">
        <v>368</v>
      </c>
      <c r="G377" s="3">
        <f t="shared" si="83"/>
        <v>1.5280883974600503</v>
      </c>
      <c r="H377" s="32">
        <f t="shared" ref="H377:H440" si="88">F377*J376+I376*G377+K376</f>
        <v>1.4477859611309372</v>
      </c>
      <c r="I377" s="31">
        <f t="array" ref="I377:K377">LINEST(B328:B377,F328:G377,1,1)</f>
        <v>0.91163973588130898</v>
      </c>
      <c r="J377" s="31">
        <v>-3.5301319566789992E-3</v>
      </c>
      <c r="K377" s="31">
        <v>1.3826767497041133</v>
      </c>
      <c r="L377">
        <f t="shared" ref="L377:L440" si="89">IF(B377-B376&gt;0,1,0)</f>
        <v>1</v>
      </c>
      <c r="M377" s="13">
        <f t="shared" si="87"/>
        <v>0.48</v>
      </c>
      <c r="N377" s="5">
        <f t="shared" si="75"/>
        <v>8.8534083453517431E-2</v>
      </c>
      <c r="O377" s="5">
        <f t="shared" si="85"/>
        <v>-4.1064247070227156E-2</v>
      </c>
      <c r="P377" s="5">
        <f t="shared" si="76"/>
        <v>0</v>
      </c>
      <c r="Q377" s="5">
        <f t="shared" si="77"/>
        <v>-8.8534083453517431E-2</v>
      </c>
      <c r="R377" s="5">
        <f t="shared" si="78"/>
        <v>-8.8534083453517431E-2</v>
      </c>
      <c r="S377" s="11">
        <f t="shared" si="79"/>
        <v>0</v>
      </c>
      <c r="T377" s="11">
        <f t="shared" si="80"/>
        <v>-9.0534083453517433E-2</v>
      </c>
      <c r="U377" s="11">
        <f t="shared" si="81"/>
        <v>-9.0534083453517433E-2</v>
      </c>
    </row>
    <row r="378" spans="1:21" x14ac:dyDescent="0.25">
      <c r="A378" s="1">
        <v>40343</v>
      </c>
      <c r="B378">
        <v>1.7717000000000001</v>
      </c>
      <c r="C378" s="28">
        <f t="shared" si="84"/>
        <v>1.5694441987300252</v>
      </c>
      <c r="D378" s="31">
        <f t="shared" si="82"/>
        <v>0.20225580126997489</v>
      </c>
      <c r="E378" s="30">
        <f t="shared" si="86"/>
        <v>5.1977229976088717</v>
      </c>
      <c r="F378" s="3">
        <v>369</v>
      </c>
      <c r="G378" s="3">
        <f t="shared" si="83"/>
        <v>1.5694441987300252</v>
      </c>
      <c r="H378" s="32">
        <f t="shared" si="88"/>
        <v>1.5108257525002553</v>
      </c>
      <c r="I378" s="31">
        <f t="array" ref="I378:K378">LINEST(B329:B378,F329:G378,1,1)</f>
        <v>0.84099798287746119</v>
      </c>
      <c r="J378" s="31">
        <v>-3.5209762847259502E-3</v>
      </c>
      <c r="K378" s="31">
        <v>1.5262212849689392</v>
      </c>
      <c r="L378">
        <f t="shared" si="89"/>
        <v>1</v>
      </c>
      <c r="M378" s="13">
        <f t="shared" si="87"/>
        <v>0.5</v>
      </c>
      <c r="N378" s="5">
        <f t="shared" ref="N378:N441" si="90">LN(B378)-LN(B377)</f>
        <v>9.5208587629092567E-2</v>
      </c>
      <c r="O378" s="5">
        <f t="shared" si="85"/>
        <v>4.262089117703044E-2</v>
      </c>
      <c r="P378" s="5">
        <f t="shared" si="76"/>
        <v>9.5208587629092567E-2</v>
      </c>
      <c r="Q378" s="5">
        <f t="shared" si="77"/>
        <v>0</v>
      </c>
      <c r="R378" s="5">
        <f t="shared" si="78"/>
        <v>0</v>
      </c>
      <c r="S378" s="11">
        <f t="shared" si="79"/>
        <v>9.3208587629092565E-2</v>
      </c>
      <c r="T378" s="11">
        <f t="shared" si="80"/>
        <v>0</v>
      </c>
      <c r="U378" s="11">
        <f t="shared" si="81"/>
        <v>0</v>
      </c>
    </row>
    <row r="379" spans="1:21" x14ac:dyDescent="0.25">
      <c r="A379" s="1">
        <v>40350</v>
      </c>
      <c r="B379">
        <v>1.7236100000000001</v>
      </c>
      <c r="C379" s="28">
        <f t="shared" si="84"/>
        <v>1.6705720993650126</v>
      </c>
      <c r="D379" s="31">
        <f t="shared" si="82"/>
        <v>5.3037900634987478E-2</v>
      </c>
      <c r="E379" s="30">
        <f t="shared" si="86"/>
        <v>5.139369635710338</v>
      </c>
      <c r="F379" s="3">
        <v>370</v>
      </c>
      <c r="G379" s="3">
        <f t="shared" si="83"/>
        <v>1.6705720993650126</v>
      </c>
      <c r="H379" s="32">
        <f t="shared" si="88"/>
        <v>1.6284078254376788</v>
      </c>
      <c r="I379" s="31">
        <f t="array" ref="I379:K379">LINEST(B330:B379,F330:G379,1,1)</f>
        <v>0.77271417658678043</v>
      </c>
      <c r="J379" s="31">
        <v>-4.2141001046611904E-3</v>
      </c>
      <c r="K379" s="31">
        <v>1.9062949722543401</v>
      </c>
      <c r="L379">
        <f t="shared" si="89"/>
        <v>0</v>
      </c>
      <c r="M379" s="13">
        <f t="shared" si="87"/>
        <v>0.5</v>
      </c>
      <c r="N379" s="5">
        <f t="shared" si="90"/>
        <v>-2.7518609071374378E-2</v>
      </c>
      <c r="O379" s="5">
        <f t="shared" si="85"/>
        <v>7.4946385918267411E-2</v>
      </c>
      <c r="P379" s="5">
        <f t="shared" si="76"/>
        <v>-2.7518609071374378E-2</v>
      </c>
      <c r="Q379" s="5">
        <f t="shared" si="77"/>
        <v>0</v>
      </c>
      <c r="R379" s="5">
        <f t="shared" si="78"/>
        <v>0</v>
      </c>
      <c r="S379" s="11">
        <f t="shared" si="79"/>
        <v>-2.951860907137438E-2</v>
      </c>
      <c r="T379" s="11">
        <f t="shared" si="80"/>
        <v>0</v>
      </c>
      <c r="U379" s="11">
        <f t="shared" si="81"/>
        <v>0</v>
      </c>
    </row>
    <row r="380" spans="1:21" x14ac:dyDescent="0.25">
      <c r="A380" s="1">
        <v>40357</v>
      </c>
      <c r="B380">
        <v>1.5867599999999999</v>
      </c>
      <c r="C380" s="28">
        <f t="shared" si="84"/>
        <v>1.6970910496825065</v>
      </c>
      <c r="D380" s="31">
        <f t="shared" si="82"/>
        <v>0.11033104968250651</v>
      </c>
      <c r="E380" s="30">
        <f t="shared" si="86"/>
        <v>5.1069350541260823</v>
      </c>
      <c r="F380" s="3">
        <v>371</v>
      </c>
      <c r="G380" s="3">
        <f t="shared" si="83"/>
        <v>1.6970910496825065</v>
      </c>
      <c r="H380" s="32">
        <f t="shared" si="88"/>
        <v>1.6542301464732514</v>
      </c>
      <c r="I380" s="31">
        <f t="array" ref="I380:K380">LINEST(B331:B380,F331:G380,1,1)</f>
        <v>0.74421428212967922</v>
      </c>
      <c r="J380" s="31">
        <v>-4.7902909971713247E-3</v>
      </c>
      <c r="K380" s="31">
        <v>2.1624699430059016</v>
      </c>
      <c r="L380">
        <f t="shared" si="89"/>
        <v>0</v>
      </c>
      <c r="M380" s="13">
        <f t="shared" si="87"/>
        <v>0.5</v>
      </c>
      <c r="N380" s="5">
        <f t="shared" si="90"/>
        <v>-8.2726727178285553E-2</v>
      </c>
      <c r="O380" s="5">
        <f t="shared" si="85"/>
        <v>1.5732989076280401E-2</v>
      </c>
      <c r="P380" s="5">
        <f t="shared" si="76"/>
        <v>-8.2726727178285553E-2</v>
      </c>
      <c r="Q380" s="5">
        <f t="shared" si="77"/>
        <v>0</v>
      </c>
      <c r="R380" s="5">
        <f t="shared" si="78"/>
        <v>0</v>
      </c>
      <c r="S380" s="11">
        <f t="shared" si="79"/>
        <v>-8.4726727178285555E-2</v>
      </c>
      <c r="T380" s="11">
        <f t="shared" si="80"/>
        <v>0</v>
      </c>
      <c r="U380" s="11">
        <f t="shared" si="81"/>
        <v>0</v>
      </c>
    </row>
    <row r="381" spans="1:21" x14ac:dyDescent="0.25">
      <c r="A381" s="1">
        <v>40364</v>
      </c>
      <c r="B381">
        <v>1.77725</v>
      </c>
      <c r="C381" s="28">
        <f t="shared" si="84"/>
        <v>1.6419255248412532</v>
      </c>
      <c r="D381" s="31">
        <f t="shared" si="82"/>
        <v>0.13532447515874679</v>
      </c>
      <c r="E381" s="30">
        <f t="shared" si="86"/>
        <v>5.2277367136514501</v>
      </c>
      <c r="F381" s="3">
        <v>372</v>
      </c>
      <c r="G381" s="3">
        <f t="shared" si="83"/>
        <v>1.6419255248412532</v>
      </c>
      <c r="H381" s="32">
        <f t="shared" si="88"/>
        <v>1.6024261178382988</v>
      </c>
      <c r="I381" s="31">
        <f t="array" ref="I381:K381">LINEST(B332:B381,F332:G381,1,1)</f>
        <v>0.70607119187059064</v>
      </c>
      <c r="J381" s="31">
        <v>-4.8162848642257922E-3</v>
      </c>
      <c r="K381" s="31">
        <v>2.2509821683409132</v>
      </c>
      <c r="L381">
        <f t="shared" si="89"/>
        <v>1</v>
      </c>
      <c r="M381" s="13">
        <f t="shared" si="87"/>
        <v>0.48</v>
      </c>
      <c r="N381" s="5">
        <f t="shared" si="90"/>
        <v>0.11337302445286068</v>
      </c>
      <c r="O381" s="5">
        <f t="shared" si="85"/>
        <v>-3.1816927873806911E-2</v>
      </c>
      <c r="P381" s="5">
        <f t="shared" si="76"/>
        <v>0</v>
      </c>
      <c r="Q381" s="5">
        <f t="shared" si="77"/>
        <v>-0.11337302445286068</v>
      </c>
      <c r="R381" s="5">
        <f t="shared" si="78"/>
        <v>-0.11337302445286068</v>
      </c>
      <c r="S381" s="11">
        <f t="shared" si="79"/>
        <v>0</v>
      </c>
      <c r="T381" s="11">
        <f t="shared" si="80"/>
        <v>-0.11537302445286068</v>
      </c>
      <c r="U381" s="11">
        <f t="shared" si="81"/>
        <v>-0.11537302445286068</v>
      </c>
    </row>
    <row r="382" spans="1:21" x14ac:dyDescent="0.25">
      <c r="A382" s="1">
        <v>40371</v>
      </c>
      <c r="B382">
        <v>1.7698499999999999</v>
      </c>
      <c r="C382" s="28">
        <f t="shared" si="84"/>
        <v>1.7095877624206266</v>
      </c>
      <c r="D382" s="31">
        <f t="shared" si="82"/>
        <v>6.0262237579373323E-2</v>
      </c>
      <c r="E382" s="30">
        <f t="shared" si="86"/>
        <v>5.195447543414133</v>
      </c>
      <c r="F382" s="3">
        <v>373</v>
      </c>
      <c r="G382" s="3">
        <f t="shared" si="83"/>
        <v>1.7095877624206266</v>
      </c>
      <c r="H382" s="32">
        <f t="shared" si="88"/>
        <v>1.6615985830044009</v>
      </c>
      <c r="I382" s="31">
        <f t="array" ref="I382:K382">LINEST(B333:B382,F333:G382,1,1)</f>
        <v>0.68157386078719628</v>
      </c>
      <c r="J382" s="31">
        <v>-4.9080243153262074E-3</v>
      </c>
      <c r="K382" s="31">
        <v>2.3342086488421714</v>
      </c>
      <c r="L382">
        <f t="shared" si="89"/>
        <v>0</v>
      </c>
      <c r="M382" s="13">
        <f t="shared" si="87"/>
        <v>0.48</v>
      </c>
      <c r="N382" s="5">
        <f t="shared" si="90"/>
        <v>-4.1724285955545559E-3</v>
      </c>
      <c r="O382" s="5">
        <f t="shared" si="85"/>
        <v>3.626133635278378E-2</v>
      </c>
      <c r="P382" s="5">
        <f t="shared" si="76"/>
        <v>-4.1724285955545559E-3</v>
      </c>
      <c r="Q382" s="5">
        <f t="shared" si="77"/>
        <v>0</v>
      </c>
      <c r="R382" s="5">
        <f t="shared" si="78"/>
        <v>0</v>
      </c>
      <c r="S382" s="11">
        <f t="shared" si="79"/>
        <v>-6.172428595554556E-3</v>
      </c>
      <c r="T382" s="11">
        <f t="shared" si="80"/>
        <v>0</v>
      </c>
      <c r="U382" s="11">
        <f t="shared" si="81"/>
        <v>0</v>
      </c>
    </row>
    <row r="383" spans="1:21" x14ac:dyDescent="0.25">
      <c r="A383" s="1">
        <v>40378</v>
      </c>
      <c r="B383">
        <v>1.77725</v>
      </c>
      <c r="C383" s="28">
        <f t="shared" si="84"/>
        <v>1.7397188812103133</v>
      </c>
      <c r="D383" s="31">
        <f t="shared" si="82"/>
        <v>3.7531118789686735E-2</v>
      </c>
      <c r="E383" s="30">
        <f t="shared" si="86"/>
        <v>5.2135143661121646</v>
      </c>
      <c r="F383" s="3">
        <v>374</v>
      </c>
      <c r="G383" s="3">
        <f t="shared" si="83"/>
        <v>1.7397188812103133</v>
      </c>
      <c r="H383" s="32">
        <f t="shared" si="88"/>
        <v>1.6843544694610648</v>
      </c>
      <c r="I383" s="31">
        <f t="array" ref="I383:K383">LINEST(B334:B383,F334:G383,1,1)</f>
        <v>0.71121036437156659</v>
      </c>
      <c r="J383" s="31">
        <v>-4.251056585496381E-3</v>
      </c>
      <c r="K383" s="31">
        <v>2.0471717478490676</v>
      </c>
      <c r="L383">
        <f t="shared" si="89"/>
        <v>1</v>
      </c>
      <c r="M383" s="13">
        <f t="shared" si="87"/>
        <v>0.45999999999999996</v>
      </c>
      <c r="N383" s="5">
        <f t="shared" si="90"/>
        <v>4.1724285955545559E-3</v>
      </c>
      <c r="O383" s="5">
        <f t="shared" si="85"/>
        <v>1.3602245434200855E-2</v>
      </c>
      <c r="P383" s="5">
        <f t="shared" si="76"/>
        <v>4.1724285955545559E-3</v>
      </c>
      <c r="Q383" s="5">
        <f t="shared" si="77"/>
        <v>0</v>
      </c>
      <c r="R383" s="5">
        <f t="shared" si="78"/>
        <v>0</v>
      </c>
      <c r="S383" s="11">
        <f t="shared" si="79"/>
        <v>2.1724285955545559E-3</v>
      </c>
      <c r="T383" s="11">
        <f t="shared" si="80"/>
        <v>0</v>
      </c>
      <c r="U383" s="11">
        <f t="shared" si="81"/>
        <v>0</v>
      </c>
    </row>
    <row r="384" spans="1:21" x14ac:dyDescent="0.25">
      <c r="A384" s="1">
        <v>40385</v>
      </c>
      <c r="B384">
        <v>1.87896</v>
      </c>
      <c r="C384" s="28">
        <f t="shared" si="84"/>
        <v>1.7584844406051565</v>
      </c>
      <c r="D384" s="31">
        <f t="shared" si="82"/>
        <v>0.12047555939484345</v>
      </c>
      <c r="E384" s="30">
        <f t="shared" si="86"/>
        <v>5.2993777774611805</v>
      </c>
      <c r="F384" s="3">
        <v>375</v>
      </c>
      <c r="G384" s="3">
        <f t="shared" si="83"/>
        <v>1.7584844406051565</v>
      </c>
      <c r="H384" s="32">
        <f t="shared" si="88"/>
        <v>1.7036778880324486</v>
      </c>
      <c r="I384" s="31">
        <f t="array" ref="I384:K384">LINEST(B335:B384,F335:G384,1,1)</f>
        <v>0.7347545369004711</v>
      </c>
      <c r="J384" s="31">
        <v>-3.5290897288484304E-3</v>
      </c>
      <c r="K384" s="31">
        <v>1.7510362459634472</v>
      </c>
      <c r="L384">
        <f t="shared" si="89"/>
        <v>1</v>
      </c>
      <c r="M384" s="13">
        <f t="shared" si="87"/>
        <v>0.45999999999999996</v>
      </c>
      <c r="N384" s="5">
        <f t="shared" si="90"/>
        <v>5.5651206458176006E-2</v>
      </c>
      <c r="O384" s="5">
        <f t="shared" si="85"/>
        <v>1.1406991469594563E-2</v>
      </c>
      <c r="P384" s="5">
        <f t="shared" si="76"/>
        <v>5.5651206458176006E-2</v>
      </c>
      <c r="Q384" s="5">
        <f t="shared" si="77"/>
        <v>0</v>
      </c>
      <c r="R384" s="5">
        <f t="shared" si="78"/>
        <v>0</v>
      </c>
      <c r="S384" s="11">
        <f t="shared" si="79"/>
        <v>5.3651206458176004E-2</v>
      </c>
      <c r="T384" s="11">
        <f t="shared" si="80"/>
        <v>0</v>
      </c>
      <c r="U384" s="11">
        <f t="shared" si="81"/>
        <v>0</v>
      </c>
    </row>
    <row r="385" spans="1:21" x14ac:dyDescent="0.25">
      <c r="A385" s="1">
        <v>40392</v>
      </c>
      <c r="B385">
        <v>1.8586199999999999</v>
      </c>
      <c r="C385" s="28">
        <f t="shared" si="84"/>
        <v>1.8187222203025781</v>
      </c>
      <c r="D385" s="31">
        <f t="shared" si="82"/>
        <v>3.9897779697421809E-2</v>
      </c>
      <c r="E385" s="30">
        <f t="shared" si="86"/>
        <v>5.3272994831356897</v>
      </c>
      <c r="F385" s="3">
        <v>376</v>
      </c>
      <c r="G385" s="3">
        <f t="shared" si="83"/>
        <v>1.8187222203025781</v>
      </c>
      <c r="H385" s="32">
        <f t="shared" si="88"/>
        <v>1.7604129106454549</v>
      </c>
      <c r="I385" s="31">
        <f t="array" ref="I385:K385">LINEST(B336:B385,F336:G385,1,1)</f>
        <v>0.72234992088835803</v>
      </c>
      <c r="J385" s="31">
        <v>-3.638527835295253E-3</v>
      </c>
      <c r="K385" s="31">
        <v>1.8173953360955994</v>
      </c>
      <c r="L385">
        <f t="shared" si="89"/>
        <v>0</v>
      </c>
      <c r="M385" s="13">
        <f t="shared" si="87"/>
        <v>0.45999999999999996</v>
      </c>
      <c r="N385" s="5">
        <f t="shared" si="90"/>
        <v>-1.0884155414736751E-2</v>
      </c>
      <c r="O385" s="5">
        <f t="shared" si="85"/>
        <v>3.2759012161756362E-2</v>
      </c>
      <c r="P385" s="5">
        <f t="shared" si="76"/>
        <v>-1.0884155414736751E-2</v>
      </c>
      <c r="Q385" s="5">
        <f t="shared" si="77"/>
        <v>0</v>
      </c>
      <c r="R385" s="5">
        <f t="shared" si="78"/>
        <v>0</v>
      </c>
      <c r="S385" s="11">
        <f t="shared" si="79"/>
        <v>-1.2884155414736751E-2</v>
      </c>
      <c r="T385" s="11">
        <f t="shared" si="80"/>
        <v>0</v>
      </c>
      <c r="U385" s="11">
        <f t="shared" si="81"/>
        <v>0</v>
      </c>
    </row>
    <row r="386" spans="1:21" x14ac:dyDescent="0.25">
      <c r="A386" s="1">
        <v>40399</v>
      </c>
      <c r="B386">
        <v>1.74766</v>
      </c>
      <c r="C386" s="28">
        <f t="shared" si="84"/>
        <v>1.8386711101512891</v>
      </c>
      <c r="D386" s="31">
        <f t="shared" si="82"/>
        <v>9.1011110151289154E-2</v>
      </c>
      <c r="E386" s="30">
        <f t="shared" si="86"/>
        <v>5.2701625562755208</v>
      </c>
      <c r="F386" s="3">
        <v>377</v>
      </c>
      <c r="G386" s="3">
        <f t="shared" si="83"/>
        <v>1.8386711101512891</v>
      </c>
      <c r="H386" s="32">
        <f t="shared" si="88"/>
        <v>1.7738342731467822</v>
      </c>
      <c r="I386" s="31">
        <f t="array" ref="I386:K386">LINEST(B337:B386,F337:G386,1,1)</f>
        <v>0.76589154330707887</v>
      </c>
      <c r="J386" s="31">
        <v>-2.8981778909225693E-3</v>
      </c>
      <c r="K386" s="31">
        <v>1.4683056587670558</v>
      </c>
      <c r="L386">
        <f t="shared" si="89"/>
        <v>0</v>
      </c>
      <c r="M386" s="13">
        <f t="shared" si="87"/>
        <v>0.45999999999999996</v>
      </c>
      <c r="N386" s="5">
        <f t="shared" si="90"/>
        <v>-6.155652656584043E-2</v>
      </c>
      <c r="O386" s="5">
        <f t="shared" si="85"/>
        <v>7.5950697962032798E-3</v>
      </c>
      <c r="P386" s="5">
        <f t="shared" si="76"/>
        <v>-6.155652656584043E-2</v>
      </c>
      <c r="Q386" s="5">
        <f t="shared" si="77"/>
        <v>0</v>
      </c>
      <c r="R386" s="5">
        <f t="shared" si="78"/>
        <v>0</v>
      </c>
      <c r="S386" s="11">
        <f t="shared" si="79"/>
        <v>-6.3556526565840432E-2</v>
      </c>
      <c r="T386" s="11">
        <f t="shared" si="80"/>
        <v>0</v>
      </c>
      <c r="U386" s="11">
        <f t="shared" si="81"/>
        <v>0</v>
      </c>
    </row>
    <row r="387" spans="1:21" x14ac:dyDescent="0.25">
      <c r="A387" s="1">
        <v>40406</v>
      </c>
      <c r="B387">
        <v>1.6551800000000001</v>
      </c>
      <c r="C387" s="28">
        <f t="shared" si="84"/>
        <v>1.7931655550756447</v>
      </c>
      <c r="D387" s="31">
        <f t="shared" si="82"/>
        <v>0.13798555507564458</v>
      </c>
      <c r="E387" s="30">
        <f t="shared" si="86"/>
        <v>5.3287440928454366</v>
      </c>
      <c r="F387" s="3">
        <v>378</v>
      </c>
      <c r="G387" s="3">
        <f t="shared" si="83"/>
        <v>1.7931655550756447</v>
      </c>
      <c r="H387" s="32">
        <f t="shared" si="88"/>
        <v>1.7461647503803048</v>
      </c>
      <c r="I387" s="31">
        <f t="array" ref="I387:K387">LINEST(B338:B387,F338:G387,1,1)</f>
        <v>0.74549873604517636</v>
      </c>
      <c r="J387" s="31">
        <v>-3.3805484150754819E-3</v>
      </c>
      <c r="K387" s="31">
        <v>1.6770223000003477</v>
      </c>
      <c r="L387">
        <f t="shared" si="89"/>
        <v>0</v>
      </c>
      <c r="M387" s="13">
        <f t="shared" si="87"/>
        <v>0.43999999999999995</v>
      </c>
      <c r="N387" s="5">
        <f t="shared" si="90"/>
        <v>-5.4367986060807394E-2</v>
      </c>
      <c r="O387" s="5">
        <f t="shared" si="85"/>
        <v>-1.5721647933806371E-2</v>
      </c>
      <c r="P387" s="5">
        <f t="shared" si="76"/>
        <v>0</v>
      </c>
      <c r="Q387" s="5">
        <f t="shared" si="77"/>
        <v>5.4367986060807394E-2</v>
      </c>
      <c r="R387" s="5">
        <f t="shared" si="78"/>
        <v>5.4367986060807394E-2</v>
      </c>
      <c r="S387" s="11">
        <f t="shared" si="79"/>
        <v>0</v>
      </c>
      <c r="T387" s="11">
        <f t="shared" si="80"/>
        <v>5.2367986060807392E-2</v>
      </c>
      <c r="U387" s="11">
        <f t="shared" si="81"/>
        <v>5.2367986060807392E-2</v>
      </c>
    </row>
    <row r="388" spans="1:21" x14ac:dyDescent="0.25">
      <c r="A388" s="1">
        <v>40413</v>
      </c>
      <c r="B388">
        <v>1.66998</v>
      </c>
      <c r="C388" s="28">
        <f t="shared" si="84"/>
        <v>1.7241727775378224</v>
      </c>
      <c r="D388" s="31">
        <f t="shared" si="82"/>
        <v>5.4192777537822368E-2</v>
      </c>
      <c r="E388" s="30">
        <f t="shared" si="86"/>
        <v>5.348564861130396</v>
      </c>
      <c r="F388" s="3">
        <v>379</v>
      </c>
      <c r="G388" s="3">
        <f t="shared" si="83"/>
        <v>1.7241727775378224</v>
      </c>
      <c r="H388" s="32">
        <f t="shared" si="88"/>
        <v>1.6811630770646877</v>
      </c>
      <c r="I388" s="31">
        <f t="array" ref="I388:K388">LINEST(B339:B388,F339:G388,1,1)</f>
        <v>0.75345304637388799</v>
      </c>
      <c r="J388" s="31">
        <v>-3.2226680110597765E-3</v>
      </c>
      <c r="K388" s="31">
        <v>1.6046414262900048</v>
      </c>
      <c r="L388">
        <f t="shared" si="89"/>
        <v>1</v>
      </c>
      <c r="M388" s="13">
        <f t="shared" si="87"/>
        <v>0.43999999999999995</v>
      </c>
      <c r="N388" s="5">
        <f t="shared" si="90"/>
        <v>8.901886064799247E-3</v>
      </c>
      <c r="O388" s="5">
        <f t="shared" si="85"/>
        <v>-3.7935950060223322E-2</v>
      </c>
      <c r="P388" s="5">
        <f t="shared" si="76"/>
        <v>0</v>
      </c>
      <c r="Q388" s="5">
        <f t="shared" si="77"/>
        <v>-8.901886064799247E-3</v>
      </c>
      <c r="R388" s="5">
        <f t="shared" si="78"/>
        <v>-8.901886064799247E-3</v>
      </c>
      <c r="S388" s="11">
        <f t="shared" si="79"/>
        <v>0</v>
      </c>
      <c r="T388" s="11">
        <f t="shared" si="80"/>
        <v>-1.0901886064799247E-2</v>
      </c>
      <c r="U388" s="11">
        <f t="shared" si="81"/>
        <v>-1.0901886064799247E-2</v>
      </c>
    </row>
    <row r="389" spans="1:21" x14ac:dyDescent="0.25">
      <c r="A389" s="1">
        <v>40420</v>
      </c>
      <c r="B389">
        <v>1.7698499999999999</v>
      </c>
      <c r="C389" s="28">
        <f t="shared" si="84"/>
        <v>1.6970763887689113</v>
      </c>
      <c r="D389" s="31">
        <f t="shared" si="82"/>
        <v>7.2773611231088609E-2</v>
      </c>
      <c r="E389" s="30">
        <f t="shared" si="86"/>
        <v>5.3259624677350521</v>
      </c>
      <c r="F389" s="3">
        <v>380</v>
      </c>
      <c r="G389" s="3">
        <f t="shared" si="83"/>
        <v>1.6970763887689113</v>
      </c>
      <c r="H389" s="32">
        <f t="shared" si="88"/>
        <v>1.6586949571344227</v>
      </c>
      <c r="I389" s="31">
        <f t="array" ref="I389:K389">LINEST(B340:B389,F340:G389,1,1)</f>
        <v>0.77335942176254957</v>
      </c>
      <c r="J389" s="31">
        <v>-2.590499408938299E-3</v>
      </c>
      <c r="K389" s="31">
        <v>1.3425445681502997</v>
      </c>
      <c r="L389">
        <f t="shared" si="89"/>
        <v>1</v>
      </c>
      <c r="M389" s="13">
        <f t="shared" si="87"/>
        <v>0.43999999999999995</v>
      </c>
      <c r="N389" s="5">
        <f t="shared" si="90"/>
        <v>5.8083146922854767E-2</v>
      </c>
      <c r="O389" s="5">
        <f t="shared" si="85"/>
        <v>-1.3454738883798001E-2</v>
      </c>
      <c r="P389" s="5">
        <f t="shared" si="76"/>
        <v>0</v>
      </c>
      <c r="Q389" s="5">
        <f t="shared" si="77"/>
        <v>-5.8083146922854767E-2</v>
      </c>
      <c r="R389" s="5">
        <f t="shared" si="78"/>
        <v>-5.8083146922854767E-2</v>
      </c>
      <c r="S389" s="11">
        <f t="shared" si="79"/>
        <v>0</v>
      </c>
      <c r="T389" s="11">
        <f t="shared" si="80"/>
        <v>-6.0083146922854769E-2</v>
      </c>
      <c r="U389" s="11">
        <f t="shared" si="81"/>
        <v>-6.0083146922854769E-2</v>
      </c>
    </row>
    <row r="390" spans="1:21" x14ac:dyDescent="0.25">
      <c r="A390" s="1">
        <v>40427</v>
      </c>
      <c r="B390">
        <v>1.8012900000000001</v>
      </c>
      <c r="C390" s="28">
        <f t="shared" si="84"/>
        <v>1.7334631943844556</v>
      </c>
      <c r="D390" s="31">
        <f t="shared" si="82"/>
        <v>6.7826805615544439E-2</v>
      </c>
      <c r="E390" s="30">
        <f t="shared" si="86"/>
        <v>5.2957672756638123</v>
      </c>
      <c r="F390" s="3">
        <v>381</v>
      </c>
      <c r="G390" s="3">
        <f t="shared" si="83"/>
        <v>1.7334631943844556</v>
      </c>
      <c r="H390" s="32">
        <f t="shared" si="88"/>
        <v>1.6961543870006324</v>
      </c>
      <c r="I390" s="31">
        <f t="array" ref="I390:K390">LINEST(B341:B390,F341:G390,1,1)</f>
        <v>0.78330894415341035</v>
      </c>
      <c r="J390" s="31">
        <v>-2.3497526353460875E-3</v>
      </c>
      <c r="K390" s="31">
        <v>1.2406816766409161</v>
      </c>
      <c r="L390">
        <f t="shared" si="89"/>
        <v>1</v>
      </c>
      <c r="M390" s="13">
        <f t="shared" si="87"/>
        <v>0.43999999999999995</v>
      </c>
      <c r="N390" s="5">
        <f t="shared" si="90"/>
        <v>1.7608277653959337E-2</v>
      </c>
      <c r="O390" s="5">
        <f t="shared" si="85"/>
        <v>2.2332440524364783E-2</v>
      </c>
      <c r="P390" s="5">
        <f t="shared" si="76"/>
        <v>1.7608277653959337E-2</v>
      </c>
      <c r="Q390" s="5">
        <f t="shared" si="77"/>
        <v>0</v>
      </c>
      <c r="R390" s="5">
        <f t="shared" si="78"/>
        <v>0</v>
      </c>
      <c r="S390" s="11">
        <f t="shared" si="79"/>
        <v>1.5608277653959337E-2</v>
      </c>
      <c r="T390" s="11">
        <f t="shared" si="80"/>
        <v>0</v>
      </c>
      <c r="U390" s="11">
        <f t="shared" si="81"/>
        <v>0</v>
      </c>
    </row>
    <row r="391" spans="1:21" x14ac:dyDescent="0.25">
      <c r="A391" s="1">
        <v>40434</v>
      </c>
      <c r="B391">
        <v>1.77725</v>
      </c>
      <c r="C391" s="28">
        <f t="shared" si="84"/>
        <v>1.7673765971922277</v>
      </c>
      <c r="D391" s="31">
        <f t="shared" si="82"/>
        <v>9.8734028077722691E-3</v>
      </c>
      <c r="E391" s="30">
        <f t="shared" si="86"/>
        <v>5.1571096796281921</v>
      </c>
      <c r="F391" s="3">
        <v>382</v>
      </c>
      <c r="G391" s="3">
        <f t="shared" si="83"/>
        <v>1.7673765971922277</v>
      </c>
      <c r="H391" s="32">
        <f t="shared" si="88"/>
        <v>1.7274780662068019</v>
      </c>
      <c r="I391" s="31">
        <f t="array" ref="I391:K391">LINEST(B342:B391,F342:G391,1,1)</f>
        <v>0.78428532813413721</v>
      </c>
      <c r="J391" s="31">
        <v>-2.3827446441388451E-3</v>
      </c>
      <c r="K391" s="31">
        <v>1.2529182647899535</v>
      </c>
      <c r="L391">
        <f t="shared" si="89"/>
        <v>0</v>
      </c>
      <c r="M391" s="13">
        <f t="shared" si="87"/>
        <v>0.45999999999999996</v>
      </c>
      <c r="N391" s="5">
        <f t="shared" si="90"/>
        <v>-1.3435849058404781E-2</v>
      </c>
      <c r="O391" s="5">
        <f t="shared" si="85"/>
        <v>1.8299016440014415E-2</v>
      </c>
      <c r="P391" s="5">
        <f t="shared" si="76"/>
        <v>-1.3435849058404781E-2</v>
      </c>
      <c r="Q391" s="5">
        <f t="shared" si="77"/>
        <v>0</v>
      </c>
      <c r="R391" s="5">
        <f t="shared" si="78"/>
        <v>0</v>
      </c>
      <c r="S391" s="11">
        <f t="shared" si="79"/>
        <v>-1.5435849058404781E-2</v>
      </c>
      <c r="T391" s="11">
        <f t="shared" si="80"/>
        <v>0</v>
      </c>
      <c r="U391" s="11">
        <f t="shared" si="81"/>
        <v>0</v>
      </c>
    </row>
    <row r="392" spans="1:21" x14ac:dyDescent="0.25">
      <c r="A392" s="1">
        <v>40441</v>
      </c>
      <c r="B392">
        <v>1.80498</v>
      </c>
      <c r="C392" s="28">
        <f t="shared" si="84"/>
        <v>1.7723132985961139</v>
      </c>
      <c r="D392" s="31">
        <f t="shared" si="82"/>
        <v>3.2666701403886167E-2</v>
      </c>
      <c r="E392" s="30">
        <f t="shared" si="86"/>
        <v>5.0462108816103823</v>
      </c>
      <c r="F392" s="3">
        <v>383</v>
      </c>
      <c r="G392" s="3">
        <f t="shared" si="83"/>
        <v>1.7723132985961139</v>
      </c>
      <c r="H392" s="32">
        <f t="shared" si="88"/>
        <v>1.7303263830307243</v>
      </c>
      <c r="I392" s="31">
        <f t="array" ref="I392:K392">LINEST(B343:B392,F343:G392,1,1)</f>
        <v>0.81705037282466186</v>
      </c>
      <c r="J392" s="31">
        <v>-1.5930212075735814E-3</v>
      </c>
      <c r="K392" s="31">
        <v>0.90675877737018928</v>
      </c>
      <c r="L392">
        <f t="shared" si="89"/>
        <v>1</v>
      </c>
      <c r="M392" s="13">
        <f t="shared" si="87"/>
        <v>0.45999999999999996</v>
      </c>
      <c r="N392" s="5">
        <f t="shared" si="90"/>
        <v>1.5482285563591547E-2</v>
      </c>
      <c r="O392" s="5">
        <f t="shared" si="85"/>
        <v>1.6474716890271246E-3</v>
      </c>
      <c r="P392" s="5">
        <f t="shared" ref="P392:P455" si="91">IF(O392&lt;$P$2,0,IF(O392*N392&gt;0,ABS(N392),-ABS(N392)))</f>
        <v>1.5482285563591547E-2</v>
      </c>
      <c r="Q392" s="5">
        <f t="shared" ref="Q392:Q455" si="92">IF(J392*O392&lt;0,0,IF(O392*N392&gt;0,ABS(N392),-ABS(N392)))</f>
        <v>0</v>
      </c>
      <c r="R392" s="5">
        <f t="shared" ref="R392:R455" si="93">IF(OR(J392*O392&lt;0,M392&gt;$M$2),0,IF(O392*N392&gt;0,ABS(N392),-ABS(N392)))</f>
        <v>0</v>
      </c>
      <c r="S392" s="11">
        <f t="shared" ref="S392:S455" si="94">IF(P392=0,0,P392-$S$3)</f>
        <v>1.3482285563591547E-2</v>
      </c>
      <c r="T392" s="11">
        <f t="shared" ref="T392:T455" si="95">IF(Q392=0,0,Q392-$S$3)</f>
        <v>0</v>
      </c>
      <c r="U392" s="11">
        <f t="shared" ref="U392:U455" si="96">IF(R392=0,0,R392-$S$3)</f>
        <v>0</v>
      </c>
    </row>
    <row r="393" spans="1:21" x14ac:dyDescent="0.25">
      <c r="A393" s="1">
        <v>40448</v>
      </c>
      <c r="B393">
        <v>1.7532000000000001</v>
      </c>
      <c r="C393" s="28">
        <f t="shared" si="84"/>
        <v>1.7886466492980571</v>
      </c>
      <c r="D393" s="31">
        <f t="shared" si="82"/>
        <v>3.5446649298056965E-2</v>
      </c>
      <c r="E393" s="30">
        <f t="shared" si="86"/>
        <v>4.851724781197591</v>
      </c>
      <c r="F393" s="3">
        <v>384</v>
      </c>
      <c r="G393" s="3">
        <f t="shared" si="83"/>
        <v>1.7886466492980571</v>
      </c>
      <c r="H393" s="32">
        <f t="shared" si="88"/>
        <v>1.7564530453224938</v>
      </c>
      <c r="I393" s="31">
        <f t="array" ref="I393:K393">LINEST(B344:B393,F344:G393,1,1)</f>
        <v>0.82232325829195096</v>
      </c>
      <c r="J393" s="31">
        <v>-1.3464851578220004E-3</v>
      </c>
      <c r="K393" s="31">
        <v>0.8064348338676659</v>
      </c>
      <c r="L393">
        <f t="shared" si="89"/>
        <v>0</v>
      </c>
      <c r="M393" s="13">
        <f t="shared" si="87"/>
        <v>0.45999999999999996</v>
      </c>
      <c r="N393" s="5">
        <f t="shared" si="90"/>
        <v>-2.9106821828529861E-2</v>
      </c>
      <c r="O393" s="5">
        <f t="shared" si="85"/>
        <v>1.4986408985370958E-2</v>
      </c>
      <c r="P393" s="5">
        <f t="shared" si="91"/>
        <v>-2.9106821828529861E-2</v>
      </c>
      <c r="Q393" s="5">
        <f t="shared" si="92"/>
        <v>0</v>
      </c>
      <c r="R393" s="5">
        <f t="shared" si="93"/>
        <v>0</v>
      </c>
      <c r="S393" s="11">
        <f t="shared" si="94"/>
        <v>-3.1106821828529863E-2</v>
      </c>
      <c r="T393" s="11">
        <f t="shared" si="95"/>
        <v>0</v>
      </c>
      <c r="U393" s="11">
        <f t="shared" si="96"/>
        <v>0</v>
      </c>
    </row>
    <row r="394" spans="1:21" x14ac:dyDescent="0.25">
      <c r="A394" s="1">
        <v>40455</v>
      </c>
      <c r="B394">
        <v>1.80498</v>
      </c>
      <c r="C394" s="28">
        <f t="shared" si="84"/>
        <v>1.7709233246490286</v>
      </c>
      <c r="D394" s="31">
        <f t="shared" ref="D394:D457" si="97">ABS(B394-C394)</f>
        <v>3.4056675350971455E-2</v>
      </c>
      <c r="E394" s="30">
        <f t="shared" si="86"/>
        <v>4.7477050816931374</v>
      </c>
      <c r="F394" s="3">
        <v>385</v>
      </c>
      <c r="G394" s="3">
        <f t="shared" ref="G394:G457" si="98">C394</f>
        <v>1.7709233246490286</v>
      </c>
      <c r="H394" s="32">
        <f t="shared" si="88"/>
        <v>1.7443094866167994</v>
      </c>
      <c r="I394" s="31">
        <f t="array" ref="I394:K394">LINEST(B345:B394,F345:G394,1,1)</f>
        <v>0.83470435321347058</v>
      </c>
      <c r="J394" s="31">
        <v>-1.0149987190256296E-3</v>
      </c>
      <c r="K394" s="31">
        <v>0.6642395097073035</v>
      </c>
      <c r="L394">
        <f t="shared" si="89"/>
        <v>1</v>
      </c>
      <c r="M394" s="13">
        <f t="shared" si="87"/>
        <v>0.43999999999999995</v>
      </c>
      <c r="N394" s="5">
        <f t="shared" si="90"/>
        <v>2.9106821828529861E-2</v>
      </c>
      <c r="O394" s="5">
        <f t="shared" si="85"/>
        <v>-6.9376927467958982E-3</v>
      </c>
      <c r="P394" s="5">
        <f t="shared" si="91"/>
        <v>0</v>
      </c>
      <c r="Q394" s="5">
        <f t="shared" si="92"/>
        <v>-2.9106821828529861E-2</v>
      </c>
      <c r="R394" s="5">
        <f t="shared" si="93"/>
        <v>-2.9106821828529861E-2</v>
      </c>
      <c r="S394" s="11">
        <f t="shared" si="94"/>
        <v>0</v>
      </c>
      <c r="T394" s="11">
        <f t="shared" si="95"/>
        <v>-3.1106821828529863E-2</v>
      </c>
      <c r="U394" s="11">
        <f t="shared" si="96"/>
        <v>-3.1106821828529863E-2</v>
      </c>
    </row>
    <row r="395" spans="1:21" x14ac:dyDescent="0.25">
      <c r="A395" s="1">
        <v>40462</v>
      </c>
      <c r="B395">
        <v>1.8660099999999999</v>
      </c>
      <c r="C395" s="28">
        <f t="shared" ref="C395:C458" si="99">$D$3*C394+(1-$D$3)*B394</f>
        <v>1.7879516623245144</v>
      </c>
      <c r="D395" s="31">
        <f t="shared" si="97"/>
        <v>7.8058337675485534E-2</v>
      </c>
      <c r="E395" s="30">
        <f t="shared" si="86"/>
        <v>4.8219416067963339</v>
      </c>
      <c r="F395" s="3">
        <v>386</v>
      </c>
      <c r="G395" s="3">
        <f t="shared" si="98"/>
        <v>1.7879516623245144</v>
      </c>
      <c r="H395" s="32">
        <f t="shared" si="88"/>
        <v>1.7648610400409439</v>
      </c>
      <c r="I395" s="31">
        <f t="array" ref="I395:K395">LINEST(B346:B395,F346:G395,1,1)</f>
        <v>0.85716073817788596</v>
      </c>
      <c r="J395" s="31">
        <v>-7.5846821956170485E-4</v>
      </c>
      <c r="K395" s="31">
        <v>0.53290386593309047</v>
      </c>
      <c r="L395">
        <f t="shared" si="89"/>
        <v>1</v>
      </c>
      <c r="M395" s="13">
        <f t="shared" si="87"/>
        <v>0.45999999999999996</v>
      </c>
      <c r="N395" s="5">
        <f t="shared" si="90"/>
        <v>3.325295007655138E-2</v>
      </c>
      <c r="O395" s="5">
        <f t="shared" si="85"/>
        <v>1.1713188765364313E-2</v>
      </c>
      <c r="P395" s="5">
        <f t="shared" si="91"/>
        <v>3.325295007655138E-2</v>
      </c>
      <c r="Q395" s="5">
        <f t="shared" si="92"/>
        <v>0</v>
      </c>
      <c r="R395" s="5">
        <f t="shared" si="93"/>
        <v>0</v>
      </c>
      <c r="S395" s="11">
        <f t="shared" si="94"/>
        <v>3.1252950076551378E-2</v>
      </c>
      <c r="T395" s="11">
        <f t="shared" si="95"/>
        <v>0</v>
      </c>
      <c r="U395" s="11">
        <f t="shared" si="96"/>
        <v>0</v>
      </c>
    </row>
    <row r="396" spans="1:21" x14ac:dyDescent="0.25">
      <c r="A396" s="1">
        <v>40469</v>
      </c>
      <c r="B396">
        <v>1.96773</v>
      </c>
      <c r="C396" s="28">
        <f t="shared" si="99"/>
        <v>1.8269808311622571</v>
      </c>
      <c r="D396" s="31">
        <f t="shared" si="97"/>
        <v>0.14074916883774291</v>
      </c>
      <c r="E396" s="30">
        <f t="shared" si="86"/>
        <v>4.75847168192022</v>
      </c>
      <c r="F396" s="3">
        <v>387</v>
      </c>
      <c r="G396" s="3">
        <f t="shared" si="98"/>
        <v>1.8269808311622571</v>
      </c>
      <c r="H396" s="32">
        <f t="shared" si="88"/>
        <v>1.8053929028385987</v>
      </c>
      <c r="I396" s="31">
        <f t="array" ref="I396:K396">LINEST(B347:B396,F347:G396,1,1)</f>
        <v>0.89466374385671188</v>
      </c>
      <c r="J396" s="31">
        <v>-1.1681485527739034E-4</v>
      </c>
      <c r="K396" s="31">
        <v>0.23393357859557251</v>
      </c>
      <c r="L396">
        <f t="shared" si="89"/>
        <v>1</v>
      </c>
      <c r="M396" s="13">
        <f t="shared" si="87"/>
        <v>0.48</v>
      </c>
      <c r="N396" s="5">
        <f t="shared" si="90"/>
        <v>5.3078132628400554E-2</v>
      </c>
      <c r="O396" s="5">
        <f t="shared" si="85"/>
        <v>2.2706286369133966E-2</v>
      </c>
      <c r="P396" s="5">
        <f t="shared" si="91"/>
        <v>5.3078132628400554E-2</v>
      </c>
      <c r="Q396" s="5">
        <f t="shared" si="92"/>
        <v>0</v>
      </c>
      <c r="R396" s="5">
        <f t="shared" si="93"/>
        <v>0</v>
      </c>
      <c r="S396" s="11">
        <f t="shared" si="94"/>
        <v>5.1078132628400552E-2</v>
      </c>
      <c r="T396" s="11">
        <f t="shared" si="95"/>
        <v>0</v>
      </c>
      <c r="U396" s="11">
        <f t="shared" si="96"/>
        <v>0</v>
      </c>
    </row>
    <row r="397" spans="1:21" x14ac:dyDescent="0.25">
      <c r="A397" s="1">
        <v>40476</v>
      </c>
      <c r="B397">
        <v>1.86971</v>
      </c>
      <c r="C397" s="28">
        <f t="shared" si="99"/>
        <v>1.8973554155811285</v>
      </c>
      <c r="D397" s="31">
        <f t="shared" si="97"/>
        <v>2.7645415581128541E-2</v>
      </c>
      <c r="E397" s="30">
        <f t="shared" si="86"/>
        <v>4.76574755064442</v>
      </c>
      <c r="F397" s="3">
        <v>388</v>
      </c>
      <c r="G397" s="3">
        <f t="shared" si="98"/>
        <v>1.8973554155811285</v>
      </c>
      <c r="H397" s="32">
        <f t="shared" si="88"/>
        <v>1.8861045142785651</v>
      </c>
      <c r="I397" s="31">
        <f t="array" ref="I397:K397">LINEST(B348:B397,F348:G397,1,1)</f>
        <v>0.89926675770532816</v>
      </c>
      <c r="J397" s="31">
        <v>2.1185430694790167E-4</v>
      </c>
      <c r="K397" s="31">
        <v>0.1028484769740079</v>
      </c>
      <c r="L397">
        <f t="shared" si="89"/>
        <v>0</v>
      </c>
      <c r="M397" s="13">
        <f t="shared" si="87"/>
        <v>0.5</v>
      </c>
      <c r="N397" s="5">
        <f t="shared" si="90"/>
        <v>-5.10972554695871E-2</v>
      </c>
      <c r="O397" s="5">
        <f t="shared" si="85"/>
        <v>4.373535571818965E-2</v>
      </c>
      <c r="P397" s="5">
        <f t="shared" si="91"/>
        <v>-5.10972554695871E-2</v>
      </c>
      <c r="Q397" s="5">
        <f t="shared" si="92"/>
        <v>-5.10972554695871E-2</v>
      </c>
      <c r="R397" s="5">
        <f t="shared" si="93"/>
        <v>-5.10972554695871E-2</v>
      </c>
      <c r="S397" s="11">
        <f t="shared" si="94"/>
        <v>-5.3097255469587101E-2</v>
      </c>
      <c r="T397" s="11">
        <f t="shared" si="95"/>
        <v>-5.3097255469587101E-2</v>
      </c>
      <c r="U397" s="11">
        <f t="shared" si="96"/>
        <v>-5.3097255469587101E-2</v>
      </c>
    </row>
    <row r="398" spans="1:21" x14ac:dyDescent="0.25">
      <c r="A398" s="1">
        <v>40483</v>
      </c>
      <c r="B398">
        <v>1.78834</v>
      </c>
      <c r="C398" s="28">
        <f t="shared" si="99"/>
        <v>1.8835327077905641</v>
      </c>
      <c r="D398" s="31">
        <f t="shared" si="97"/>
        <v>9.5192707790564102E-2</v>
      </c>
      <c r="E398" s="30">
        <f t="shared" si="86"/>
        <v>4.7885654850065213</v>
      </c>
      <c r="F398" s="3">
        <v>389</v>
      </c>
      <c r="G398" s="3">
        <f t="shared" si="98"/>
        <v>1.8835327077905641</v>
      </c>
      <c r="H398" s="32">
        <f t="shared" si="88"/>
        <v>1.8790581535434994</v>
      </c>
      <c r="I398" s="31">
        <f t="array" ref="I398:K398">LINEST(B349:B398,F349:G398,1,1)</f>
        <v>0.87620425826965287</v>
      </c>
      <c r="J398" s="31">
        <v>-2.2536951019725364E-4</v>
      </c>
      <c r="K398" s="31">
        <v>0.3037518105570407</v>
      </c>
      <c r="L398">
        <f t="shared" si="89"/>
        <v>0</v>
      </c>
      <c r="M398" s="13">
        <f t="shared" si="87"/>
        <v>0.48</v>
      </c>
      <c r="N398" s="5">
        <f t="shared" si="90"/>
        <v>-4.4495523353011324E-2</v>
      </c>
      <c r="O398" s="5">
        <f t="shared" si="85"/>
        <v>-3.7429293675027564E-3</v>
      </c>
      <c r="P398" s="5">
        <f t="shared" si="91"/>
        <v>0</v>
      </c>
      <c r="Q398" s="5">
        <f t="shared" si="92"/>
        <v>4.4495523353011324E-2</v>
      </c>
      <c r="R398" s="5">
        <f t="shared" si="93"/>
        <v>4.4495523353011324E-2</v>
      </c>
      <c r="S398" s="11">
        <f t="shared" si="94"/>
        <v>0</v>
      </c>
      <c r="T398" s="11">
        <f t="shared" si="95"/>
        <v>4.2495523353011322E-2</v>
      </c>
      <c r="U398" s="11">
        <f t="shared" si="96"/>
        <v>4.2495523353011322E-2</v>
      </c>
    </row>
    <row r="399" spans="1:21" x14ac:dyDescent="0.25">
      <c r="A399" s="1">
        <v>40490</v>
      </c>
      <c r="B399">
        <v>1.72916</v>
      </c>
      <c r="C399" s="28">
        <f t="shared" si="99"/>
        <v>1.8359363538952822</v>
      </c>
      <c r="D399" s="31">
        <f t="shared" si="97"/>
        <v>0.10677635389528217</v>
      </c>
      <c r="E399" s="30">
        <f t="shared" si="86"/>
        <v>4.8218344521875718</v>
      </c>
      <c r="F399" s="3">
        <v>390</v>
      </c>
      <c r="G399" s="3">
        <f t="shared" si="98"/>
        <v>1.8359363538952822</v>
      </c>
      <c r="H399" s="32">
        <f t="shared" si="88"/>
        <v>1.8245129527752184</v>
      </c>
      <c r="I399" s="31">
        <f t="array" ref="I399:K399">LINEST(B350:B399,F350:G399,1,1)</f>
        <v>0.85818225880837207</v>
      </c>
      <c r="J399" s="31">
        <v>-6.1526617313219332E-4</v>
      </c>
      <c r="K399" s="31">
        <v>0.47812290308816841</v>
      </c>
      <c r="L399">
        <f t="shared" si="89"/>
        <v>0</v>
      </c>
      <c r="M399" s="13">
        <f t="shared" si="87"/>
        <v>0.48</v>
      </c>
      <c r="N399" s="5">
        <f t="shared" si="90"/>
        <v>-3.36520738138123E-2</v>
      </c>
      <c r="O399" s="5">
        <f t="shared" si="85"/>
        <v>-2.9457592925382525E-2</v>
      </c>
      <c r="P399" s="5">
        <f t="shared" si="91"/>
        <v>0</v>
      </c>
      <c r="Q399" s="5">
        <f t="shared" si="92"/>
        <v>3.36520738138123E-2</v>
      </c>
      <c r="R399" s="5">
        <f t="shared" si="93"/>
        <v>3.36520738138123E-2</v>
      </c>
      <c r="S399" s="11">
        <f t="shared" si="94"/>
        <v>0</v>
      </c>
      <c r="T399" s="11">
        <f t="shared" si="95"/>
        <v>3.1652073813812298E-2</v>
      </c>
      <c r="U399" s="11">
        <f t="shared" si="96"/>
        <v>3.1652073813812298E-2</v>
      </c>
    </row>
    <row r="400" spans="1:21" x14ac:dyDescent="0.25">
      <c r="A400" s="1">
        <v>40497</v>
      </c>
      <c r="B400">
        <v>1.7032700000000001</v>
      </c>
      <c r="C400" s="28">
        <f t="shared" si="99"/>
        <v>1.7825481769476412</v>
      </c>
      <c r="D400" s="31">
        <f t="shared" si="97"/>
        <v>7.9278176947641166E-2</v>
      </c>
      <c r="E400" s="30">
        <f t="shared" si="86"/>
        <v>4.8472363224923285</v>
      </c>
      <c r="F400" s="3">
        <v>391</v>
      </c>
      <c r="G400" s="3">
        <f t="shared" si="98"/>
        <v>1.7825481769476412</v>
      </c>
      <c r="H400" s="32">
        <f t="shared" si="88"/>
        <v>1.7673050503211534</v>
      </c>
      <c r="I400" s="31">
        <f t="array" ref="I400:K400">LINEST(B351:B400,F351:G400,1,1)</f>
        <v>0.84949019496296929</v>
      </c>
      <c r="J400" s="31">
        <v>-5.1260420933488433E-4</v>
      </c>
      <c r="K400" s="31">
        <v>0.45275355546514584</v>
      </c>
      <c r="L400">
        <f t="shared" si="89"/>
        <v>0</v>
      </c>
      <c r="M400" s="13">
        <f t="shared" si="87"/>
        <v>0.48</v>
      </c>
      <c r="N400" s="5">
        <f t="shared" si="90"/>
        <v>-1.5085808599438422E-2</v>
      </c>
      <c r="O400" s="5">
        <f t="shared" si="85"/>
        <v>-3.1857260367830209E-2</v>
      </c>
      <c r="P400" s="5">
        <f t="shared" si="91"/>
        <v>0</v>
      </c>
      <c r="Q400" s="5">
        <f t="shared" si="92"/>
        <v>1.5085808599438422E-2</v>
      </c>
      <c r="R400" s="5">
        <f t="shared" si="93"/>
        <v>1.5085808599438422E-2</v>
      </c>
      <c r="S400" s="11">
        <f t="shared" si="94"/>
        <v>0</v>
      </c>
      <c r="T400" s="11">
        <f t="shared" si="95"/>
        <v>1.3085808599438422E-2</v>
      </c>
      <c r="U400" s="11">
        <f t="shared" si="96"/>
        <v>1.3085808599438422E-2</v>
      </c>
    </row>
    <row r="401" spans="1:21" x14ac:dyDescent="0.25">
      <c r="A401" s="1">
        <v>40504</v>
      </c>
      <c r="B401">
        <v>1.5756600000000001</v>
      </c>
      <c r="C401" s="28">
        <f t="shared" si="99"/>
        <v>1.7429090884738208</v>
      </c>
      <c r="D401" s="31">
        <f t="shared" si="97"/>
        <v>0.1672490884738207</v>
      </c>
      <c r="E401" s="30">
        <f t="shared" si="86"/>
        <v>4.948457257644705</v>
      </c>
      <c r="F401" s="3">
        <v>392</v>
      </c>
      <c r="G401" s="3">
        <f t="shared" si="98"/>
        <v>1.7429090884738208</v>
      </c>
      <c r="H401" s="32">
        <f t="shared" si="88"/>
        <v>1.7323968867762283</v>
      </c>
      <c r="I401" s="31">
        <f t="array" ref="I401:K401">LINEST(B352:B401,F352:G401,1,1)</f>
        <v>0.83220083082308793</v>
      </c>
      <c r="J401" s="31">
        <v>-9.0027541197262406E-4</v>
      </c>
      <c r="K401" s="31">
        <v>0.62320133369712405</v>
      </c>
      <c r="L401">
        <f t="shared" si="89"/>
        <v>0</v>
      </c>
      <c r="M401" s="13">
        <f t="shared" si="87"/>
        <v>0.45999999999999996</v>
      </c>
      <c r="N401" s="5">
        <f t="shared" si="90"/>
        <v>-7.7875700739438558E-2</v>
      </c>
      <c r="O401" s="5">
        <f t="shared" si="85"/>
        <v>-1.9949882559006871E-2</v>
      </c>
      <c r="P401" s="5">
        <f t="shared" si="91"/>
        <v>0</v>
      </c>
      <c r="Q401" s="5">
        <f t="shared" si="92"/>
        <v>7.7875700739438558E-2</v>
      </c>
      <c r="R401" s="5">
        <f t="shared" si="93"/>
        <v>7.7875700739438558E-2</v>
      </c>
      <c r="S401" s="11">
        <f t="shared" si="94"/>
        <v>0</v>
      </c>
      <c r="T401" s="11">
        <f t="shared" si="95"/>
        <v>7.5875700739438556E-2</v>
      </c>
      <c r="U401" s="11">
        <f t="shared" si="96"/>
        <v>7.5875700739438556E-2</v>
      </c>
    </row>
    <row r="402" spans="1:21" x14ac:dyDescent="0.25">
      <c r="A402" s="1">
        <v>40511</v>
      </c>
      <c r="B402">
        <v>1.58491</v>
      </c>
      <c r="C402" s="28">
        <f t="shared" si="99"/>
        <v>1.6592845442369104</v>
      </c>
      <c r="D402" s="31">
        <f t="shared" si="97"/>
        <v>7.4374544236910367E-2</v>
      </c>
      <c r="E402" s="30">
        <f t="shared" si="86"/>
        <v>4.9207958785423376</v>
      </c>
      <c r="F402" s="3">
        <v>393</v>
      </c>
      <c r="G402" s="3">
        <f t="shared" si="98"/>
        <v>1.6592845442369104</v>
      </c>
      <c r="H402" s="32">
        <f t="shared" si="88"/>
        <v>1.6502510730777484</v>
      </c>
      <c r="I402" s="31">
        <f t="array" ref="I402:K402">LINEST(B353:B402,F353:G402,1,1)</f>
        <v>0.82775959708325153</v>
      </c>
      <c r="J402" s="31">
        <v>-9.823092788107785E-4</v>
      </c>
      <c r="K402" s="31">
        <v>0.65945669429147857</v>
      </c>
      <c r="L402">
        <f t="shared" si="89"/>
        <v>1</v>
      </c>
      <c r="M402" s="13">
        <f t="shared" si="87"/>
        <v>0.45999999999999996</v>
      </c>
      <c r="N402" s="5">
        <f t="shared" si="90"/>
        <v>5.8533912619701534E-3</v>
      </c>
      <c r="O402" s="5">
        <f t="shared" si="85"/>
        <v>-4.8578491460276263E-2</v>
      </c>
      <c r="P402" s="5">
        <f t="shared" si="91"/>
        <v>0</v>
      </c>
      <c r="Q402" s="5">
        <f t="shared" si="92"/>
        <v>-5.8533912619701534E-3</v>
      </c>
      <c r="R402" s="5">
        <f t="shared" si="93"/>
        <v>-5.8533912619701534E-3</v>
      </c>
      <c r="S402" s="11">
        <f t="shared" si="94"/>
        <v>0</v>
      </c>
      <c r="T402" s="11">
        <f t="shared" si="95"/>
        <v>-7.8533912619701534E-3</v>
      </c>
      <c r="U402" s="11">
        <f t="shared" si="96"/>
        <v>-7.8533912619701534E-3</v>
      </c>
    </row>
    <row r="403" spans="1:21" x14ac:dyDescent="0.25">
      <c r="A403" s="1">
        <v>40518</v>
      </c>
      <c r="B403">
        <v>1.6052500000000001</v>
      </c>
      <c r="C403" s="28">
        <f t="shared" si="99"/>
        <v>1.6220972721184552</v>
      </c>
      <c r="D403" s="31">
        <f t="shared" si="97"/>
        <v>1.6847272118455159E-2</v>
      </c>
      <c r="E403" s="30">
        <f t="shared" si="86"/>
        <v>4.8759651889911533</v>
      </c>
      <c r="F403" s="3">
        <v>394</v>
      </c>
      <c r="G403" s="3">
        <f t="shared" si="98"/>
        <v>1.6220972721184552</v>
      </c>
      <c r="H403" s="32">
        <f t="shared" si="88"/>
        <v>1.6151334228386458</v>
      </c>
      <c r="I403" s="31">
        <f t="array" ref="I403:K403">LINEST(B354:B403,F354:G403,1,1)</f>
        <v>0.81417841574210592</v>
      </c>
      <c r="J403" s="31">
        <v>-8.0475735281638138E-4</v>
      </c>
      <c r="K403" s="31">
        <v>0.61610796752458308</v>
      </c>
      <c r="L403">
        <f t="shared" si="89"/>
        <v>1</v>
      </c>
      <c r="M403" s="13">
        <f t="shared" si="87"/>
        <v>0.48</v>
      </c>
      <c r="N403" s="5">
        <f t="shared" si="90"/>
        <v>1.2751884309339434E-2</v>
      </c>
      <c r="O403" s="5">
        <f t="shared" si="85"/>
        <v>-2.1509873815179437E-2</v>
      </c>
      <c r="P403" s="5">
        <f t="shared" si="91"/>
        <v>0</v>
      </c>
      <c r="Q403" s="5">
        <f t="shared" si="92"/>
        <v>-1.2751884309339434E-2</v>
      </c>
      <c r="R403" s="5">
        <f t="shared" si="93"/>
        <v>-1.2751884309339434E-2</v>
      </c>
      <c r="S403" s="11">
        <f t="shared" si="94"/>
        <v>0</v>
      </c>
      <c r="T403" s="11">
        <f t="shared" si="95"/>
        <v>-1.4751884309339434E-2</v>
      </c>
      <c r="U403" s="11">
        <f t="shared" si="96"/>
        <v>-1.4751884309339434E-2</v>
      </c>
    </row>
    <row r="404" spans="1:21" x14ac:dyDescent="0.25">
      <c r="A404" s="1">
        <v>40525</v>
      </c>
      <c r="B404">
        <v>1.53868</v>
      </c>
      <c r="C404" s="28">
        <f t="shared" si="99"/>
        <v>1.6136736360592276</v>
      </c>
      <c r="D404" s="31">
        <f t="shared" si="97"/>
        <v>7.4993636059227597E-2</v>
      </c>
      <c r="E404" s="30">
        <f t="shared" si="86"/>
        <v>4.9409278058852015</v>
      </c>
      <c r="F404" s="3">
        <v>395</v>
      </c>
      <c r="G404" s="3">
        <f t="shared" si="98"/>
        <v>1.6136736360592276</v>
      </c>
      <c r="H404" s="32">
        <f t="shared" si="88"/>
        <v>1.6120470576936181</v>
      </c>
      <c r="I404" s="31">
        <f t="array" ref="I404:K404">LINEST(B355:B404,F355:G404,1,1)</f>
        <v>0.7940612066636219</v>
      </c>
      <c r="J404" s="31">
        <v>-8.1165339774917145E-4</v>
      </c>
      <c r="K404" s="31">
        <v>0.6513560689434843</v>
      </c>
      <c r="L404">
        <f t="shared" si="89"/>
        <v>0</v>
      </c>
      <c r="M404" s="13">
        <f t="shared" si="87"/>
        <v>0.48</v>
      </c>
      <c r="N404" s="5">
        <f t="shared" si="90"/>
        <v>-4.2354601680612169E-2</v>
      </c>
      <c r="O404" s="5">
        <f t="shared" si="85"/>
        <v>-1.9127322469957853E-3</v>
      </c>
      <c r="P404" s="5">
        <f t="shared" si="91"/>
        <v>0</v>
      </c>
      <c r="Q404" s="5">
        <f t="shared" si="92"/>
        <v>4.2354601680612169E-2</v>
      </c>
      <c r="R404" s="5">
        <f t="shared" si="93"/>
        <v>4.2354601680612169E-2</v>
      </c>
      <c r="S404" s="11">
        <f t="shared" si="94"/>
        <v>0</v>
      </c>
      <c r="T404" s="11">
        <f t="shared" si="95"/>
        <v>4.0354601680612168E-2</v>
      </c>
      <c r="U404" s="11">
        <f t="shared" si="96"/>
        <v>4.0354601680612168E-2</v>
      </c>
    </row>
    <row r="405" spans="1:21" x14ac:dyDescent="0.25">
      <c r="A405" s="1">
        <v>40532</v>
      </c>
      <c r="B405">
        <v>1.58121</v>
      </c>
      <c r="C405" s="28">
        <f t="shared" si="99"/>
        <v>1.5761768180296138</v>
      </c>
      <c r="D405" s="31">
        <f t="shared" si="97"/>
        <v>5.033181970386158E-3</v>
      </c>
      <c r="E405" s="30">
        <f t="shared" si="86"/>
        <v>4.8201154782729967</v>
      </c>
      <c r="F405" s="3">
        <v>396</v>
      </c>
      <c r="G405" s="3">
        <f t="shared" si="98"/>
        <v>1.5761768180296138</v>
      </c>
      <c r="H405" s="32">
        <f t="shared" si="88"/>
        <v>1.5815221894746356</v>
      </c>
      <c r="I405" s="31">
        <f t="array" ref="I405:K405">LINEST(B356:B405,F356:G405,1,1)</f>
        <v>0.7608391494317861</v>
      </c>
      <c r="J405" s="31">
        <v>-7.105866195913611E-4</v>
      </c>
      <c r="K405" s="31">
        <v>0.67129608600579349</v>
      </c>
      <c r="L405">
        <f t="shared" si="89"/>
        <v>1</v>
      </c>
      <c r="M405" s="13">
        <f t="shared" si="87"/>
        <v>0.45999999999999996</v>
      </c>
      <c r="N405" s="5">
        <f t="shared" si="90"/>
        <v>2.7265470719636586E-2</v>
      </c>
      <c r="O405" s="5">
        <f t="shared" si="85"/>
        <v>-1.9117041459796202E-2</v>
      </c>
      <c r="P405" s="5">
        <f t="shared" si="91"/>
        <v>0</v>
      </c>
      <c r="Q405" s="5">
        <f t="shared" si="92"/>
        <v>-2.7265470719636586E-2</v>
      </c>
      <c r="R405" s="5">
        <f t="shared" si="93"/>
        <v>-2.7265470719636586E-2</v>
      </c>
      <c r="S405" s="11">
        <f t="shared" si="94"/>
        <v>0</v>
      </c>
      <c r="T405" s="11">
        <f t="shared" si="95"/>
        <v>-2.9265470719636588E-2</v>
      </c>
      <c r="U405" s="11">
        <f t="shared" si="96"/>
        <v>-2.9265470719636588E-2</v>
      </c>
    </row>
    <row r="406" spans="1:21" x14ac:dyDescent="0.25">
      <c r="A406" s="1">
        <v>40539</v>
      </c>
      <c r="B406">
        <v>1.50169</v>
      </c>
      <c r="C406" s="28">
        <f t="shared" si="99"/>
        <v>1.5786934090148068</v>
      </c>
      <c r="D406" s="31">
        <f t="shared" si="97"/>
        <v>7.7003409014806845E-2</v>
      </c>
      <c r="E406" s="30">
        <f t="shared" si="86"/>
        <v>4.8217561324965086</v>
      </c>
      <c r="F406" s="3">
        <v>397</v>
      </c>
      <c r="G406" s="3">
        <f t="shared" si="98"/>
        <v>1.5786934090148068</v>
      </c>
      <c r="H406" s="32">
        <f t="shared" si="88"/>
        <v>1.5903249485564157</v>
      </c>
      <c r="I406" s="31">
        <f t="array" ref="I406:K406">LINEST(B357:B406,F357:G406,1,1)</f>
        <v>0.73775300023218293</v>
      </c>
      <c r="J406" s="31">
        <v>-8.4588195966447098E-4</v>
      </c>
      <c r="K406" s="31">
        <v>0.75964030924400494</v>
      </c>
      <c r="L406">
        <f t="shared" si="89"/>
        <v>0</v>
      </c>
      <c r="M406" s="13">
        <f t="shared" si="87"/>
        <v>0.45999999999999996</v>
      </c>
      <c r="N406" s="5">
        <f t="shared" si="90"/>
        <v>-5.1599236168783646E-2</v>
      </c>
      <c r="O406" s="5">
        <f t="shared" si="85"/>
        <v>5.5505711964835003E-3</v>
      </c>
      <c r="P406" s="5">
        <f t="shared" si="91"/>
        <v>-5.1599236168783646E-2</v>
      </c>
      <c r="Q406" s="5">
        <f t="shared" si="92"/>
        <v>0</v>
      </c>
      <c r="R406" s="5">
        <f t="shared" si="93"/>
        <v>0</v>
      </c>
      <c r="S406" s="11">
        <f t="shared" si="94"/>
        <v>-5.3599236168783648E-2</v>
      </c>
      <c r="T406" s="11">
        <f t="shared" si="95"/>
        <v>0</v>
      </c>
      <c r="U406" s="11">
        <f t="shared" si="96"/>
        <v>0</v>
      </c>
    </row>
    <row r="407" spans="1:21" x14ac:dyDescent="0.25">
      <c r="A407" s="1">
        <v>40546</v>
      </c>
      <c r="B407">
        <v>1.48319</v>
      </c>
      <c r="C407" s="28">
        <f t="shared" si="99"/>
        <v>1.5401917045074034</v>
      </c>
      <c r="D407" s="31">
        <f t="shared" si="97"/>
        <v>5.7001704507403383E-2</v>
      </c>
      <c r="E407" s="30">
        <f t="shared" si="86"/>
        <v>4.7707292143995605</v>
      </c>
      <c r="F407" s="3">
        <v>398</v>
      </c>
      <c r="G407" s="3">
        <f t="shared" si="98"/>
        <v>1.5401917045074034</v>
      </c>
      <c r="H407" s="32">
        <f t="shared" si="88"/>
        <v>1.559260340230602</v>
      </c>
      <c r="I407" s="31">
        <f t="array" ref="I407:K407">LINEST(B358:B407,F358:G407,1,1)</f>
        <v>0.76574298410919528</v>
      </c>
      <c r="J407" s="31">
        <v>-9.7467460882162975E-4</v>
      </c>
      <c r="K407" s="31">
        <v>0.75721603893407918</v>
      </c>
      <c r="L407">
        <f t="shared" si="89"/>
        <v>0</v>
      </c>
      <c r="M407" s="13">
        <f t="shared" si="87"/>
        <v>0.45999999999999996</v>
      </c>
      <c r="N407" s="5">
        <f t="shared" si="90"/>
        <v>-1.239596693460876E-2</v>
      </c>
      <c r="O407" s="5">
        <f t="shared" ref="O407:O470" si="100">LN(H407)-LN(H406)</f>
        <v>-1.9726797569374011E-2</v>
      </c>
      <c r="P407" s="5">
        <f t="shared" si="91"/>
        <v>0</v>
      </c>
      <c r="Q407" s="5">
        <f t="shared" si="92"/>
        <v>1.239596693460876E-2</v>
      </c>
      <c r="R407" s="5">
        <f t="shared" si="93"/>
        <v>1.239596693460876E-2</v>
      </c>
      <c r="S407" s="11">
        <f t="shared" si="94"/>
        <v>0</v>
      </c>
      <c r="T407" s="11">
        <f t="shared" si="95"/>
        <v>1.039596693460876E-2</v>
      </c>
      <c r="U407" s="11">
        <f t="shared" si="96"/>
        <v>1.039596693460876E-2</v>
      </c>
    </row>
    <row r="408" spans="1:21" x14ac:dyDescent="0.25">
      <c r="A408" s="1">
        <v>40553</v>
      </c>
      <c r="B408">
        <v>1.66073</v>
      </c>
      <c r="C408" s="28">
        <f t="shared" si="99"/>
        <v>1.5116908522537016</v>
      </c>
      <c r="D408" s="31">
        <f t="shared" si="97"/>
        <v>0.14903914774629845</v>
      </c>
      <c r="E408" s="30">
        <f t="shared" si="86"/>
        <v>4.8760526734480347</v>
      </c>
      <c r="F408" s="3">
        <v>399</v>
      </c>
      <c r="G408" s="3">
        <f t="shared" si="98"/>
        <v>1.5116908522537016</v>
      </c>
      <c r="H408" s="32">
        <f t="shared" si="88"/>
        <v>1.525887534269571</v>
      </c>
      <c r="I408" s="31">
        <f t="array" ref="I408:K408">LINEST(B359:B408,F359:G408,1,1)</f>
        <v>0.76867284070666986</v>
      </c>
      <c r="J408" s="31">
        <v>-8.4246173247132467E-4</v>
      </c>
      <c r="K408" s="31">
        <v>0.70685512842230636</v>
      </c>
      <c r="L408">
        <f t="shared" si="89"/>
        <v>1</v>
      </c>
      <c r="M408" s="13">
        <f t="shared" si="87"/>
        <v>0.45999999999999996</v>
      </c>
      <c r="N408" s="5">
        <f t="shared" si="90"/>
        <v>0.11306209111127741</v>
      </c>
      <c r="O408" s="5">
        <f t="shared" si="100"/>
        <v>-2.1635337489274209E-2</v>
      </c>
      <c r="P408" s="5">
        <f t="shared" si="91"/>
        <v>0</v>
      </c>
      <c r="Q408" s="5">
        <f t="shared" si="92"/>
        <v>-0.11306209111127741</v>
      </c>
      <c r="R408" s="5">
        <f t="shared" si="93"/>
        <v>-0.11306209111127741</v>
      </c>
      <c r="S408" s="11">
        <f t="shared" si="94"/>
        <v>0</v>
      </c>
      <c r="T408" s="11">
        <f t="shared" si="95"/>
        <v>-0.11506209111127741</v>
      </c>
      <c r="U408" s="11">
        <f t="shared" si="96"/>
        <v>-0.11506209111127741</v>
      </c>
    </row>
    <row r="409" spans="1:21" x14ac:dyDescent="0.25">
      <c r="A409" s="1">
        <v>40560</v>
      </c>
      <c r="B409">
        <v>1.7790900000000001</v>
      </c>
      <c r="C409" s="28">
        <f t="shared" si="99"/>
        <v>1.5862104261268508</v>
      </c>
      <c r="D409" s="31">
        <f t="shared" si="97"/>
        <v>0.19287957387314925</v>
      </c>
      <c r="E409" s="30">
        <f t="shared" si="86"/>
        <v>5.0328544029722728</v>
      </c>
      <c r="F409" s="3">
        <v>400</v>
      </c>
      <c r="G409" s="3">
        <f t="shared" si="98"/>
        <v>1.5862104261268508</v>
      </c>
      <c r="H409" s="32">
        <f t="shared" si="88"/>
        <v>1.5891473096432402</v>
      </c>
      <c r="I409" s="31">
        <f t="array" ref="I409:K409">LINEST(B360:B409,F360:G409,1,1)</f>
        <v>0.79531473943433872</v>
      </c>
      <c r="J409" s="31">
        <v>-6.7709194038044094E-4</v>
      </c>
      <c r="K409" s="31">
        <v>0.60508259159126632</v>
      </c>
      <c r="L409">
        <f t="shared" si="89"/>
        <v>1</v>
      </c>
      <c r="M409" s="13">
        <f t="shared" si="87"/>
        <v>0.48</v>
      </c>
      <c r="N409" s="5">
        <f t="shared" si="90"/>
        <v>6.8844732884350224E-2</v>
      </c>
      <c r="O409" s="5">
        <f t="shared" si="100"/>
        <v>4.0621358683581077E-2</v>
      </c>
      <c r="P409" s="5">
        <f t="shared" si="91"/>
        <v>6.8844732884350224E-2</v>
      </c>
      <c r="Q409" s="5">
        <f t="shared" si="92"/>
        <v>0</v>
      </c>
      <c r="R409" s="5">
        <f t="shared" si="93"/>
        <v>0</v>
      </c>
      <c r="S409" s="11">
        <f t="shared" si="94"/>
        <v>6.6844732884350222E-2</v>
      </c>
      <c r="T409" s="11">
        <f t="shared" si="95"/>
        <v>0</v>
      </c>
      <c r="U409" s="11">
        <f t="shared" si="96"/>
        <v>0</v>
      </c>
    </row>
    <row r="410" spans="1:21" x14ac:dyDescent="0.25">
      <c r="A410" s="1">
        <v>40567</v>
      </c>
      <c r="B410">
        <v>1.78094</v>
      </c>
      <c r="C410" s="28">
        <f t="shared" si="99"/>
        <v>1.6826502130634253</v>
      </c>
      <c r="D410" s="31">
        <f t="shared" si="97"/>
        <v>9.8289786936574641E-2</v>
      </c>
      <c r="E410" s="30">
        <f t="shared" si="86"/>
        <v>5.0247931120833043</v>
      </c>
      <c r="F410" s="3">
        <v>401</v>
      </c>
      <c r="G410" s="3">
        <f t="shared" si="98"/>
        <v>1.6826502130634253</v>
      </c>
      <c r="H410" s="32">
        <f t="shared" si="88"/>
        <v>1.6718052392603822</v>
      </c>
      <c r="I410" s="31">
        <f t="array" ref="I410:K410">LINEST(B361:B410,F361:G410,1,1)</f>
        <v>0.80603185235530705</v>
      </c>
      <c r="J410" s="31">
        <v>-4.5447138380448827E-4</v>
      </c>
      <c r="K410" s="31">
        <v>0.50534837108557418</v>
      </c>
      <c r="L410">
        <f t="shared" si="89"/>
        <v>1</v>
      </c>
      <c r="M410" s="13">
        <f t="shared" si="87"/>
        <v>0.5</v>
      </c>
      <c r="N410" s="5">
        <f t="shared" si="90"/>
        <v>1.0393171779606858E-3</v>
      </c>
      <c r="O410" s="5">
        <f t="shared" si="100"/>
        <v>5.0706435044209353E-2</v>
      </c>
      <c r="P410" s="5">
        <f t="shared" si="91"/>
        <v>1.0393171779606858E-3</v>
      </c>
      <c r="Q410" s="5">
        <f t="shared" si="92"/>
        <v>0</v>
      </c>
      <c r="R410" s="5">
        <f t="shared" si="93"/>
        <v>0</v>
      </c>
      <c r="S410" s="11">
        <f t="shared" si="94"/>
        <v>-9.6068282203931425E-4</v>
      </c>
      <c r="T410" s="11">
        <f t="shared" si="95"/>
        <v>0</v>
      </c>
      <c r="U410" s="11">
        <f t="shared" si="96"/>
        <v>0</v>
      </c>
    </row>
    <row r="411" spans="1:21" x14ac:dyDescent="0.25">
      <c r="A411" s="1">
        <v>40574</v>
      </c>
      <c r="B411">
        <v>1.8549199999999999</v>
      </c>
      <c r="C411" s="28">
        <f t="shared" si="99"/>
        <v>1.7317951065317128</v>
      </c>
      <c r="D411" s="31">
        <f t="shared" si="97"/>
        <v>0.12312489346828714</v>
      </c>
      <c r="E411" s="30">
        <f t="shared" si="86"/>
        <v>5.1427224666388192</v>
      </c>
      <c r="F411" s="3">
        <v>402</v>
      </c>
      <c r="G411" s="3">
        <f t="shared" si="98"/>
        <v>1.7317951065317128</v>
      </c>
      <c r="H411" s="32">
        <f t="shared" si="88"/>
        <v>1.7185328924137826</v>
      </c>
      <c r="I411" s="31">
        <f t="array" ref="I411:K411">LINEST(B362:B411,F362:G411,1,1)</f>
        <v>0.82395947070082531</v>
      </c>
      <c r="J411" s="31">
        <v>5.6520696917514367E-5</v>
      </c>
      <c r="K411" s="31">
        <v>0.28289829043742265</v>
      </c>
      <c r="L411">
        <f t="shared" si="89"/>
        <v>1</v>
      </c>
      <c r="M411" s="13">
        <f t="shared" si="87"/>
        <v>0.5</v>
      </c>
      <c r="N411" s="5">
        <f t="shared" si="90"/>
        <v>4.0700253643539019E-2</v>
      </c>
      <c r="O411" s="5">
        <f t="shared" si="100"/>
        <v>2.7566933131176863E-2</v>
      </c>
      <c r="P411" s="5">
        <f t="shared" si="91"/>
        <v>4.0700253643539019E-2</v>
      </c>
      <c r="Q411" s="5">
        <f t="shared" si="92"/>
        <v>4.0700253643539019E-2</v>
      </c>
      <c r="R411" s="5">
        <f t="shared" si="93"/>
        <v>4.0700253643539019E-2</v>
      </c>
      <c r="S411" s="11">
        <f t="shared" si="94"/>
        <v>3.8700253643539018E-2</v>
      </c>
      <c r="T411" s="11">
        <f t="shared" si="95"/>
        <v>3.8700253643539018E-2</v>
      </c>
      <c r="U411" s="11">
        <f t="shared" si="96"/>
        <v>3.8700253643539018E-2</v>
      </c>
    </row>
    <row r="412" spans="1:21" x14ac:dyDescent="0.25">
      <c r="A412" s="1">
        <v>40581</v>
      </c>
      <c r="B412">
        <v>1.8123800000000001</v>
      </c>
      <c r="C412" s="28">
        <f t="shared" si="99"/>
        <v>1.7933575532658563</v>
      </c>
      <c r="D412" s="31">
        <f t="shared" si="97"/>
        <v>1.9022446734143772E-2</v>
      </c>
      <c r="E412" s="30">
        <f t="shared" si="86"/>
        <v>5.1607826828293488</v>
      </c>
      <c r="F412" s="3">
        <v>403</v>
      </c>
      <c r="G412" s="3">
        <f t="shared" si="98"/>
        <v>1.7933575532658563</v>
      </c>
      <c r="H412" s="32">
        <f t="shared" si="88"/>
        <v>1.7833300716614431</v>
      </c>
      <c r="I412" s="31">
        <f t="array" ref="I412:K412">LINEST(B363:B412,F363:G412,1,1)</f>
        <v>0.83237940381844289</v>
      </c>
      <c r="J412" s="31">
        <v>5.776203310838638E-5</v>
      </c>
      <c r="K412" s="31">
        <v>0.2691141182541954</v>
      </c>
      <c r="L412">
        <f t="shared" si="89"/>
        <v>0</v>
      </c>
      <c r="M412" s="13">
        <f t="shared" si="87"/>
        <v>0.5</v>
      </c>
      <c r="N412" s="5">
        <f t="shared" si="90"/>
        <v>-2.3200669786412331E-2</v>
      </c>
      <c r="O412" s="5">
        <f t="shared" si="100"/>
        <v>3.7011485950250722E-2</v>
      </c>
      <c r="P412" s="5">
        <f t="shared" si="91"/>
        <v>-2.3200669786412331E-2</v>
      </c>
      <c r="Q412" s="5">
        <f t="shared" si="92"/>
        <v>-2.3200669786412331E-2</v>
      </c>
      <c r="R412" s="5">
        <f t="shared" si="93"/>
        <v>-2.3200669786412331E-2</v>
      </c>
      <c r="S412" s="11">
        <f t="shared" si="94"/>
        <v>-2.5200669786412333E-2</v>
      </c>
      <c r="T412" s="11">
        <f t="shared" si="95"/>
        <v>-2.5200669786412333E-2</v>
      </c>
      <c r="U412" s="11">
        <f t="shared" si="96"/>
        <v>-2.5200669786412333E-2</v>
      </c>
    </row>
    <row r="413" spans="1:21" x14ac:dyDescent="0.25">
      <c r="A413" s="1">
        <v>40588</v>
      </c>
      <c r="B413">
        <v>1.87341</v>
      </c>
      <c r="C413" s="28">
        <f t="shared" si="99"/>
        <v>1.8028687766329283</v>
      </c>
      <c r="D413" s="31">
        <f t="shared" si="97"/>
        <v>7.0541223367071693E-2</v>
      </c>
      <c r="E413" s="30">
        <f t="shared" si="86"/>
        <v>5.153605021468227</v>
      </c>
      <c r="F413" s="3">
        <v>404</v>
      </c>
      <c r="G413" s="3">
        <f t="shared" si="98"/>
        <v>1.8028687766329283</v>
      </c>
      <c r="H413" s="32">
        <f t="shared" si="88"/>
        <v>1.793120817086586</v>
      </c>
      <c r="I413" s="31">
        <f t="array" ref="I413:K413">LINEST(B364:B413,F364:G413,1,1)</f>
        <v>0.84492942766322909</v>
      </c>
      <c r="J413" s="31">
        <v>7.0893799525522652E-4</v>
      </c>
      <c r="K413" s="31">
        <v>-1.7291553196092657E-3</v>
      </c>
      <c r="L413">
        <f t="shared" si="89"/>
        <v>1</v>
      </c>
      <c r="M413" s="13">
        <f t="shared" si="87"/>
        <v>0.5</v>
      </c>
      <c r="N413" s="5">
        <f t="shared" si="90"/>
        <v>3.3119401008610327E-2</v>
      </c>
      <c r="O413" s="5">
        <f t="shared" si="100"/>
        <v>5.4751317369332586E-3</v>
      </c>
      <c r="P413" s="5">
        <f t="shared" si="91"/>
        <v>3.3119401008610327E-2</v>
      </c>
      <c r="Q413" s="5">
        <f t="shared" si="92"/>
        <v>3.3119401008610327E-2</v>
      </c>
      <c r="R413" s="5">
        <f t="shared" si="93"/>
        <v>3.3119401008610327E-2</v>
      </c>
      <c r="S413" s="11">
        <f t="shared" si="94"/>
        <v>3.1119401008610326E-2</v>
      </c>
      <c r="T413" s="11">
        <f t="shared" si="95"/>
        <v>3.1119401008610326E-2</v>
      </c>
      <c r="U413" s="11">
        <f t="shared" si="96"/>
        <v>3.1119401008610326E-2</v>
      </c>
    </row>
    <row r="414" spans="1:21" x14ac:dyDescent="0.25">
      <c r="A414" s="1">
        <v>40595</v>
      </c>
      <c r="B414">
        <v>1.8035000000000001</v>
      </c>
      <c r="C414" s="28">
        <f t="shared" si="99"/>
        <v>1.8381393883164643</v>
      </c>
      <c r="D414" s="31">
        <f t="shared" si="97"/>
        <v>3.4639388316464181E-2</v>
      </c>
      <c r="E414" s="30">
        <f t="shared" si="86"/>
        <v>5.1262849674205953</v>
      </c>
      <c r="F414" s="3">
        <v>405</v>
      </c>
      <c r="G414" s="3">
        <f t="shared" si="98"/>
        <v>1.8381393883164643</v>
      </c>
      <c r="H414" s="32">
        <f t="shared" si="88"/>
        <v>1.8384887940942256</v>
      </c>
      <c r="I414" s="31">
        <f t="array" ref="I414:K414">LINEST(B365:B414,F365:G414,1,1)</f>
        <v>0.81978396224353334</v>
      </c>
      <c r="J414" s="31">
        <v>8.5735145204807986E-4</v>
      </c>
      <c r="K414" s="31">
        <v>-1.7515907716936452E-2</v>
      </c>
      <c r="L414">
        <f t="shared" si="89"/>
        <v>0</v>
      </c>
      <c r="M414" s="13">
        <f t="shared" si="87"/>
        <v>0.5</v>
      </c>
      <c r="N414" s="5">
        <f t="shared" si="90"/>
        <v>-3.8031078305521437E-2</v>
      </c>
      <c r="O414" s="5">
        <f t="shared" si="100"/>
        <v>2.4986351605397972E-2</v>
      </c>
      <c r="P414" s="5">
        <f t="shared" si="91"/>
        <v>-3.8031078305521437E-2</v>
      </c>
      <c r="Q414" s="5">
        <f t="shared" si="92"/>
        <v>-3.8031078305521437E-2</v>
      </c>
      <c r="R414" s="5">
        <f t="shared" si="93"/>
        <v>-3.8031078305521437E-2</v>
      </c>
      <c r="S414" s="11">
        <f t="shared" si="94"/>
        <v>-4.0031078305521439E-2</v>
      </c>
      <c r="T414" s="11">
        <f t="shared" si="95"/>
        <v>-4.0031078305521439E-2</v>
      </c>
      <c r="U414" s="11">
        <f t="shared" si="96"/>
        <v>-4.0031078305521439E-2</v>
      </c>
    </row>
    <row r="415" spans="1:21" x14ac:dyDescent="0.25">
      <c r="A415" s="1">
        <v>40602</v>
      </c>
      <c r="B415">
        <v>1.77095</v>
      </c>
      <c r="C415" s="28">
        <f t="shared" si="99"/>
        <v>1.8208196941582322</v>
      </c>
      <c r="D415" s="31">
        <f t="shared" si="97"/>
        <v>4.986969415823217E-2</v>
      </c>
      <c r="E415" s="30">
        <f t="shared" si="86"/>
        <v>5.1238549403967788</v>
      </c>
      <c r="F415" s="3">
        <v>406</v>
      </c>
      <c r="G415" s="3">
        <f t="shared" si="98"/>
        <v>1.8208196941582322</v>
      </c>
      <c r="H415" s="32">
        <f t="shared" si="88"/>
        <v>1.8232475652226781</v>
      </c>
      <c r="I415" s="31">
        <f t="array" ref="I415:K415">LINEST(B366:B415,F366:G415,1,1)</f>
        <v>0.78875386503790512</v>
      </c>
      <c r="J415" s="31">
        <v>8.9867204639236173E-4</v>
      </c>
      <c r="K415" s="31">
        <v>1.7813512417867994E-2</v>
      </c>
      <c r="L415">
        <f t="shared" si="89"/>
        <v>0</v>
      </c>
      <c r="M415" s="13">
        <f t="shared" si="87"/>
        <v>0.48</v>
      </c>
      <c r="N415" s="5">
        <f t="shared" si="90"/>
        <v>-1.821309559623685E-2</v>
      </c>
      <c r="O415" s="5">
        <f t="shared" si="100"/>
        <v>-8.3246391293441135E-3</v>
      </c>
      <c r="P415" s="5">
        <f t="shared" si="91"/>
        <v>0</v>
      </c>
      <c r="Q415" s="5">
        <f t="shared" si="92"/>
        <v>0</v>
      </c>
      <c r="R415" s="5">
        <f t="shared" si="93"/>
        <v>0</v>
      </c>
      <c r="S415" s="11">
        <f t="shared" si="94"/>
        <v>0</v>
      </c>
      <c r="T415" s="11">
        <f t="shared" si="95"/>
        <v>0</v>
      </c>
      <c r="U415" s="11">
        <f t="shared" si="96"/>
        <v>0</v>
      </c>
    </row>
    <row r="416" spans="1:21" x14ac:dyDescent="0.25">
      <c r="A416" s="1">
        <v>40609</v>
      </c>
      <c r="B416">
        <v>1.7221299999999999</v>
      </c>
      <c r="C416" s="28">
        <f t="shared" si="99"/>
        <v>1.7958848470791162</v>
      </c>
      <c r="D416" s="31">
        <f t="shared" si="97"/>
        <v>7.3754847079116281E-2</v>
      </c>
      <c r="E416" s="30">
        <f t="shared" si="86"/>
        <v>5.1793396480669189</v>
      </c>
      <c r="F416" s="3">
        <v>407</v>
      </c>
      <c r="G416" s="3">
        <f t="shared" si="98"/>
        <v>1.7958848470791162</v>
      </c>
      <c r="H416" s="32">
        <f t="shared" si="88"/>
        <v>1.8000841495962194</v>
      </c>
      <c r="I416" s="31">
        <f t="array" ref="I416:K416">LINEST(B367:B416,F367:G416,1,1)</f>
        <v>0.75504809035945741</v>
      </c>
      <c r="J416" s="31">
        <v>8.5744285596282659E-4</v>
      </c>
      <c r="K416" s="31">
        <v>8.9022367901504529E-2</v>
      </c>
      <c r="L416">
        <f t="shared" si="89"/>
        <v>0</v>
      </c>
      <c r="M416" s="13">
        <f t="shared" si="87"/>
        <v>0.48</v>
      </c>
      <c r="N416" s="5">
        <f t="shared" si="90"/>
        <v>-2.7954228997101094E-2</v>
      </c>
      <c r="O416" s="5">
        <f t="shared" si="100"/>
        <v>-1.2785873891168476E-2</v>
      </c>
      <c r="P416" s="5">
        <f t="shared" si="91"/>
        <v>0</v>
      </c>
      <c r="Q416" s="5">
        <f t="shared" si="92"/>
        <v>0</v>
      </c>
      <c r="R416" s="5">
        <f t="shared" si="93"/>
        <v>0</v>
      </c>
      <c r="S416" s="11">
        <f t="shared" si="94"/>
        <v>0</v>
      </c>
      <c r="T416" s="11">
        <f t="shared" si="95"/>
        <v>0</v>
      </c>
      <c r="U416" s="11">
        <f t="shared" si="96"/>
        <v>0</v>
      </c>
    </row>
    <row r="417" spans="1:21" x14ac:dyDescent="0.25">
      <c r="A417" s="1">
        <v>40616</v>
      </c>
      <c r="B417">
        <v>1.6289199999999999</v>
      </c>
      <c r="C417" s="28">
        <f t="shared" si="99"/>
        <v>1.7590074235395581</v>
      </c>
      <c r="D417" s="31">
        <f t="shared" si="97"/>
        <v>0.13008742353955816</v>
      </c>
      <c r="E417" s="30">
        <f t="shared" si="86"/>
        <v>5.1421320019019898</v>
      </c>
      <c r="F417" s="3">
        <v>408</v>
      </c>
      <c r="G417" s="3">
        <f t="shared" si="98"/>
        <v>1.7590074235395581</v>
      </c>
      <c r="H417" s="32">
        <f t="shared" si="88"/>
        <v>1.7669942492059902</v>
      </c>
      <c r="I417" s="31">
        <f t="array" ref="I417:K417">LINEST(B368:B417,F368:G417,1,1)</f>
        <v>0.71477686288628128</v>
      </c>
      <c r="J417" s="31">
        <v>7.0737395016143788E-4</v>
      </c>
      <c r="K417" s="31">
        <v>0.2118991886830599</v>
      </c>
      <c r="L417">
        <f t="shared" si="89"/>
        <v>0</v>
      </c>
      <c r="M417" s="13">
        <f t="shared" si="87"/>
        <v>0.48</v>
      </c>
      <c r="N417" s="5">
        <f t="shared" si="90"/>
        <v>-5.5644678237504519E-2</v>
      </c>
      <c r="O417" s="5">
        <f t="shared" si="100"/>
        <v>-1.8553474805150683E-2</v>
      </c>
      <c r="P417" s="5">
        <f t="shared" si="91"/>
        <v>0</v>
      </c>
      <c r="Q417" s="5">
        <f t="shared" si="92"/>
        <v>0</v>
      </c>
      <c r="R417" s="5">
        <f t="shared" si="93"/>
        <v>0</v>
      </c>
      <c r="S417" s="11">
        <f t="shared" si="94"/>
        <v>0</v>
      </c>
      <c r="T417" s="11">
        <f t="shared" si="95"/>
        <v>0</v>
      </c>
      <c r="U417" s="11">
        <f t="shared" si="96"/>
        <v>0</v>
      </c>
    </row>
    <row r="418" spans="1:21" x14ac:dyDescent="0.25">
      <c r="A418" s="1">
        <v>40623</v>
      </c>
      <c r="B418">
        <v>1.68662</v>
      </c>
      <c r="C418" s="28">
        <f t="shared" si="99"/>
        <v>1.693963711769779</v>
      </c>
      <c r="D418" s="31">
        <f t="shared" si="97"/>
        <v>7.3437117697789933E-3</v>
      </c>
      <c r="E418" s="30">
        <f t="shared" si="86"/>
        <v>4.9823081788195234</v>
      </c>
      <c r="F418" s="3">
        <v>409</v>
      </c>
      <c r="G418" s="3">
        <f t="shared" si="98"/>
        <v>1.693963711769779</v>
      </c>
      <c r="H418" s="32">
        <f t="shared" si="88"/>
        <v>1.7120212020410914</v>
      </c>
      <c r="I418" s="31">
        <f t="array" ref="I418:K418">LINEST(B369:B418,F369:G418,1,1)</f>
        <v>0.69551311819999473</v>
      </c>
      <c r="J418" s="31">
        <v>7.6206333772938222E-4</v>
      </c>
      <c r="K418" s="31">
        <v>0.22264801814744306</v>
      </c>
      <c r="L418">
        <f t="shared" si="89"/>
        <v>1</v>
      </c>
      <c r="M418" s="13">
        <f t="shared" si="87"/>
        <v>0.48</v>
      </c>
      <c r="N418" s="5">
        <f t="shared" si="90"/>
        <v>3.4809307733694839E-2</v>
      </c>
      <c r="O418" s="5">
        <f t="shared" si="100"/>
        <v>-3.1605276767248003E-2</v>
      </c>
      <c r="P418" s="5">
        <f t="shared" si="91"/>
        <v>0</v>
      </c>
      <c r="Q418" s="5">
        <f t="shared" si="92"/>
        <v>0</v>
      </c>
      <c r="R418" s="5">
        <f t="shared" si="93"/>
        <v>0</v>
      </c>
      <c r="S418" s="11">
        <f t="shared" si="94"/>
        <v>0</v>
      </c>
      <c r="T418" s="11">
        <f t="shared" si="95"/>
        <v>0</v>
      </c>
      <c r="U418" s="11">
        <f t="shared" si="96"/>
        <v>0</v>
      </c>
    </row>
    <row r="419" spans="1:21" x14ac:dyDescent="0.25">
      <c r="A419" s="1">
        <v>40630</v>
      </c>
      <c r="B419">
        <v>1.56087</v>
      </c>
      <c r="C419" s="28">
        <f t="shared" si="99"/>
        <v>1.6902918558848894</v>
      </c>
      <c r="D419" s="31">
        <f t="shared" si="97"/>
        <v>0.12942185588488941</v>
      </c>
      <c r="E419" s="30">
        <f t="shared" si="86"/>
        <v>4.8717662672782911</v>
      </c>
      <c r="F419" s="3">
        <v>410</v>
      </c>
      <c r="G419" s="3">
        <f t="shared" si="98"/>
        <v>1.6902918558848894</v>
      </c>
      <c r="H419" s="32">
        <f t="shared" si="88"/>
        <v>1.7107141459710453</v>
      </c>
      <c r="I419" s="31">
        <f t="array" ref="I419:K419">LINEST(B370:B419,F370:G419,1,1)</f>
        <v>0.65564711485357852</v>
      </c>
      <c r="J419" s="31">
        <v>6.8564873756660324E-4</v>
      </c>
      <c r="K419" s="31">
        <v>0.31553755962909169</v>
      </c>
      <c r="L419">
        <f t="shared" si="89"/>
        <v>0</v>
      </c>
      <c r="M419" s="13">
        <f t="shared" si="87"/>
        <v>0.5</v>
      </c>
      <c r="N419" s="5">
        <f t="shared" si="90"/>
        <v>-7.7483168147732318E-2</v>
      </c>
      <c r="O419" s="5">
        <f t="shared" si="100"/>
        <v>-7.6374945807045069E-4</v>
      </c>
      <c r="P419" s="5">
        <f t="shared" si="91"/>
        <v>0</v>
      </c>
      <c r="Q419" s="5">
        <f t="shared" si="92"/>
        <v>0</v>
      </c>
      <c r="R419" s="5">
        <f t="shared" si="93"/>
        <v>0</v>
      </c>
      <c r="S419" s="11">
        <f t="shared" si="94"/>
        <v>0</v>
      </c>
      <c r="T419" s="11">
        <f t="shared" si="95"/>
        <v>0</v>
      </c>
      <c r="U419" s="11">
        <f t="shared" si="96"/>
        <v>0</v>
      </c>
    </row>
    <row r="420" spans="1:21" x14ac:dyDescent="0.25">
      <c r="A420" s="1">
        <v>40637</v>
      </c>
      <c r="B420">
        <v>1.6718299999999999</v>
      </c>
      <c r="C420" s="28">
        <f t="shared" si="99"/>
        <v>1.6255809279424447</v>
      </c>
      <c r="D420" s="31">
        <f t="shared" si="97"/>
        <v>4.6249072057555241E-2</v>
      </c>
      <c r="E420" s="30">
        <f t="shared" si="86"/>
        <v>4.8513434556227848</v>
      </c>
      <c r="F420" s="3">
        <v>411</v>
      </c>
      <c r="G420" s="3">
        <f t="shared" si="98"/>
        <v>1.6255809279424447</v>
      </c>
      <c r="H420" s="32">
        <f t="shared" si="88"/>
        <v>1.6631466361354323</v>
      </c>
      <c r="I420" s="31">
        <f t="array" ref="I420:K420">LINEST(B371:B420,F371:G420,1,1)</f>
        <v>0.62774359841743332</v>
      </c>
      <c r="J420" s="31">
        <v>8.4326399956799458E-4</v>
      </c>
      <c r="K420" s="31">
        <v>0.30163759032590032</v>
      </c>
      <c r="L420">
        <f t="shared" si="89"/>
        <v>1</v>
      </c>
      <c r="M420" s="13">
        <f t="shared" si="87"/>
        <v>0.48</v>
      </c>
      <c r="N420" s="5">
        <f t="shared" si="90"/>
        <v>6.8675476735568119E-2</v>
      </c>
      <c r="O420" s="5">
        <f t="shared" si="100"/>
        <v>-2.8199540563317305E-2</v>
      </c>
      <c r="P420" s="5">
        <f t="shared" si="91"/>
        <v>0</v>
      </c>
      <c r="Q420" s="5">
        <f t="shared" si="92"/>
        <v>0</v>
      </c>
      <c r="R420" s="5">
        <f t="shared" si="93"/>
        <v>0</v>
      </c>
      <c r="S420" s="11">
        <f t="shared" si="94"/>
        <v>0</v>
      </c>
      <c r="T420" s="11">
        <f t="shared" si="95"/>
        <v>0</v>
      </c>
      <c r="U420" s="11">
        <f t="shared" si="96"/>
        <v>0</v>
      </c>
    </row>
    <row r="421" spans="1:21" x14ac:dyDescent="0.25">
      <c r="A421" s="1">
        <v>40644</v>
      </c>
      <c r="B421">
        <v>1.59785</v>
      </c>
      <c r="C421" s="28">
        <f t="shared" si="99"/>
        <v>1.6487054639712224</v>
      </c>
      <c r="D421" s="31">
        <f t="shared" si="97"/>
        <v>5.0855463971222425E-2</v>
      </c>
      <c r="E421" s="30">
        <f t="shared" si="86"/>
        <v>4.8857748614505381</v>
      </c>
      <c r="F421" s="3">
        <v>412</v>
      </c>
      <c r="G421" s="3">
        <f t="shared" si="98"/>
        <v>1.6487054639712224</v>
      </c>
      <c r="H421" s="32">
        <f t="shared" si="88"/>
        <v>1.6840266588316932</v>
      </c>
      <c r="I421" s="31">
        <f t="array" ref="I421:K421">LINEST(B372:B421,F372:G421,1,1)</f>
        <v>0.66856865520777564</v>
      </c>
      <c r="J421" s="31">
        <v>4.8401814402980291E-4</v>
      </c>
      <c r="K421" s="31">
        <v>0.37033433119835912</v>
      </c>
      <c r="L421">
        <f t="shared" si="89"/>
        <v>0</v>
      </c>
      <c r="M421" s="13">
        <f t="shared" si="87"/>
        <v>0.5</v>
      </c>
      <c r="N421" s="5">
        <f t="shared" si="90"/>
        <v>-4.5259859248043544E-2</v>
      </c>
      <c r="O421" s="5">
        <f t="shared" si="100"/>
        <v>1.2476374363708409E-2</v>
      </c>
      <c r="P421" s="5">
        <f t="shared" si="91"/>
        <v>-4.5259859248043544E-2</v>
      </c>
      <c r="Q421" s="5">
        <f t="shared" si="92"/>
        <v>-4.5259859248043544E-2</v>
      </c>
      <c r="R421" s="5">
        <f t="shared" si="93"/>
        <v>-4.5259859248043544E-2</v>
      </c>
      <c r="S421" s="11">
        <f t="shared" si="94"/>
        <v>-4.7259859248043545E-2</v>
      </c>
      <c r="T421" s="11">
        <f t="shared" si="95"/>
        <v>-4.7259859248043545E-2</v>
      </c>
      <c r="U421" s="11">
        <f t="shared" si="96"/>
        <v>-4.7259859248043545E-2</v>
      </c>
    </row>
    <row r="422" spans="1:21" x14ac:dyDescent="0.25">
      <c r="A422" s="1">
        <v>40651</v>
      </c>
      <c r="B422">
        <v>1.60673</v>
      </c>
      <c r="C422" s="28">
        <f t="shared" si="99"/>
        <v>1.6232777319856111</v>
      </c>
      <c r="D422" s="31">
        <f t="shared" si="97"/>
        <v>1.6547731985611103E-2</v>
      </c>
      <c r="E422" s="30">
        <f t="shared" si="86"/>
        <v>4.8252346225078844</v>
      </c>
      <c r="F422" s="3">
        <v>413</v>
      </c>
      <c r="G422" s="3">
        <f t="shared" si="98"/>
        <v>1.6232777319856111</v>
      </c>
      <c r="H422" s="32">
        <f t="shared" si="88"/>
        <v>1.6555064349850157</v>
      </c>
      <c r="I422" s="31">
        <f t="array" ref="I422:K422">LINEST(B373:B422,F373:G422,1,1)</f>
        <v>0.8084688022416987</v>
      </c>
      <c r="J422" s="31">
        <v>-6.1515899276117316E-4</v>
      </c>
      <c r="K422" s="31">
        <v>0.56481447345614177</v>
      </c>
      <c r="L422">
        <f t="shared" si="89"/>
        <v>1</v>
      </c>
      <c r="M422" s="13">
        <f t="shared" si="87"/>
        <v>0.5</v>
      </c>
      <c r="N422" s="5">
        <f t="shared" si="90"/>
        <v>5.5420821005230936E-3</v>
      </c>
      <c r="O422" s="5">
        <f t="shared" si="100"/>
        <v>-1.7080781323234207E-2</v>
      </c>
      <c r="P422" s="5">
        <f t="shared" si="91"/>
        <v>0</v>
      </c>
      <c r="Q422" s="5">
        <f t="shared" si="92"/>
        <v>-5.5420821005230936E-3</v>
      </c>
      <c r="R422" s="5">
        <f t="shared" si="93"/>
        <v>-5.5420821005230936E-3</v>
      </c>
      <c r="S422" s="11">
        <f t="shared" si="94"/>
        <v>0</v>
      </c>
      <c r="T422" s="11">
        <f t="shared" si="95"/>
        <v>-7.5420821005230936E-3</v>
      </c>
      <c r="U422" s="11">
        <f t="shared" si="96"/>
        <v>-7.5420821005230936E-3</v>
      </c>
    </row>
    <row r="423" spans="1:21" x14ac:dyDescent="0.25">
      <c r="A423" s="1">
        <v>40659</v>
      </c>
      <c r="B423">
        <v>1.6585099999999999</v>
      </c>
      <c r="C423" s="28">
        <f t="shared" si="99"/>
        <v>1.6150038659928057</v>
      </c>
      <c r="D423" s="31">
        <f t="shared" si="97"/>
        <v>4.3506134007194275E-2</v>
      </c>
      <c r="E423" s="30">
        <f t="shared" si="86"/>
        <v>4.7260247419792112</v>
      </c>
      <c r="F423" s="3">
        <v>414</v>
      </c>
      <c r="G423" s="3">
        <f t="shared" si="98"/>
        <v>1.6150038659928057</v>
      </c>
      <c r="H423" s="32">
        <f t="shared" si="88"/>
        <v>1.6158188916079326</v>
      </c>
      <c r="I423" s="31">
        <f t="array" ref="I423:K423">LINEST(B374:B423,F374:G423,1,1)</f>
        <v>0.78598795213635986</v>
      </c>
      <c r="J423" s="31">
        <v>-8.1330441867679315E-4</v>
      </c>
      <c r="K423" s="31">
        <v>0.68370712141265599</v>
      </c>
      <c r="L423">
        <f t="shared" si="89"/>
        <v>1</v>
      </c>
      <c r="M423" s="13">
        <f t="shared" si="87"/>
        <v>0.51999999999999991</v>
      </c>
      <c r="N423" s="5">
        <f t="shared" si="90"/>
        <v>3.1718551226937342E-2</v>
      </c>
      <c r="O423" s="5">
        <f t="shared" si="100"/>
        <v>-2.4265083238176777E-2</v>
      </c>
      <c r="P423" s="5">
        <f t="shared" si="91"/>
        <v>0</v>
      </c>
      <c r="Q423" s="5">
        <f t="shared" si="92"/>
        <v>-3.1718551226937342E-2</v>
      </c>
      <c r="R423" s="5">
        <f t="shared" si="93"/>
        <v>-3.1718551226937342E-2</v>
      </c>
      <c r="S423" s="11">
        <f t="shared" si="94"/>
        <v>0</v>
      </c>
      <c r="T423" s="11">
        <f t="shared" si="95"/>
        <v>-3.3718551226937343E-2</v>
      </c>
      <c r="U423" s="11">
        <f t="shared" si="96"/>
        <v>-3.3718551226937343E-2</v>
      </c>
    </row>
    <row r="424" spans="1:21" x14ac:dyDescent="0.25">
      <c r="A424" s="1">
        <v>40665</v>
      </c>
      <c r="B424">
        <v>1.5919399999999999</v>
      </c>
      <c r="C424" s="28">
        <f t="shared" si="99"/>
        <v>1.6367569329964029</v>
      </c>
      <c r="D424" s="31">
        <f t="shared" si="97"/>
        <v>4.4816932996402992E-2</v>
      </c>
      <c r="E424" s="30">
        <f t="shared" si="86"/>
        <v>4.6923736677076811</v>
      </c>
      <c r="F424" s="3">
        <v>415</v>
      </c>
      <c r="G424" s="3">
        <f t="shared" si="98"/>
        <v>1.6367569329964029</v>
      </c>
      <c r="H424" s="32">
        <f t="shared" si="88"/>
        <v>1.6326570175726187</v>
      </c>
      <c r="I424" s="31">
        <f t="array" ref="I424:K424">LINEST(B375:B424,F375:G424,1,1)</f>
        <v>0.7710468863453559</v>
      </c>
      <c r="J424" s="31">
        <v>-1.1216812946066013E-3</v>
      </c>
      <c r="K424" s="31">
        <v>0.83054513385088069</v>
      </c>
      <c r="L424">
        <f t="shared" si="89"/>
        <v>0</v>
      </c>
      <c r="M424" s="13">
        <f t="shared" si="87"/>
        <v>0.51999999999999991</v>
      </c>
      <c r="N424" s="5">
        <f t="shared" si="90"/>
        <v>-4.0966210661808777E-2</v>
      </c>
      <c r="O424" s="5">
        <f t="shared" si="100"/>
        <v>1.03668780299771E-2</v>
      </c>
      <c r="P424" s="5">
        <f t="shared" si="91"/>
        <v>-4.0966210661808777E-2</v>
      </c>
      <c r="Q424" s="5">
        <f t="shared" si="92"/>
        <v>0</v>
      </c>
      <c r="R424" s="5">
        <f t="shared" si="93"/>
        <v>0</v>
      </c>
      <c r="S424" s="11">
        <f t="shared" si="94"/>
        <v>-4.2966210661808779E-2</v>
      </c>
      <c r="T424" s="11">
        <f t="shared" si="95"/>
        <v>0</v>
      </c>
      <c r="U424" s="11">
        <f t="shared" si="96"/>
        <v>0</v>
      </c>
    </row>
    <row r="425" spans="1:21" x14ac:dyDescent="0.25">
      <c r="A425" s="1">
        <v>40672</v>
      </c>
      <c r="B425">
        <v>1.5194399999999999</v>
      </c>
      <c r="C425" s="28">
        <f t="shared" si="99"/>
        <v>1.6143484664982015</v>
      </c>
      <c r="D425" s="31">
        <f t="shared" si="97"/>
        <v>9.4908466498201616E-2</v>
      </c>
      <c r="E425" s="30">
        <f t="shared" si="86"/>
        <v>4.7551581305719157</v>
      </c>
      <c r="F425" s="3">
        <v>416</v>
      </c>
      <c r="G425" s="3">
        <f t="shared" si="98"/>
        <v>1.6143484664982015</v>
      </c>
      <c r="H425" s="32">
        <f t="shared" si="88"/>
        <v>1.6086640738643729</v>
      </c>
      <c r="I425" s="31">
        <f t="array" ref="I425:K425">LINEST(B376:B425,F376:G425,1,1)</f>
        <v>0.77094033109678339</v>
      </c>
      <c r="J425" s="31">
        <v>-1.4440929381566877E-3</v>
      </c>
      <c r="K425" s="31">
        <v>0.95608477182953266</v>
      </c>
      <c r="L425">
        <f t="shared" si="89"/>
        <v>0</v>
      </c>
      <c r="M425" s="13">
        <f t="shared" si="87"/>
        <v>0.5</v>
      </c>
      <c r="N425" s="5">
        <f t="shared" si="90"/>
        <v>-4.6611552347909313E-2</v>
      </c>
      <c r="O425" s="5">
        <f t="shared" si="100"/>
        <v>-1.4804693061123808E-2</v>
      </c>
      <c r="P425" s="5">
        <f t="shared" si="91"/>
        <v>0</v>
      </c>
      <c r="Q425" s="5">
        <f t="shared" si="92"/>
        <v>4.6611552347909313E-2</v>
      </c>
      <c r="R425" s="5">
        <f t="shared" si="93"/>
        <v>4.6611552347909313E-2</v>
      </c>
      <c r="S425" s="11">
        <f t="shared" si="94"/>
        <v>0</v>
      </c>
      <c r="T425" s="11">
        <f t="shared" si="95"/>
        <v>4.4611552347909311E-2</v>
      </c>
      <c r="U425" s="11">
        <f t="shared" si="96"/>
        <v>4.4611552347909311E-2</v>
      </c>
    </row>
    <row r="426" spans="1:21" x14ac:dyDescent="0.25">
      <c r="A426" s="1">
        <v>40679</v>
      </c>
      <c r="B426">
        <v>1.43363</v>
      </c>
      <c r="C426" s="28">
        <f t="shared" si="99"/>
        <v>1.5668942332491007</v>
      </c>
      <c r="D426" s="31">
        <f t="shared" si="97"/>
        <v>0.13326423324910075</v>
      </c>
      <c r="E426" s="30">
        <f t="shared" si="86"/>
        <v>4.8865803620040325</v>
      </c>
      <c r="F426" s="3">
        <v>417</v>
      </c>
      <c r="G426" s="3">
        <f t="shared" si="98"/>
        <v>1.5668942332491007</v>
      </c>
      <c r="H426" s="32">
        <f t="shared" si="88"/>
        <v>1.561879975592896</v>
      </c>
      <c r="I426" s="31">
        <f t="array" ref="I426:K426">LINEST(B377:B426,F377:G426,1,1)</f>
        <v>0.74154798128624388</v>
      </c>
      <c r="J426" s="31">
        <v>-2.2046075854891328E-3</v>
      </c>
      <c r="K426" s="31">
        <v>1.3056522668178447</v>
      </c>
      <c r="L426">
        <f t="shared" si="89"/>
        <v>0</v>
      </c>
      <c r="M426" s="13">
        <f t="shared" si="87"/>
        <v>0.48</v>
      </c>
      <c r="N426" s="5">
        <f t="shared" si="90"/>
        <v>-5.8132156562981763E-2</v>
      </c>
      <c r="O426" s="5">
        <f t="shared" si="100"/>
        <v>-2.9513858506703516E-2</v>
      </c>
      <c r="P426" s="5">
        <f t="shared" si="91"/>
        <v>0</v>
      </c>
      <c r="Q426" s="5">
        <f t="shared" si="92"/>
        <v>5.8132156562981763E-2</v>
      </c>
      <c r="R426" s="5">
        <f t="shared" si="93"/>
        <v>5.8132156562981763E-2</v>
      </c>
      <c r="S426" s="11">
        <f t="shared" si="94"/>
        <v>0</v>
      </c>
      <c r="T426" s="11">
        <f t="shared" si="95"/>
        <v>5.6132156562981761E-2</v>
      </c>
      <c r="U426" s="11">
        <f t="shared" si="96"/>
        <v>5.6132156562981761E-2</v>
      </c>
    </row>
    <row r="427" spans="1:21" x14ac:dyDescent="0.25">
      <c r="A427" s="1">
        <v>40686</v>
      </c>
      <c r="B427">
        <v>1.4745699999999999</v>
      </c>
      <c r="C427" s="28">
        <f t="shared" si="99"/>
        <v>1.5002621166245502</v>
      </c>
      <c r="D427" s="31">
        <f t="shared" si="97"/>
        <v>2.5692116624550287E-2</v>
      </c>
      <c r="E427" s="30">
        <f t="shared" si="86"/>
        <v>4.9114134795370754</v>
      </c>
      <c r="F427" s="3">
        <v>418</v>
      </c>
      <c r="G427" s="3">
        <f t="shared" si="98"/>
        <v>1.5002621166245502</v>
      </c>
      <c r="H427" s="32">
        <f t="shared" si="88"/>
        <v>1.49664264006655</v>
      </c>
      <c r="I427" s="31">
        <f t="array" ref="I427:K427">LINEST(B378:B427,F378:G427,1,1)</f>
        <v>0.74014454703468546</v>
      </c>
      <c r="J427" s="31">
        <v>-2.3006381733011454E-3</v>
      </c>
      <c r="K427" s="31">
        <v>1.3457293987175321</v>
      </c>
      <c r="L427">
        <f t="shared" si="89"/>
        <v>1</v>
      </c>
      <c r="M427" s="13">
        <f t="shared" si="87"/>
        <v>0.48</v>
      </c>
      <c r="N427" s="5">
        <f t="shared" si="90"/>
        <v>2.8156732507395643E-2</v>
      </c>
      <c r="O427" s="5">
        <f t="shared" si="100"/>
        <v>-4.2665848706175014E-2</v>
      </c>
      <c r="P427" s="5">
        <f t="shared" si="91"/>
        <v>0</v>
      </c>
      <c r="Q427" s="5">
        <f t="shared" si="92"/>
        <v>-2.8156732507395643E-2</v>
      </c>
      <c r="R427" s="5">
        <f t="shared" si="93"/>
        <v>-2.8156732507395643E-2</v>
      </c>
      <c r="S427" s="11">
        <f t="shared" si="94"/>
        <v>0</v>
      </c>
      <c r="T427" s="11">
        <f t="shared" si="95"/>
        <v>-3.0156732507395645E-2</v>
      </c>
      <c r="U427" s="11">
        <f t="shared" si="96"/>
        <v>-3.0156732507395645E-2</v>
      </c>
    </row>
    <row r="428" spans="1:21" x14ac:dyDescent="0.25">
      <c r="A428" s="1">
        <v>40693</v>
      </c>
      <c r="B428">
        <v>1.5184500000000001</v>
      </c>
      <c r="C428" s="28">
        <f t="shared" si="99"/>
        <v>1.4874160583122751</v>
      </c>
      <c r="D428" s="31">
        <f t="shared" si="97"/>
        <v>3.1033941687724997E-2</v>
      </c>
      <c r="E428" s="30">
        <f t="shared" si="86"/>
        <v>4.8904879216790462</v>
      </c>
      <c r="F428" s="3">
        <v>419</v>
      </c>
      <c r="G428" s="3">
        <f t="shared" si="98"/>
        <v>1.4874160583122751</v>
      </c>
      <c r="H428" s="32">
        <f t="shared" si="88"/>
        <v>1.4826648888360083</v>
      </c>
      <c r="I428" s="31">
        <f t="array" ref="I428:K428">LINEST(B379:B428,F379:G428,1,1)</f>
        <v>0.78654900607138656</v>
      </c>
      <c r="J428" s="31">
        <v>-1.7941688935644818E-3</v>
      </c>
      <c r="K428" s="31">
        <v>1.0652165650205612</v>
      </c>
      <c r="L428">
        <f t="shared" si="89"/>
        <v>1</v>
      </c>
      <c r="M428" s="13">
        <f t="shared" si="87"/>
        <v>0.48</v>
      </c>
      <c r="N428" s="5">
        <f t="shared" si="90"/>
        <v>2.9323655864475884E-2</v>
      </c>
      <c r="O428" s="5">
        <f t="shared" si="100"/>
        <v>-9.3832903465261297E-3</v>
      </c>
      <c r="P428" s="5">
        <f t="shared" si="91"/>
        <v>0</v>
      </c>
      <c r="Q428" s="5">
        <f t="shared" si="92"/>
        <v>-2.9323655864475884E-2</v>
      </c>
      <c r="R428" s="5">
        <f t="shared" si="93"/>
        <v>-2.9323655864475884E-2</v>
      </c>
      <c r="S428" s="11">
        <f t="shared" si="94"/>
        <v>0</v>
      </c>
      <c r="T428" s="11">
        <f t="shared" si="95"/>
        <v>-3.1323655864475886E-2</v>
      </c>
      <c r="U428" s="11">
        <f t="shared" si="96"/>
        <v>-3.1323655864475886E-2</v>
      </c>
    </row>
    <row r="429" spans="1:21" x14ac:dyDescent="0.25">
      <c r="A429" s="1">
        <v>40700</v>
      </c>
      <c r="B429">
        <v>1.45801</v>
      </c>
      <c r="C429" s="28">
        <f t="shared" si="99"/>
        <v>1.5029330291561376</v>
      </c>
      <c r="D429" s="31">
        <f t="shared" si="97"/>
        <v>4.4923029156137551E-2</v>
      </c>
      <c r="E429" s="30">
        <f t="shared" si="86"/>
        <v>4.9223007006080604</v>
      </c>
      <c r="F429" s="3">
        <v>420</v>
      </c>
      <c r="G429" s="3">
        <f t="shared" si="98"/>
        <v>1.5029330291561376</v>
      </c>
      <c r="H429" s="32">
        <f t="shared" si="88"/>
        <v>1.493796109998097</v>
      </c>
      <c r="I429" s="31">
        <f t="array" ref="I429:K429">LINEST(B380:B429,F380:G429,1,1)</f>
        <v>0.79841314726658563</v>
      </c>
      <c r="J429" s="31">
        <v>-1.8144515836717911E-3</v>
      </c>
      <c r="K429" s="31">
        <v>1.0521586015256734</v>
      </c>
      <c r="L429">
        <f t="shared" si="89"/>
        <v>0</v>
      </c>
      <c r="M429" s="13">
        <f t="shared" si="87"/>
        <v>0.48</v>
      </c>
      <c r="N429" s="5">
        <f t="shared" si="90"/>
        <v>-4.0617585457225436E-2</v>
      </c>
      <c r="O429" s="5">
        <f t="shared" si="100"/>
        <v>7.479535636211232E-3</v>
      </c>
      <c r="P429" s="5">
        <f t="shared" si="91"/>
        <v>-4.0617585457225436E-2</v>
      </c>
      <c r="Q429" s="5">
        <f t="shared" si="92"/>
        <v>0</v>
      </c>
      <c r="R429" s="5">
        <f t="shared" si="93"/>
        <v>0</v>
      </c>
      <c r="S429" s="11">
        <f t="shared" si="94"/>
        <v>-4.2617585457225438E-2</v>
      </c>
      <c r="T429" s="11">
        <f t="shared" si="95"/>
        <v>0</v>
      </c>
      <c r="U429" s="11">
        <f t="shared" si="96"/>
        <v>0</v>
      </c>
    </row>
    <row r="430" spans="1:21" x14ac:dyDescent="0.25">
      <c r="A430" s="1">
        <v>40707</v>
      </c>
      <c r="B430">
        <v>1.50603</v>
      </c>
      <c r="C430" s="28">
        <f t="shared" si="99"/>
        <v>1.4804715145780687</v>
      </c>
      <c r="D430" s="31">
        <f t="shared" si="97"/>
        <v>2.5558485421931287E-2</v>
      </c>
      <c r="E430" s="30">
        <f t="shared" si="86"/>
        <v>4.8833443111435537</v>
      </c>
      <c r="F430" s="3">
        <v>421</v>
      </c>
      <c r="G430" s="3">
        <f t="shared" si="98"/>
        <v>1.4804715145780687</v>
      </c>
      <c r="H430" s="32">
        <f t="shared" si="88"/>
        <v>1.470302406192654</v>
      </c>
      <c r="I430" s="31">
        <f t="array" ref="I430:K430">LINEST(B381:B430,F381:G430,1,1)</f>
        <v>0.75074843391072521</v>
      </c>
      <c r="J430" s="31">
        <v>-2.2920963196964165E-3</v>
      </c>
      <c r="K430" s="31">
        <v>1.3261477586200086</v>
      </c>
      <c r="L430">
        <f t="shared" si="89"/>
        <v>1</v>
      </c>
      <c r="M430" s="13">
        <f t="shared" si="87"/>
        <v>0.48</v>
      </c>
      <c r="N430" s="5">
        <f t="shared" si="90"/>
        <v>3.2404557224512021E-2</v>
      </c>
      <c r="O430" s="5">
        <f t="shared" si="100"/>
        <v>-1.5852506707330405E-2</v>
      </c>
      <c r="P430" s="5">
        <f t="shared" si="91"/>
        <v>0</v>
      </c>
      <c r="Q430" s="5">
        <f t="shared" si="92"/>
        <v>-3.2404557224512021E-2</v>
      </c>
      <c r="R430" s="5">
        <f t="shared" si="93"/>
        <v>-3.2404557224512021E-2</v>
      </c>
      <c r="S430" s="11">
        <f t="shared" si="94"/>
        <v>0</v>
      </c>
      <c r="T430" s="11">
        <f t="shared" si="95"/>
        <v>-3.4404557224512022E-2</v>
      </c>
      <c r="U430" s="11">
        <f t="shared" si="96"/>
        <v>-3.4404557224512022E-2</v>
      </c>
    </row>
    <row r="431" spans="1:21" x14ac:dyDescent="0.25">
      <c r="A431" s="1">
        <v>40714</v>
      </c>
      <c r="B431">
        <v>1.4133</v>
      </c>
      <c r="C431" s="28">
        <f t="shared" si="99"/>
        <v>1.4932507572890343</v>
      </c>
      <c r="D431" s="31">
        <f t="shared" si="97"/>
        <v>7.9950757289034335E-2</v>
      </c>
      <c r="E431" s="30">
        <f t="shared" si="86"/>
        <v>4.7888776309893686</v>
      </c>
      <c r="F431" s="3">
        <v>422</v>
      </c>
      <c r="G431" s="3">
        <f t="shared" si="98"/>
        <v>1.4932507572890343</v>
      </c>
      <c r="H431" s="32">
        <f t="shared" si="88"/>
        <v>1.4799387791788678</v>
      </c>
      <c r="I431" s="31">
        <f t="array" ref="I431:K431">LINEST(B382:B431,F382:G431,1,1)</f>
        <v>0.79588867276038822</v>
      </c>
      <c r="J431" s="31">
        <v>-2.0562855549856166E-3</v>
      </c>
      <c r="K431" s="31">
        <v>1.153135575293206</v>
      </c>
      <c r="L431">
        <f t="shared" si="89"/>
        <v>0</v>
      </c>
      <c r="M431" s="13">
        <f t="shared" si="87"/>
        <v>0.5</v>
      </c>
      <c r="N431" s="5">
        <f t="shared" si="90"/>
        <v>-6.3549654106051956E-2</v>
      </c>
      <c r="O431" s="5">
        <f t="shared" si="100"/>
        <v>6.5326233688670077E-3</v>
      </c>
      <c r="P431" s="5">
        <f t="shared" si="91"/>
        <v>-6.3549654106051956E-2</v>
      </c>
      <c r="Q431" s="5">
        <f t="shared" si="92"/>
        <v>0</v>
      </c>
      <c r="R431" s="5">
        <f t="shared" si="93"/>
        <v>0</v>
      </c>
      <c r="S431" s="11">
        <f t="shared" si="94"/>
        <v>-6.5549654106051958E-2</v>
      </c>
      <c r="T431" s="11">
        <f t="shared" si="95"/>
        <v>0</v>
      </c>
      <c r="U431" s="11">
        <f t="shared" si="96"/>
        <v>0</v>
      </c>
    </row>
    <row r="432" spans="1:21" x14ac:dyDescent="0.25">
      <c r="A432" s="1">
        <v>40721</v>
      </c>
      <c r="B432">
        <v>1.58386</v>
      </c>
      <c r="C432" s="28">
        <f t="shared" si="99"/>
        <v>1.4532753786445172</v>
      </c>
      <c r="D432" s="31">
        <f t="shared" si="97"/>
        <v>0.13058462135548288</v>
      </c>
      <c r="E432" s="30">
        <f t="shared" si="86"/>
        <v>4.483953533623243</v>
      </c>
      <c r="F432" s="3">
        <v>423</v>
      </c>
      <c r="G432" s="3">
        <f t="shared" si="98"/>
        <v>1.4532753786445172</v>
      </c>
      <c r="H432" s="32">
        <f t="shared" si="88"/>
        <v>1.4399721977990256</v>
      </c>
      <c r="I432" s="31">
        <f t="array" ref="I432:K432">LINEST(B383:B432,F383:G432,1,1)</f>
        <v>0.76497380307262541</v>
      </c>
      <c r="J432" s="31">
        <v>-1.8273975070870806E-3</v>
      </c>
      <c r="K432" s="31">
        <v>1.1165892694887165</v>
      </c>
      <c r="L432">
        <f t="shared" si="89"/>
        <v>1</v>
      </c>
      <c r="M432" s="13">
        <f t="shared" si="87"/>
        <v>0.48</v>
      </c>
      <c r="N432" s="5">
        <f t="shared" si="90"/>
        <v>0.11393751025580068</v>
      </c>
      <c r="O432" s="5">
        <f t="shared" si="100"/>
        <v>-2.7376915183252137E-2</v>
      </c>
      <c r="P432" s="5">
        <f t="shared" si="91"/>
        <v>0</v>
      </c>
      <c r="Q432" s="5">
        <f t="shared" si="92"/>
        <v>-0.11393751025580068</v>
      </c>
      <c r="R432" s="5">
        <f t="shared" si="93"/>
        <v>-0.11393751025580068</v>
      </c>
      <c r="S432" s="11">
        <f t="shared" si="94"/>
        <v>0</v>
      </c>
      <c r="T432" s="11">
        <f t="shared" si="95"/>
        <v>-0.11593751025580068</v>
      </c>
      <c r="U432" s="11">
        <f t="shared" si="96"/>
        <v>-0.11593751025580068</v>
      </c>
    </row>
    <row r="433" spans="1:21" x14ac:dyDescent="0.25">
      <c r="A433" s="1">
        <v>40728</v>
      </c>
      <c r="B433">
        <v>1.3694200000000001</v>
      </c>
      <c r="C433" s="28">
        <f t="shared" si="99"/>
        <v>1.5185676893222586</v>
      </c>
      <c r="D433" s="31">
        <f t="shared" si="97"/>
        <v>0.14914768932225853</v>
      </c>
      <c r="E433" s="30">
        <f t="shared" si="86"/>
        <v>4.5344068635846977</v>
      </c>
      <c r="F433" s="3">
        <v>424</v>
      </c>
      <c r="G433" s="3">
        <f t="shared" si="98"/>
        <v>1.5185676893222586</v>
      </c>
      <c r="H433" s="32">
        <f t="shared" si="88"/>
        <v>1.5034372270078515</v>
      </c>
      <c r="I433" s="31">
        <f t="array" ref="I433:K433">LINEST(B384:B433,F384:G433,1,1)</f>
        <v>0.77767119307100063</v>
      </c>
      <c r="J433" s="31">
        <v>-2.038410628397695E-3</v>
      </c>
      <c r="K433" s="31">
        <v>1.1765396280585037</v>
      </c>
      <c r="L433">
        <f t="shared" si="89"/>
        <v>0</v>
      </c>
      <c r="M433" s="13">
        <f t="shared" si="87"/>
        <v>0.5</v>
      </c>
      <c r="N433" s="5">
        <f t="shared" si="90"/>
        <v>-0.14547761311312568</v>
      </c>
      <c r="O433" s="5">
        <f t="shared" si="100"/>
        <v>4.3130165015456301E-2</v>
      </c>
      <c r="P433" s="5">
        <f t="shared" si="91"/>
        <v>-0.14547761311312568</v>
      </c>
      <c r="Q433" s="5">
        <f t="shared" si="92"/>
        <v>0</v>
      </c>
      <c r="R433" s="5">
        <f t="shared" si="93"/>
        <v>0</v>
      </c>
      <c r="S433" s="11">
        <f t="shared" si="94"/>
        <v>-0.14747761311312568</v>
      </c>
      <c r="T433" s="11">
        <f t="shared" si="95"/>
        <v>0</v>
      </c>
      <c r="U433" s="11">
        <f t="shared" si="96"/>
        <v>0</v>
      </c>
    </row>
    <row r="434" spans="1:21" x14ac:dyDescent="0.25">
      <c r="A434" s="1">
        <v>40735</v>
      </c>
      <c r="B434">
        <v>1.31064</v>
      </c>
      <c r="C434" s="28">
        <f t="shared" si="99"/>
        <v>1.4439938446611293</v>
      </c>
      <c r="D434" s="31">
        <f t="shared" si="97"/>
        <v>0.13335384466112932</v>
      </c>
      <c r="E434" s="30">
        <f t="shared" si="86"/>
        <v>4.6272935285654233</v>
      </c>
      <c r="F434" s="3">
        <v>425</v>
      </c>
      <c r="G434" s="3">
        <f t="shared" si="98"/>
        <v>1.4439938446611293</v>
      </c>
      <c r="H434" s="32">
        <f t="shared" si="88"/>
        <v>1.433167526954285</v>
      </c>
      <c r="I434" s="31">
        <f t="array" ref="I434:K434">LINEST(B385:B434,F385:G434,1,1)</f>
        <v>0.8231786642468123</v>
      </c>
      <c r="J434" s="31">
        <v>-1.8083257641895211E-3</v>
      </c>
      <c r="K434" s="31">
        <v>1.0035294637832042</v>
      </c>
      <c r="L434">
        <f t="shared" si="89"/>
        <v>0</v>
      </c>
      <c r="M434" s="13">
        <f t="shared" si="87"/>
        <v>0.48</v>
      </c>
      <c r="N434" s="5">
        <f t="shared" si="90"/>
        <v>-4.38717250047721E-2</v>
      </c>
      <c r="O434" s="5">
        <f t="shared" si="100"/>
        <v>-4.7866922861984296E-2</v>
      </c>
      <c r="P434" s="5">
        <f t="shared" si="91"/>
        <v>0</v>
      </c>
      <c r="Q434" s="5">
        <f t="shared" si="92"/>
        <v>4.38717250047721E-2</v>
      </c>
      <c r="R434" s="5">
        <f t="shared" si="93"/>
        <v>4.38717250047721E-2</v>
      </c>
      <c r="S434" s="11">
        <f t="shared" si="94"/>
        <v>0</v>
      </c>
      <c r="T434" s="11">
        <f t="shared" si="95"/>
        <v>4.1871725004772098E-2</v>
      </c>
      <c r="U434" s="11">
        <f t="shared" si="96"/>
        <v>4.1871725004772098E-2</v>
      </c>
    </row>
    <row r="435" spans="1:21" x14ac:dyDescent="0.25">
      <c r="A435" s="1">
        <v>40742</v>
      </c>
      <c r="B435">
        <v>1.4505600000000001</v>
      </c>
      <c r="C435" s="28">
        <f t="shared" si="99"/>
        <v>1.3773169223305648</v>
      </c>
      <c r="D435" s="31">
        <f t="shared" si="97"/>
        <v>7.3243077669435275E-2</v>
      </c>
      <c r="E435" s="30">
        <f t="shared" si="86"/>
        <v>4.6870501960750603</v>
      </c>
      <c r="F435" s="3">
        <v>426</v>
      </c>
      <c r="G435" s="3">
        <f t="shared" si="98"/>
        <v>1.3773169223305648</v>
      </c>
      <c r="H435" s="32">
        <f t="shared" si="88"/>
        <v>1.3669605926070731</v>
      </c>
      <c r="I435" s="31">
        <f t="array" ref="I435:K435">LINEST(B386:B435,F386:G435,1,1)</f>
        <v>0.79742043375260863</v>
      </c>
      <c r="J435" s="31">
        <v>-1.684120856546159E-3</v>
      </c>
      <c r="K435" s="31">
        <v>0.99760603289243011</v>
      </c>
      <c r="L435">
        <f t="shared" si="89"/>
        <v>1</v>
      </c>
      <c r="M435" s="13">
        <f t="shared" si="87"/>
        <v>0.45999999999999996</v>
      </c>
      <c r="N435" s="5">
        <f t="shared" si="90"/>
        <v>0.10143412124047652</v>
      </c>
      <c r="O435" s="5">
        <f t="shared" si="100"/>
        <v>-4.7297318791317267E-2</v>
      </c>
      <c r="P435" s="5">
        <f t="shared" si="91"/>
        <v>0</v>
      </c>
      <c r="Q435" s="5">
        <f t="shared" si="92"/>
        <v>-0.10143412124047652</v>
      </c>
      <c r="R435" s="5">
        <f t="shared" si="93"/>
        <v>-0.10143412124047652</v>
      </c>
      <c r="S435" s="11">
        <f t="shared" si="94"/>
        <v>0</v>
      </c>
      <c r="T435" s="11">
        <f t="shared" si="95"/>
        <v>-0.10343412124047652</v>
      </c>
      <c r="U435" s="11">
        <f t="shared" si="96"/>
        <v>-0.10343412124047652</v>
      </c>
    </row>
    <row r="436" spans="1:21" x14ac:dyDescent="0.25">
      <c r="A436" s="1">
        <v>40749</v>
      </c>
      <c r="B436">
        <v>1.33796</v>
      </c>
      <c r="C436" s="28">
        <f t="shared" si="99"/>
        <v>1.4139384611652823</v>
      </c>
      <c r="D436" s="31">
        <f t="shared" si="97"/>
        <v>7.5978461165282285E-2</v>
      </c>
      <c r="E436" s="30">
        <f t="shared" si="86"/>
        <v>4.6554918623202415</v>
      </c>
      <c r="F436" s="3">
        <v>427</v>
      </c>
      <c r="G436" s="3">
        <f t="shared" si="98"/>
        <v>1.4139384611652823</v>
      </c>
      <c r="H436" s="32">
        <f t="shared" si="88"/>
        <v>1.4059898481491357</v>
      </c>
      <c r="I436" s="31">
        <f t="array" ref="I436:K436">LINEST(B387:B436,F387:G436,1,1)</f>
        <v>0.81270385017800739</v>
      </c>
      <c r="J436" s="31">
        <v>-1.9421060183138416E-3</v>
      </c>
      <c r="K436" s="31">
        <v>1.0763069925168596</v>
      </c>
      <c r="L436">
        <f t="shared" si="89"/>
        <v>0</v>
      </c>
      <c r="M436" s="13">
        <f t="shared" si="87"/>
        <v>0.48</v>
      </c>
      <c r="N436" s="5">
        <f t="shared" si="90"/>
        <v>-8.0803622877404335E-2</v>
      </c>
      <c r="O436" s="5">
        <f t="shared" si="100"/>
        <v>2.815184330516568E-2</v>
      </c>
      <c r="P436" s="5">
        <f t="shared" si="91"/>
        <v>-8.0803622877404335E-2</v>
      </c>
      <c r="Q436" s="5">
        <f t="shared" si="92"/>
        <v>0</v>
      </c>
      <c r="R436" s="5">
        <f t="shared" si="93"/>
        <v>0</v>
      </c>
      <c r="S436" s="11">
        <f t="shared" si="94"/>
        <v>-8.2803622877404337E-2</v>
      </c>
      <c r="T436" s="11">
        <f t="shared" si="95"/>
        <v>0</v>
      </c>
      <c r="U436" s="11">
        <f t="shared" si="96"/>
        <v>0</v>
      </c>
    </row>
    <row r="437" spans="1:21" x14ac:dyDescent="0.25">
      <c r="A437" s="1">
        <v>40756</v>
      </c>
      <c r="B437">
        <v>1.01837</v>
      </c>
      <c r="C437" s="28">
        <f t="shared" si="99"/>
        <v>1.3759492305826413</v>
      </c>
      <c r="D437" s="31">
        <f t="shared" si="97"/>
        <v>0.35757923058264129</v>
      </c>
      <c r="E437" s="30">
        <f t="shared" si="86"/>
        <v>4.9303594903629326</v>
      </c>
      <c r="F437" s="3">
        <v>428</v>
      </c>
      <c r="G437" s="3">
        <f t="shared" si="98"/>
        <v>1.3759492305826413</v>
      </c>
      <c r="H437" s="32">
        <f t="shared" si="88"/>
        <v>1.3633248540225149</v>
      </c>
      <c r="I437" s="31">
        <f t="array" ref="I437:K437">LINEST(B388:B437,F388:G437,1,1)</f>
        <v>0.8845915508261375</v>
      </c>
      <c r="J437" s="31">
        <v>-2.6067953162297688E-3</v>
      </c>
      <c r="K437" s="31">
        <v>1.2216144741211317</v>
      </c>
      <c r="L437">
        <f t="shared" si="89"/>
        <v>0</v>
      </c>
      <c r="M437" s="13">
        <f t="shared" si="87"/>
        <v>0.48</v>
      </c>
      <c r="N437" s="5">
        <f t="shared" si="90"/>
        <v>-0.27294275603906948</v>
      </c>
      <c r="O437" s="5">
        <f t="shared" si="100"/>
        <v>-3.0815111160963915E-2</v>
      </c>
      <c r="P437" s="5">
        <f t="shared" si="91"/>
        <v>0</v>
      </c>
      <c r="Q437" s="5">
        <f t="shared" si="92"/>
        <v>0.27294275603906948</v>
      </c>
      <c r="R437" s="5">
        <f t="shared" si="93"/>
        <v>0.27294275603906948</v>
      </c>
      <c r="S437" s="11">
        <f t="shared" si="94"/>
        <v>0</v>
      </c>
      <c r="T437" s="11">
        <f t="shared" si="95"/>
        <v>0.27094275603906948</v>
      </c>
      <c r="U437" s="11">
        <f t="shared" si="96"/>
        <v>0.27094275603906948</v>
      </c>
    </row>
    <row r="438" spans="1:21" x14ac:dyDescent="0.25">
      <c r="A438" s="1">
        <v>40763</v>
      </c>
      <c r="B438">
        <v>1.0324500000000001</v>
      </c>
      <c r="C438" s="28">
        <f t="shared" si="99"/>
        <v>1.1971596152913206</v>
      </c>
      <c r="D438" s="31">
        <f t="shared" si="97"/>
        <v>0.16470961529132055</v>
      </c>
      <c r="E438" s="30">
        <f t="shared" si="86"/>
        <v>4.8928133043842781</v>
      </c>
      <c r="F438" s="3">
        <v>429</v>
      </c>
      <c r="G438" s="3">
        <f t="shared" si="98"/>
        <v>1.1971596152913206</v>
      </c>
      <c r="H438" s="32">
        <f t="shared" si="88"/>
        <v>1.1622965641355323</v>
      </c>
      <c r="I438" s="31">
        <f t="array" ref="I438:K438">LINEST(B389:B438,F389:G438,1,1)</f>
        <v>0.92943973054232765</v>
      </c>
      <c r="J438" s="31">
        <v>-2.7772718574886994E-3</v>
      </c>
      <c r="K438" s="31">
        <v>1.2160587041308013</v>
      </c>
      <c r="L438">
        <f t="shared" si="89"/>
        <v>1</v>
      </c>
      <c r="M438" s="13">
        <f t="shared" si="87"/>
        <v>0.48</v>
      </c>
      <c r="N438" s="5">
        <f t="shared" si="90"/>
        <v>1.3731308676472268E-2</v>
      </c>
      <c r="O438" s="5">
        <f t="shared" si="100"/>
        <v>-0.15952861725162826</v>
      </c>
      <c r="P438" s="5">
        <f t="shared" si="91"/>
        <v>0</v>
      </c>
      <c r="Q438" s="5">
        <f t="shared" si="92"/>
        <v>-1.3731308676472268E-2</v>
      </c>
      <c r="R438" s="5">
        <f t="shared" si="93"/>
        <v>-1.3731308676472268E-2</v>
      </c>
      <c r="S438" s="11">
        <f t="shared" si="94"/>
        <v>0</v>
      </c>
      <c r="T438" s="11">
        <f t="shared" si="95"/>
        <v>-1.5731308676472266E-2</v>
      </c>
      <c r="U438" s="11">
        <f t="shared" si="96"/>
        <v>-1.5731308676472266E-2</v>
      </c>
    </row>
    <row r="439" spans="1:21" x14ac:dyDescent="0.25">
      <c r="A439" s="1">
        <v>40771</v>
      </c>
      <c r="B439">
        <v>0.93723000000000001</v>
      </c>
      <c r="C439" s="28">
        <f t="shared" si="99"/>
        <v>1.1148048076456605</v>
      </c>
      <c r="D439" s="31">
        <f t="shared" si="97"/>
        <v>0.17757480764566047</v>
      </c>
      <c r="E439" s="30">
        <f t="shared" si="86"/>
        <v>5.0173502113949509</v>
      </c>
      <c r="F439" s="3">
        <v>430</v>
      </c>
      <c r="G439" s="3">
        <f t="shared" si="98"/>
        <v>1.1148048076456605</v>
      </c>
      <c r="H439" s="32">
        <f t="shared" si="88"/>
        <v>1.0579756854361346</v>
      </c>
      <c r="I439" s="31">
        <f t="array" ref="I439:K439">LINEST(B390:B439,F390:G439,1,1)</f>
        <v>1.0012505824421245</v>
      </c>
      <c r="J439" s="31">
        <v>-2.3390108717807868E-3</v>
      </c>
      <c r="K439" s="31">
        <v>0.91813071057166784</v>
      </c>
      <c r="L439">
        <f t="shared" si="89"/>
        <v>0</v>
      </c>
      <c r="M439" s="13">
        <f t="shared" si="87"/>
        <v>0.48</v>
      </c>
      <c r="N439" s="5">
        <f t="shared" si="90"/>
        <v>-9.6761181147881431E-2</v>
      </c>
      <c r="O439" s="5">
        <f t="shared" si="100"/>
        <v>-9.4040493029579772E-2</v>
      </c>
      <c r="P439" s="5">
        <f t="shared" si="91"/>
        <v>0</v>
      </c>
      <c r="Q439" s="5">
        <f t="shared" si="92"/>
        <v>9.6761181147881431E-2</v>
      </c>
      <c r="R439" s="5">
        <f t="shared" si="93"/>
        <v>9.6761181147881431E-2</v>
      </c>
      <c r="S439" s="11">
        <f t="shared" si="94"/>
        <v>0</v>
      </c>
      <c r="T439" s="11">
        <f t="shared" si="95"/>
        <v>9.4761181147881429E-2</v>
      </c>
      <c r="U439" s="11">
        <f t="shared" si="96"/>
        <v>9.4761181147881429E-2</v>
      </c>
    </row>
    <row r="440" spans="1:21" x14ac:dyDescent="0.25">
      <c r="A440" s="1">
        <v>40777</v>
      </c>
      <c r="B440">
        <v>0.92978000000000005</v>
      </c>
      <c r="C440" s="28">
        <f t="shared" si="99"/>
        <v>1.0260174038228302</v>
      </c>
      <c r="D440" s="31">
        <f t="shared" si="97"/>
        <v>9.6237403822830192E-2</v>
      </c>
      <c r="E440" s="30">
        <f t="shared" ref="E440:E503" si="101">SUM(D381:D440)</f>
        <v>5.0032565655352759</v>
      </c>
      <c r="F440" s="3">
        <v>431</v>
      </c>
      <c r="G440" s="3">
        <f t="shared" si="98"/>
        <v>1.0260174038228302</v>
      </c>
      <c r="H440" s="32">
        <f t="shared" si="88"/>
        <v>0.93731754800751399</v>
      </c>
      <c r="I440" s="31">
        <f t="array" ref="I440:K440">LINEST(B391:B440,F391:G440,1,1)</f>
        <v>1.0131042325649391</v>
      </c>
      <c r="J440" s="31">
        <v>-2.1416876484035914E-3</v>
      </c>
      <c r="K440" s="31">
        <v>0.81782233828524498</v>
      </c>
      <c r="L440">
        <f t="shared" si="89"/>
        <v>0</v>
      </c>
      <c r="M440" s="13">
        <f t="shared" ref="M440:M503" si="102">1-1/(1+SUM(L390:L439)/($M$4-SUM(L390:L439)))</f>
        <v>0.45999999999999996</v>
      </c>
      <c r="N440" s="5">
        <f t="shared" si="90"/>
        <v>-7.980717341611529E-3</v>
      </c>
      <c r="O440" s="5">
        <f t="shared" si="100"/>
        <v>-0.12109050707893228</v>
      </c>
      <c r="P440" s="5">
        <f t="shared" si="91"/>
        <v>0</v>
      </c>
      <c r="Q440" s="5">
        <f t="shared" si="92"/>
        <v>7.980717341611529E-3</v>
      </c>
      <c r="R440" s="5">
        <f t="shared" si="93"/>
        <v>7.980717341611529E-3</v>
      </c>
      <c r="S440" s="11">
        <f t="shared" si="94"/>
        <v>0</v>
      </c>
      <c r="T440" s="11">
        <f t="shared" si="95"/>
        <v>5.980717341611529E-3</v>
      </c>
      <c r="U440" s="11">
        <f t="shared" si="96"/>
        <v>5.980717341611529E-3</v>
      </c>
    </row>
    <row r="441" spans="1:21" x14ac:dyDescent="0.25">
      <c r="A441" s="1">
        <v>40784</v>
      </c>
      <c r="B441">
        <v>0.91571000000000002</v>
      </c>
      <c r="C441" s="28">
        <f t="shared" si="99"/>
        <v>0.97789870191141515</v>
      </c>
      <c r="D441" s="31">
        <f t="shared" si="97"/>
        <v>6.2188701911415123E-2</v>
      </c>
      <c r="E441" s="30">
        <f t="shared" si="101"/>
        <v>4.9301207922879424</v>
      </c>
      <c r="F441" s="3">
        <v>432</v>
      </c>
      <c r="G441" s="3">
        <f t="shared" si="98"/>
        <v>0.97789870191141515</v>
      </c>
      <c r="H441" s="32">
        <f t="shared" ref="H441:H504" si="103">F441*J440+I440*G441+K440</f>
        <v>0.88332658810110787</v>
      </c>
      <c r="I441" s="31">
        <f t="array" ref="I441:K441">LINEST(B392:B441,F392:G441,1,1)</f>
        <v>0.99714832400385467</v>
      </c>
      <c r="J441" s="31">
        <v>-2.2773756844211585E-3</v>
      </c>
      <c r="K441" s="31">
        <v>0.89957746168200736</v>
      </c>
      <c r="L441">
        <f t="shared" ref="L441:L504" si="104">IF(B441-B440&gt;0,1,0)</f>
        <v>0</v>
      </c>
      <c r="M441" s="13">
        <f t="shared" si="102"/>
        <v>0.43999999999999995</v>
      </c>
      <c r="N441" s="5">
        <f t="shared" si="90"/>
        <v>-1.5248278361747164E-2</v>
      </c>
      <c r="O441" s="5">
        <f t="shared" si="100"/>
        <v>-5.9327129274818771E-2</v>
      </c>
      <c r="P441" s="5">
        <f t="shared" si="91"/>
        <v>0</v>
      </c>
      <c r="Q441" s="5">
        <f t="shared" si="92"/>
        <v>1.5248278361747164E-2</v>
      </c>
      <c r="R441" s="5">
        <f t="shared" si="93"/>
        <v>1.5248278361747164E-2</v>
      </c>
      <c r="S441" s="11">
        <f t="shared" si="94"/>
        <v>0</v>
      </c>
      <c r="T441" s="11">
        <f t="shared" si="95"/>
        <v>1.3248278361747164E-2</v>
      </c>
      <c r="U441" s="11">
        <f t="shared" si="96"/>
        <v>1.3248278361747164E-2</v>
      </c>
    </row>
    <row r="442" spans="1:21" x14ac:dyDescent="0.25">
      <c r="A442" s="1">
        <v>40791</v>
      </c>
      <c r="B442">
        <v>0.79440999999999995</v>
      </c>
      <c r="C442" s="28">
        <f t="shared" si="99"/>
        <v>0.94680435095570759</v>
      </c>
      <c r="D442" s="31">
        <f t="shared" si="97"/>
        <v>0.15239435095570764</v>
      </c>
      <c r="E442" s="30">
        <f t="shared" si="101"/>
        <v>5.0222529056642768</v>
      </c>
      <c r="F442" s="3">
        <v>433</v>
      </c>
      <c r="G442" s="3">
        <f t="shared" si="98"/>
        <v>0.94680435095570759</v>
      </c>
      <c r="H442" s="32">
        <f t="shared" si="103"/>
        <v>0.857578162042687</v>
      </c>
      <c r="I442" s="31">
        <f t="array" ref="I442:K442">LINEST(B393:B442,F393:G442,1,1)</f>
        <v>1.0217458135662558</v>
      </c>
      <c r="J442" s="31">
        <v>-2.095358882025979E-3</v>
      </c>
      <c r="K442" s="31">
        <v>0.78476357931247542</v>
      </c>
      <c r="L442">
        <f t="shared" si="104"/>
        <v>0</v>
      </c>
      <c r="M442" s="13">
        <f t="shared" si="102"/>
        <v>0.43999999999999995</v>
      </c>
      <c r="N442" s="5">
        <f t="shared" ref="N442:N505" si="105">LN(B442)-LN(B441)</f>
        <v>-0.14210001989269203</v>
      </c>
      <c r="O442" s="5">
        <f t="shared" si="100"/>
        <v>-2.9582668214772082E-2</v>
      </c>
      <c r="P442" s="5">
        <f t="shared" si="91"/>
        <v>0</v>
      </c>
      <c r="Q442" s="5">
        <f t="shared" si="92"/>
        <v>0.14210001989269203</v>
      </c>
      <c r="R442" s="5">
        <f t="shared" si="93"/>
        <v>0.14210001989269203</v>
      </c>
      <c r="S442" s="11">
        <f t="shared" si="94"/>
        <v>0</v>
      </c>
      <c r="T442" s="11">
        <f t="shared" si="95"/>
        <v>0.14010001989269202</v>
      </c>
      <c r="U442" s="11">
        <f t="shared" si="96"/>
        <v>0.14010001989269202</v>
      </c>
    </row>
    <row r="443" spans="1:21" x14ac:dyDescent="0.25">
      <c r="A443" s="1">
        <v>40798</v>
      </c>
      <c r="B443">
        <v>0.84616000000000002</v>
      </c>
      <c r="C443" s="28">
        <f t="shared" si="99"/>
        <v>0.87060717547785371</v>
      </c>
      <c r="D443" s="31">
        <f t="shared" si="97"/>
        <v>2.4447175477853689E-2</v>
      </c>
      <c r="E443" s="30">
        <f t="shared" si="101"/>
        <v>5.0091689623524438</v>
      </c>
      <c r="F443" s="3">
        <v>434</v>
      </c>
      <c r="G443" s="3">
        <f t="shared" si="98"/>
        <v>0.87060717547785371</v>
      </c>
      <c r="H443" s="32">
        <f t="shared" si="103"/>
        <v>0.76491706131844028</v>
      </c>
      <c r="I443" s="31">
        <f t="array" ref="I443:K443">LINEST(B394:B443,F394:G443,1,1)</f>
        <v>0.98701258211211274</v>
      </c>
      <c r="J443" s="31">
        <v>-2.5097214577414332E-3</v>
      </c>
      <c r="K443" s="31">
        <v>1.0115770388425707</v>
      </c>
      <c r="L443">
        <f t="shared" si="104"/>
        <v>1</v>
      </c>
      <c r="M443" s="13">
        <f t="shared" si="102"/>
        <v>0.41999999999999993</v>
      </c>
      <c r="N443" s="5">
        <f t="shared" si="105"/>
        <v>6.3108766251246645E-2</v>
      </c>
      <c r="O443" s="5">
        <f t="shared" si="100"/>
        <v>-0.11434491458444587</v>
      </c>
      <c r="P443" s="5">
        <f t="shared" si="91"/>
        <v>0</v>
      </c>
      <c r="Q443" s="5">
        <f t="shared" si="92"/>
        <v>-6.3108766251246645E-2</v>
      </c>
      <c r="R443" s="5">
        <f t="shared" si="93"/>
        <v>-6.3108766251246645E-2</v>
      </c>
      <c r="S443" s="11">
        <f t="shared" si="94"/>
        <v>0</v>
      </c>
      <c r="T443" s="11">
        <f t="shared" si="95"/>
        <v>-6.5108766251246647E-2</v>
      </c>
      <c r="U443" s="11">
        <f t="shared" si="96"/>
        <v>-6.5108766251246647E-2</v>
      </c>
    </row>
    <row r="444" spans="1:21" x14ac:dyDescent="0.25">
      <c r="A444" s="1">
        <v>40805</v>
      </c>
      <c r="B444">
        <v>0.83704999999999996</v>
      </c>
      <c r="C444" s="28">
        <f t="shared" si="99"/>
        <v>0.85838358773892687</v>
      </c>
      <c r="D444" s="31">
        <f t="shared" si="97"/>
        <v>2.1333587738926907E-2</v>
      </c>
      <c r="E444" s="30">
        <f t="shared" si="101"/>
        <v>4.9100269906965286</v>
      </c>
      <c r="F444" s="3">
        <v>435</v>
      </c>
      <c r="G444" s="3">
        <f t="shared" si="98"/>
        <v>0.85838358773892687</v>
      </c>
      <c r="H444" s="32">
        <f t="shared" si="103"/>
        <v>0.76708360610190462</v>
      </c>
      <c r="I444" s="31">
        <f t="array" ref="I444:K444">LINEST(B395:B444,F395:G444,1,1)</f>
        <v>0.96849693771615675</v>
      </c>
      <c r="J444" s="31">
        <v>-2.5896462119186447E-3</v>
      </c>
      <c r="K444" s="31">
        <v>1.0742220038512633</v>
      </c>
      <c r="L444">
        <f t="shared" si="104"/>
        <v>0</v>
      </c>
      <c r="M444" s="13">
        <f t="shared" si="102"/>
        <v>0.43999999999999995</v>
      </c>
      <c r="N444" s="5">
        <f t="shared" si="105"/>
        <v>-1.0824661158003734E-2</v>
      </c>
      <c r="O444" s="5">
        <f t="shared" si="100"/>
        <v>2.8283880991196164E-3</v>
      </c>
      <c r="P444" s="5">
        <f t="shared" si="91"/>
        <v>-1.0824661158003734E-2</v>
      </c>
      <c r="Q444" s="5">
        <f t="shared" si="92"/>
        <v>0</v>
      </c>
      <c r="R444" s="5">
        <f t="shared" si="93"/>
        <v>0</v>
      </c>
      <c r="S444" s="11">
        <f t="shared" si="94"/>
        <v>-1.2824661158003734E-2</v>
      </c>
      <c r="T444" s="11">
        <f t="shared" si="95"/>
        <v>0</v>
      </c>
      <c r="U444" s="11">
        <f t="shared" si="96"/>
        <v>0</v>
      </c>
    </row>
    <row r="445" spans="1:21" x14ac:dyDescent="0.25">
      <c r="A445" s="1">
        <v>40812</v>
      </c>
      <c r="B445">
        <v>0.98524999999999996</v>
      </c>
      <c r="C445" s="28">
        <f t="shared" si="99"/>
        <v>0.84771679386946341</v>
      </c>
      <c r="D445" s="31">
        <f t="shared" si="97"/>
        <v>0.13753320613053654</v>
      </c>
      <c r="E445" s="30">
        <f t="shared" si="101"/>
        <v>5.0076624171296427</v>
      </c>
      <c r="F445" s="3">
        <v>436</v>
      </c>
      <c r="G445" s="3">
        <f t="shared" si="98"/>
        <v>0.84771679386946341</v>
      </c>
      <c r="H445" s="32">
        <f t="shared" si="103"/>
        <v>0.76614737436786806</v>
      </c>
      <c r="I445" s="31">
        <f t="array" ref="I445:K445">LINEST(B396:B445,F396:G445,1,1)</f>
        <v>0.92280923675269322</v>
      </c>
      <c r="J445" s="31">
        <v>-2.6505534852885775E-3</v>
      </c>
      <c r="K445" s="31">
        <v>1.1723590943399722</v>
      </c>
      <c r="L445">
        <f t="shared" si="104"/>
        <v>1</v>
      </c>
      <c r="M445" s="13">
        <f t="shared" si="102"/>
        <v>0.41999999999999993</v>
      </c>
      <c r="N445" s="5">
        <f t="shared" si="105"/>
        <v>0.16301161021331931</v>
      </c>
      <c r="O445" s="5">
        <f t="shared" si="100"/>
        <v>-1.2212534997335101E-3</v>
      </c>
      <c r="P445" s="5">
        <f t="shared" si="91"/>
        <v>0</v>
      </c>
      <c r="Q445" s="5">
        <f t="shared" si="92"/>
        <v>-0.16301161021331931</v>
      </c>
      <c r="R445" s="5">
        <f t="shared" si="93"/>
        <v>-0.16301161021331931</v>
      </c>
      <c r="S445" s="11">
        <f t="shared" si="94"/>
        <v>0</v>
      </c>
      <c r="T445" s="11">
        <f t="shared" si="95"/>
        <v>-0.16501161021331931</v>
      </c>
      <c r="U445" s="11">
        <f t="shared" si="96"/>
        <v>-0.16501161021331931</v>
      </c>
    </row>
    <row r="446" spans="1:21" x14ac:dyDescent="0.25">
      <c r="A446" s="1">
        <v>40819</v>
      </c>
      <c r="B446">
        <v>1.0572900000000001</v>
      </c>
      <c r="C446" s="28">
        <f t="shared" si="99"/>
        <v>0.91648339693473169</v>
      </c>
      <c r="D446" s="31">
        <f t="shared" si="97"/>
        <v>0.14080660306526838</v>
      </c>
      <c r="E446" s="30">
        <f t="shared" si="101"/>
        <v>5.0574579100436221</v>
      </c>
      <c r="F446" s="3">
        <v>437</v>
      </c>
      <c r="G446" s="3">
        <f t="shared" si="98"/>
        <v>0.91648339693473169</v>
      </c>
      <c r="H446" s="32">
        <f t="shared" si="103"/>
        <v>0.8598065652907193</v>
      </c>
      <c r="I446" s="31">
        <f t="array" ref="I446:K446">LINEST(B397:B446,F397:G446,1,1)</f>
        <v>0.90431992767596658</v>
      </c>
      <c r="J446" s="31">
        <v>-2.1605589559343416E-3</v>
      </c>
      <c r="K446" s="31">
        <v>0.99942822648323748</v>
      </c>
      <c r="L446">
        <f t="shared" si="104"/>
        <v>1</v>
      </c>
      <c r="M446" s="13">
        <f t="shared" si="102"/>
        <v>0.41999999999999993</v>
      </c>
      <c r="N446" s="5">
        <f t="shared" si="105"/>
        <v>7.0568893565107621E-2</v>
      </c>
      <c r="O446" s="5">
        <f t="shared" si="100"/>
        <v>0.11533289389656204</v>
      </c>
      <c r="P446" s="5">
        <f t="shared" si="91"/>
        <v>7.0568893565107621E-2</v>
      </c>
      <c r="Q446" s="5">
        <f t="shared" si="92"/>
        <v>0</v>
      </c>
      <c r="R446" s="5">
        <f t="shared" si="93"/>
        <v>0</v>
      </c>
      <c r="S446" s="11">
        <f t="shared" si="94"/>
        <v>6.8568893565107619E-2</v>
      </c>
      <c r="T446" s="11">
        <f t="shared" si="95"/>
        <v>0</v>
      </c>
      <c r="U446" s="11">
        <f t="shared" si="96"/>
        <v>0</v>
      </c>
    </row>
    <row r="447" spans="1:21" x14ac:dyDescent="0.25">
      <c r="A447" s="1">
        <v>40826</v>
      </c>
      <c r="B447">
        <v>1.07467</v>
      </c>
      <c r="C447" s="28">
        <f t="shared" si="99"/>
        <v>0.98688669846736587</v>
      </c>
      <c r="D447" s="31">
        <f t="shared" si="97"/>
        <v>8.7783301532634139E-2</v>
      </c>
      <c r="E447" s="30">
        <f t="shared" si="101"/>
        <v>5.0072556565006119</v>
      </c>
      <c r="F447" s="3">
        <v>438</v>
      </c>
      <c r="G447" s="3">
        <f t="shared" si="98"/>
        <v>0.98688669846736587</v>
      </c>
      <c r="H447" s="32">
        <f t="shared" si="103"/>
        <v>0.94556471156637767</v>
      </c>
      <c r="I447" s="31">
        <f t="array" ref="I447:K447">LINEST(B398:B447,F398:G447,1,1)</f>
        <v>0.89453772588567981</v>
      </c>
      <c r="J447" s="31">
        <v>-2.0390876179390582E-3</v>
      </c>
      <c r="K447" s="31">
        <v>0.9665339461436282</v>
      </c>
      <c r="L447">
        <f t="shared" si="104"/>
        <v>1</v>
      </c>
      <c r="M447" s="13">
        <f t="shared" si="102"/>
        <v>0.41999999999999993</v>
      </c>
      <c r="N447" s="5">
        <f t="shared" si="105"/>
        <v>1.6304607050350917E-2</v>
      </c>
      <c r="O447" s="5">
        <f t="shared" si="100"/>
        <v>9.5074887524223661E-2</v>
      </c>
      <c r="P447" s="5">
        <f t="shared" si="91"/>
        <v>1.6304607050350917E-2</v>
      </c>
      <c r="Q447" s="5">
        <f t="shared" si="92"/>
        <v>0</v>
      </c>
      <c r="R447" s="5">
        <f t="shared" si="93"/>
        <v>0</v>
      </c>
      <c r="S447" s="11">
        <f t="shared" si="94"/>
        <v>1.4304607050350917E-2</v>
      </c>
      <c r="T447" s="11">
        <f t="shared" si="95"/>
        <v>0</v>
      </c>
      <c r="U447" s="11">
        <f t="shared" si="96"/>
        <v>0</v>
      </c>
    </row>
    <row r="448" spans="1:21" x14ac:dyDescent="0.25">
      <c r="A448" s="1">
        <v>40833</v>
      </c>
      <c r="B448">
        <v>1.0606</v>
      </c>
      <c r="C448" s="28">
        <f t="shared" si="99"/>
        <v>1.0307783492336831</v>
      </c>
      <c r="D448" s="31">
        <f t="shared" si="97"/>
        <v>2.9821650766316932E-2</v>
      </c>
      <c r="E448" s="30">
        <f t="shared" si="101"/>
        <v>4.9828845297291053</v>
      </c>
      <c r="F448" s="3">
        <v>439</v>
      </c>
      <c r="G448" s="3">
        <f t="shared" si="98"/>
        <v>1.0307783492336831</v>
      </c>
      <c r="H448" s="32">
        <f t="shared" si="103"/>
        <v>0.99344460228407561</v>
      </c>
      <c r="I448" s="31">
        <f t="array" ref="I448:K448">LINEST(B399:B448,F399:G448,1,1)</f>
        <v>0.89155424523314053</v>
      </c>
      <c r="J448" s="31">
        <v>-2.1028000014776745E-3</v>
      </c>
      <c r="K448" s="31">
        <v>1.0000876303395547</v>
      </c>
      <c r="L448">
        <f t="shared" si="104"/>
        <v>0</v>
      </c>
      <c r="M448" s="13">
        <f t="shared" si="102"/>
        <v>0.43999999999999995</v>
      </c>
      <c r="N448" s="5">
        <f t="shared" si="105"/>
        <v>-1.3178851987541956E-2</v>
      </c>
      <c r="O448" s="5">
        <f t="shared" si="100"/>
        <v>4.9395972888268219E-2</v>
      </c>
      <c r="P448" s="5">
        <f t="shared" si="91"/>
        <v>-1.3178851987541956E-2</v>
      </c>
      <c r="Q448" s="5">
        <f t="shared" si="92"/>
        <v>0</v>
      </c>
      <c r="R448" s="5">
        <f t="shared" si="93"/>
        <v>0</v>
      </c>
      <c r="S448" s="11">
        <f t="shared" si="94"/>
        <v>-1.5178851987541956E-2</v>
      </c>
      <c r="T448" s="11">
        <f t="shared" si="95"/>
        <v>0</v>
      </c>
      <c r="U448" s="11">
        <f t="shared" si="96"/>
        <v>0</v>
      </c>
    </row>
    <row r="449" spans="1:21" x14ac:dyDescent="0.25">
      <c r="A449" s="1">
        <v>40840</v>
      </c>
      <c r="B449">
        <v>1.15415</v>
      </c>
      <c r="C449" s="28">
        <f t="shared" si="99"/>
        <v>1.0456891746168415</v>
      </c>
      <c r="D449" s="31">
        <f t="shared" si="97"/>
        <v>0.10846082538315849</v>
      </c>
      <c r="E449" s="30">
        <f t="shared" si="101"/>
        <v>5.018571743881175</v>
      </c>
      <c r="F449" s="3">
        <v>440</v>
      </c>
      <c r="G449" s="3">
        <f t="shared" si="98"/>
        <v>1.0456891746168415</v>
      </c>
      <c r="H449" s="32">
        <f t="shared" si="103"/>
        <v>1.0071442525133618</v>
      </c>
      <c r="I449" s="31">
        <f t="array" ref="I449:K449">LINEST(B400:B449,F400:G449,1,1)</f>
        <v>0.88782315253581867</v>
      </c>
      <c r="J449" s="31">
        <v>-2.0353722966802703E-3</v>
      </c>
      <c r="K449" s="31">
        <v>0.98221382857731943</v>
      </c>
      <c r="L449">
        <f t="shared" si="104"/>
        <v>1</v>
      </c>
      <c r="M449" s="13">
        <f t="shared" si="102"/>
        <v>0.43999999999999995</v>
      </c>
      <c r="N449" s="5">
        <f t="shared" si="105"/>
        <v>8.4529356586977591E-2</v>
      </c>
      <c r="O449" s="5">
        <f t="shared" si="100"/>
        <v>1.3695831944029558E-2</v>
      </c>
      <c r="P449" s="5">
        <f t="shared" si="91"/>
        <v>8.4529356586977591E-2</v>
      </c>
      <c r="Q449" s="5">
        <f t="shared" si="92"/>
        <v>0</v>
      </c>
      <c r="R449" s="5">
        <f t="shared" si="93"/>
        <v>0</v>
      </c>
      <c r="S449" s="11">
        <f t="shared" si="94"/>
        <v>8.252935658697759E-2</v>
      </c>
      <c r="T449" s="11">
        <f t="shared" si="95"/>
        <v>0</v>
      </c>
      <c r="U449" s="11">
        <f t="shared" si="96"/>
        <v>0</v>
      </c>
    </row>
    <row r="450" spans="1:21" x14ac:dyDescent="0.25">
      <c r="A450" s="1">
        <v>40847</v>
      </c>
      <c r="B450">
        <v>0.93308999999999997</v>
      </c>
      <c r="C450" s="28">
        <f t="shared" si="99"/>
        <v>1.0999195873084209</v>
      </c>
      <c r="D450" s="31">
        <f t="shared" si="97"/>
        <v>0.1668295873084209</v>
      </c>
      <c r="E450" s="30">
        <f t="shared" si="101"/>
        <v>5.1175745255740512</v>
      </c>
      <c r="F450" s="3">
        <v>441</v>
      </c>
      <c r="G450" s="3">
        <f t="shared" si="98"/>
        <v>1.0999195873084209</v>
      </c>
      <c r="H450" s="32">
        <f t="shared" si="103"/>
        <v>1.061148721281379</v>
      </c>
      <c r="I450" s="31">
        <f t="array" ref="I450:K450">LINEST(B401:B450,F401:G450,1,1)</f>
        <v>0.87502075787752398</v>
      </c>
      <c r="J450" s="31">
        <v>-2.7171228719150169E-3</v>
      </c>
      <c r="K450" s="31">
        <v>1.2834374696658057</v>
      </c>
      <c r="L450">
        <f t="shared" si="104"/>
        <v>0</v>
      </c>
      <c r="M450" s="13">
        <f t="shared" si="102"/>
        <v>0.45999999999999996</v>
      </c>
      <c r="N450" s="5">
        <f t="shared" si="105"/>
        <v>-0.21261776207241354</v>
      </c>
      <c r="O450" s="5">
        <f t="shared" si="100"/>
        <v>5.2233167425646175E-2</v>
      </c>
      <c r="P450" s="5">
        <f t="shared" si="91"/>
        <v>-0.21261776207241354</v>
      </c>
      <c r="Q450" s="5">
        <f t="shared" si="92"/>
        <v>0</v>
      </c>
      <c r="R450" s="5">
        <f t="shared" si="93"/>
        <v>0</v>
      </c>
      <c r="S450" s="11">
        <f t="shared" si="94"/>
        <v>-0.21461776207241354</v>
      </c>
      <c r="T450" s="11">
        <f t="shared" si="95"/>
        <v>0</v>
      </c>
      <c r="U450" s="11">
        <f t="shared" si="96"/>
        <v>0</v>
      </c>
    </row>
    <row r="451" spans="1:21" x14ac:dyDescent="0.25">
      <c r="A451" s="1">
        <v>40854</v>
      </c>
      <c r="B451">
        <v>1.0622499999999999</v>
      </c>
      <c r="C451" s="28">
        <f t="shared" si="99"/>
        <v>1.0165047936542104</v>
      </c>
      <c r="D451" s="31">
        <f t="shared" si="97"/>
        <v>4.5745206345789491E-2</v>
      </c>
      <c r="E451" s="30">
        <f t="shared" si="101"/>
        <v>5.1534463291120689</v>
      </c>
      <c r="F451" s="3">
        <v>442</v>
      </c>
      <c r="G451" s="3">
        <f t="shared" si="98"/>
        <v>1.0165047936542104</v>
      </c>
      <c r="H451" s="32">
        <f t="shared" si="103"/>
        <v>0.9719319552088117</v>
      </c>
      <c r="I451" s="31">
        <f t="array" ref="I451:K451">LINEST(B402:B451,F402:G451,1,1)</f>
        <v>0.85770716802494884</v>
      </c>
      <c r="J451" s="31">
        <v>-3.2172815980911467E-3</v>
      </c>
      <c r="K451" s="31">
        <v>1.5222116973678601</v>
      </c>
      <c r="L451">
        <f t="shared" si="104"/>
        <v>1</v>
      </c>
      <c r="M451" s="13">
        <f t="shared" si="102"/>
        <v>0.45999999999999996</v>
      </c>
      <c r="N451" s="5">
        <f t="shared" si="105"/>
        <v>0.1296429197773272</v>
      </c>
      <c r="O451" s="5">
        <f t="shared" si="100"/>
        <v>-8.7821502569173815E-2</v>
      </c>
      <c r="P451" s="5">
        <f t="shared" si="91"/>
        <v>0</v>
      </c>
      <c r="Q451" s="5">
        <f t="shared" si="92"/>
        <v>-0.1296429197773272</v>
      </c>
      <c r="R451" s="5">
        <f t="shared" si="93"/>
        <v>-0.1296429197773272</v>
      </c>
      <c r="S451" s="11">
        <f t="shared" si="94"/>
        <v>0</v>
      </c>
      <c r="T451" s="11">
        <f t="shared" si="95"/>
        <v>-0.1316429197773272</v>
      </c>
      <c r="U451" s="11">
        <f t="shared" si="96"/>
        <v>-0.1316429197773272</v>
      </c>
    </row>
    <row r="452" spans="1:21" x14ac:dyDescent="0.25">
      <c r="A452" s="1">
        <v>40861</v>
      </c>
      <c r="B452">
        <v>1.00926</v>
      </c>
      <c r="C452" s="28">
        <f t="shared" si="99"/>
        <v>1.0393773968271052</v>
      </c>
      <c r="D452" s="31">
        <f t="shared" si="97"/>
        <v>3.0117396827105125E-2</v>
      </c>
      <c r="E452" s="30">
        <f t="shared" si="101"/>
        <v>5.1508970245352872</v>
      </c>
      <c r="F452" s="3">
        <v>443</v>
      </c>
      <c r="G452" s="3">
        <f t="shared" si="98"/>
        <v>1.0393773968271052</v>
      </c>
      <c r="H452" s="32">
        <f t="shared" si="103"/>
        <v>0.98843739295520205</v>
      </c>
      <c r="I452" s="31">
        <f t="array" ref="I452:K452">LINEST(B403:B452,F403:G452,1,1)</f>
        <v>0.84146330939361813</v>
      </c>
      <c r="J452" s="31">
        <v>-3.6928035149664997E-3</v>
      </c>
      <c r="K452" s="31">
        <v>1.7466190660029894</v>
      </c>
      <c r="L452">
        <f t="shared" si="104"/>
        <v>0</v>
      </c>
      <c r="M452" s="13">
        <f t="shared" si="102"/>
        <v>0.48</v>
      </c>
      <c r="N452" s="5">
        <f t="shared" si="105"/>
        <v>-5.1171910963174971E-2</v>
      </c>
      <c r="O452" s="5">
        <f t="shared" si="100"/>
        <v>1.6839508122206727E-2</v>
      </c>
      <c r="P452" s="5">
        <f t="shared" si="91"/>
        <v>-5.1171910963174971E-2</v>
      </c>
      <c r="Q452" s="5">
        <f t="shared" si="92"/>
        <v>0</v>
      </c>
      <c r="R452" s="5">
        <f t="shared" si="93"/>
        <v>0</v>
      </c>
      <c r="S452" s="11">
        <f t="shared" si="94"/>
        <v>-5.3171910963174973E-2</v>
      </c>
      <c r="T452" s="11">
        <f t="shared" si="95"/>
        <v>0</v>
      </c>
      <c r="U452" s="11">
        <f t="shared" si="96"/>
        <v>0</v>
      </c>
    </row>
    <row r="453" spans="1:21" x14ac:dyDescent="0.25">
      <c r="A453" s="1">
        <v>40868</v>
      </c>
      <c r="B453">
        <v>0.89334999999999998</v>
      </c>
      <c r="C453" s="28">
        <f t="shared" si="99"/>
        <v>1.0243186984135526</v>
      </c>
      <c r="D453" s="31">
        <f t="shared" si="97"/>
        <v>0.13096869841355263</v>
      </c>
      <c r="E453" s="30">
        <f t="shared" si="101"/>
        <v>5.2464190736507827</v>
      </c>
      <c r="F453" s="3">
        <v>444</v>
      </c>
      <c r="G453" s="3">
        <f t="shared" si="98"/>
        <v>1.0243186984135526</v>
      </c>
      <c r="H453" s="32">
        <f t="shared" si="103"/>
        <v>0.96894090719869508</v>
      </c>
      <c r="I453" s="31">
        <f t="array" ref="I453:K453">LINEST(B404:B453,F404:G453,1,1)</f>
        <v>0.8260030536016203</v>
      </c>
      <c r="J453" s="31">
        <v>-4.278364968065722E-3</v>
      </c>
      <c r="K453" s="31">
        <v>2.0135428594401859</v>
      </c>
      <c r="L453">
        <f t="shared" si="104"/>
        <v>0</v>
      </c>
      <c r="M453" s="13">
        <f t="shared" si="102"/>
        <v>0.45999999999999996</v>
      </c>
      <c r="N453" s="5">
        <f t="shared" si="105"/>
        <v>-0.1219942266525697</v>
      </c>
      <c r="O453" s="5">
        <f t="shared" si="100"/>
        <v>-1.992167845485051E-2</v>
      </c>
      <c r="P453" s="5">
        <f t="shared" si="91"/>
        <v>0</v>
      </c>
      <c r="Q453" s="5">
        <f t="shared" si="92"/>
        <v>0.1219942266525697</v>
      </c>
      <c r="R453" s="5">
        <f t="shared" si="93"/>
        <v>0.1219942266525697</v>
      </c>
      <c r="S453" s="11">
        <f t="shared" si="94"/>
        <v>0</v>
      </c>
      <c r="T453" s="11">
        <f t="shared" si="95"/>
        <v>0.1199942266525697</v>
      </c>
      <c r="U453" s="11">
        <f t="shared" si="96"/>
        <v>0.1199942266525697</v>
      </c>
    </row>
    <row r="454" spans="1:21" x14ac:dyDescent="0.25">
      <c r="A454" s="1">
        <v>40875</v>
      </c>
      <c r="B454">
        <v>1.07467</v>
      </c>
      <c r="C454" s="28">
        <f t="shared" si="99"/>
        <v>0.95883434920677635</v>
      </c>
      <c r="D454" s="31">
        <f t="shared" si="97"/>
        <v>0.11583565079322367</v>
      </c>
      <c r="E454" s="30">
        <f t="shared" si="101"/>
        <v>5.328198049093035</v>
      </c>
      <c r="F454" s="3">
        <v>445</v>
      </c>
      <c r="G454" s="3">
        <f t="shared" si="98"/>
        <v>0.95883434920677635</v>
      </c>
      <c r="H454" s="32">
        <f t="shared" si="103"/>
        <v>0.90167054899385923</v>
      </c>
      <c r="I454" s="31">
        <f t="array" ref="I454:K454">LINEST(B405:B454,F405:G454,1,1)</f>
        <v>0.8015350717148011</v>
      </c>
      <c r="J454" s="31">
        <v>-4.6195915890745436E-3</v>
      </c>
      <c r="K454" s="31">
        <v>2.1969717020043515</v>
      </c>
      <c r="L454">
        <f t="shared" si="104"/>
        <v>1</v>
      </c>
      <c r="M454" s="13">
        <f t="shared" si="102"/>
        <v>0.43999999999999995</v>
      </c>
      <c r="N454" s="5">
        <f t="shared" si="105"/>
        <v>0.18479047531139536</v>
      </c>
      <c r="O454" s="5">
        <f t="shared" si="100"/>
        <v>-7.1954418421608282E-2</v>
      </c>
      <c r="P454" s="5">
        <f t="shared" si="91"/>
        <v>0</v>
      </c>
      <c r="Q454" s="5">
        <f t="shared" si="92"/>
        <v>-0.18479047531139536</v>
      </c>
      <c r="R454" s="5">
        <f t="shared" si="93"/>
        <v>-0.18479047531139536</v>
      </c>
      <c r="S454" s="11">
        <f t="shared" si="94"/>
        <v>0</v>
      </c>
      <c r="T454" s="11">
        <f t="shared" si="95"/>
        <v>-0.18679047531139537</v>
      </c>
      <c r="U454" s="11">
        <f t="shared" si="96"/>
        <v>-0.18679047531139537</v>
      </c>
    </row>
    <row r="455" spans="1:21" x14ac:dyDescent="0.25">
      <c r="A455" s="1">
        <v>40882</v>
      </c>
      <c r="B455">
        <v>1.0572900000000001</v>
      </c>
      <c r="C455" s="28">
        <f t="shared" si="99"/>
        <v>1.0167521746033881</v>
      </c>
      <c r="D455" s="31">
        <f t="shared" si="97"/>
        <v>4.0537825396611993E-2</v>
      </c>
      <c r="E455" s="30">
        <f t="shared" si="101"/>
        <v>5.2906775368141625</v>
      </c>
      <c r="F455" s="3">
        <v>446</v>
      </c>
      <c r="G455" s="3">
        <f t="shared" si="98"/>
        <v>1.0167521746033881</v>
      </c>
      <c r="H455" s="32">
        <f t="shared" si="103"/>
        <v>0.95159638046401174</v>
      </c>
      <c r="I455" s="31">
        <f t="array" ref="I455:K455">LINEST(B406:B455,F406:G455,1,1)</f>
        <v>0.79777967864030075</v>
      </c>
      <c r="J455" s="31">
        <v>-4.5650115409916221E-3</v>
      </c>
      <c r="K455" s="31">
        <v>2.1822712177986006</v>
      </c>
      <c r="L455">
        <f t="shared" si="104"/>
        <v>0</v>
      </c>
      <c r="M455" s="13">
        <f t="shared" si="102"/>
        <v>0.45999999999999996</v>
      </c>
      <c r="N455" s="5">
        <f t="shared" si="105"/>
        <v>-1.6304607050350917E-2</v>
      </c>
      <c r="O455" s="5">
        <f t="shared" si="100"/>
        <v>5.3891766463281539E-2</v>
      </c>
      <c r="P455" s="5">
        <f t="shared" si="91"/>
        <v>-1.6304607050350917E-2</v>
      </c>
      <c r="Q455" s="5">
        <f t="shared" si="92"/>
        <v>0</v>
      </c>
      <c r="R455" s="5">
        <f t="shared" si="93"/>
        <v>0</v>
      </c>
      <c r="S455" s="11">
        <f t="shared" si="94"/>
        <v>-1.8304607050350918E-2</v>
      </c>
      <c r="T455" s="11">
        <f t="shared" si="95"/>
        <v>0</v>
      </c>
      <c r="U455" s="11">
        <f t="shared" si="96"/>
        <v>0</v>
      </c>
    </row>
    <row r="456" spans="1:21" x14ac:dyDescent="0.25">
      <c r="A456" s="1">
        <v>40889</v>
      </c>
      <c r="B456">
        <v>1.00678</v>
      </c>
      <c r="C456" s="28">
        <f t="shared" si="99"/>
        <v>1.0370210873016941</v>
      </c>
      <c r="D456" s="31">
        <f t="shared" si="97"/>
        <v>3.0241087301694058E-2</v>
      </c>
      <c r="E456" s="30">
        <f t="shared" si="101"/>
        <v>5.1801694552781132</v>
      </c>
      <c r="F456" s="3">
        <v>447</v>
      </c>
      <c r="G456" s="3">
        <f t="shared" si="98"/>
        <v>1.0370210873016941</v>
      </c>
      <c r="H456" s="32">
        <f t="shared" si="103"/>
        <v>0.9690254087461061</v>
      </c>
      <c r="I456" s="31">
        <f t="array" ref="I456:K456">LINEST(B407:B456,F407:G456,1,1)</f>
        <v>0.76398799318608457</v>
      </c>
      <c r="J456" s="31">
        <v>-5.4503870064851467E-3</v>
      </c>
      <c r="K456" s="31">
        <v>2.6060389113432585</v>
      </c>
      <c r="L456">
        <f t="shared" si="104"/>
        <v>0</v>
      </c>
      <c r="M456" s="13">
        <f t="shared" si="102"/>
        <v>0.43999999999999995</v>
      </c>
      <c r="N456" s="5">
        <f t="shared" si="105"/>
        <v>-4.8951911494923776E-2</v>
      </c>
      <c r="O456" s="5">
        <f t="shared" si="100"/>
        <v>1.8149858373391163E-2</v>
      </c>
      <c r="P456" s="5">
        <f t="shared" ref="P456:P519" si="106">IF(O456&lt;$P$2,0,IF(O456*N456&gt;0,ABS(N456),-ABS(N456)))</f>
        <v>-4.8951911494923776E-2</v>
      </c>
      <c r="Q456" s="5">
        <f t="shared" ref="Q456:Q519" si="107">IF(J456*O456&lt;0,0,IF(O456*N456&gt;0,ABS(N456),-ABS(N456)))</f>
        <v>0</v>
      </c>
      <c r="R456" s="5">
        <f t="shared" ref="R456:R519" si="108">IF(OR(J456*O456&lt;0,M456&gt;$M$2),0,IF(O456*N456&gt;0,ABS(N456),-ABS(N456)))</f>
        <v>0</v>
      </c>
      <c r="S456" s="11">
        <f t="shared" ref="S456:S519" si="109">IF(P456=0,0,P456-$S$3)</f>
        <v>-5.0951911494923778E-2</v>
      </c>
      <c r="T456" s="11">
        <f t="shared" ref="T456:T519" si="110">IF(Q456=0,0,Q456-$S$3)</f>
        <v>0</v>
      </c>
      <c r="U456" s="11">
        <f t="shared" ref="U456:U519" si="111">IF(R456=0,0,R456-$S$3)</f>
        <v>0</v>
      </c>
    </row>
    <row r="457" spans="1:21" x14ac:dyDescent="0.25">
      <c r="A457" s="1">
        <v>40896</v>
      </c>
      <c r="B457">
        <v>1.0846100000000001</v>
      </c>
      <c r="C457" s="28">
        <f t="shared" si="99"/>
        <v>1.021900543650847</v>
      </c>
      <c r="D457" s="31">
        <f t="shared" si="97"/>
        <v>6.2709456349153037E-2</v>
      </c>
      <c r="E457" s="30">
        <f t="shared" si="101"/>
        <v>5.215233496046138</v>
      </c>
      <c r="F457" s="3">
        <v>448</v>
      </c>
      <c r="G457" s="3">
        <f t="shared" si="98"/>
        <v>1.021900543650847</v>
      </c>
      <c r="H457" s="32">
        <f t="shared" si="103"/>
        <v>0.9449852780174921</v>
      </c>
      <c r="I457" s="31">
        <f t="array" ref="I457:K457">LINEST(B408:B457,F408:G457,1,1)</f>
        <v>0.73811956136673862</v>
      </c>
      <c r="J457" s="31">
        <v>-5.9580010420661345E-3</v>
      </c>
      <c r="K457" s="31">
        <v>2.8616539726066099</v>
      </c>
      <c r="L457">
        <f t="shared" si="104"/>
        <v>1</v>
      </c>
      <c r="M457" s="13">
        <f t="shared" si="102"/>
        <v>0.43999999999999995</v>
      </c>
      <c r="N457" s="5">
        <f t="shared" si="105"/>
        <v>7.446335620809566E-2</v>
      </c>
      <c r="O457" s="5">
        <f t="shared" si="100"/>
        <v>-2.5121484608271183E-2</v>
      </c>
      <c r="P457" s="5">
        <f t="shared" si="106"/>
        <v>0</v>
      </c>
      <c r="Q457" s="5">
        <f t="shared" si="107"/>
        <v>-7.446335620809566E-2</v>
      </c>
      <c r="R457" s="5">
        <f t="shared" si="108"/>
        <v>-7.446335620809566E-2</v>
      </c>
      <c r="S457" s="11">
        <f t="shared" si="109"/>
        <v>0</v>
      </c>
      <c r="T457" s="11">
        <f t="shared" si="110"/>
        <v>-7.6463356208095662E-2</v>
      </c>
      <c r="U457" s="11">
        <f t="shared" si="111"/>
        <v>-7.6463356208095662E-2</v>
      </c>
    </row>
    <row r="458" spans="1:21" x14ac:dyDescent="0.25">
      <c r="A458" s="1">
        <v>40903</v>
      </c>
      <c r="B458">
        <v>1.0713600000000001</v>
      </c>
      <c r="C458" s="28">
        <f t="shared" si="99"/>
        <v>1.0532552718254236</v>
      </c>
      <c r="D458" s="31">
        <f t="shared" ref="D458:D521" si="112">ABS(B458-C458)</f>
        <v>1.8104728174576534E-2</v>
      </c>
      <c r="E458" s="30">
        <f t="shared" si="101"/>
        <v>5.1381455164301499</v>
      </c>
      <c r="F458" s="3">
        <v>449</v>
      </c>
      <c r="G458" s="3">
        <f t="shared" ref="G458:G521" si="113">C458</f>
        <v>1.0532552718254236</v>
      </c>
      <c r="H458" s="32">
        <f t="shared" si="103"/>
        <v>0.96393982396590205</v>
      </c>
      <c r="I458" s="31">
        <f t="array" ref="I458:K458">LINEST(B409:B458,F409:G458,1,1)</f>
        <v>0.79322227631077058</v>
      </c>
      <c r="J458" s="31">
        <v>-4.4356874419150451E-3</v>
      </c>
      <c r="K458" s="31">
        <v>2.1418050116809804</v>
      </c>
      <c r="L458">
        <f t="shared" si="104"/>
        <v>0</v>
      </c>
      <c r="M458" s="13">
        <f t="shared" si="102"/>
        <v>0.45999999999999996</v>
      </c>
      <c r="N458" s="5">
        <f t="shared" si="105"/>
        <v>-1.2291605932391328E-2</v>
      </c>
      <c r="O458" s="5">
        <f t="shared" si="100"/>
        <v>1.9859520835323212E-2</v>
      </c>
      <c r="P458" s="5">
        <f t="shared" si="106"/>
        <v>-1.2291605932391328E-2</v>
      </c>
      <c r="Q458" s="5">
        <f t="shared" si="107"/>
        <v>0</v>
      </c>
      <c r="R458" s="5">
        <f t="shared" si="108"/>
        <v>0</v>
      </c>
      <c r="S458" s="11">
        <f t="shared" si="109"/>
        <v>-1.4291605932391328E-2</v>
      </c>
      <c r="T458" s="11">
        <f t="shared" si="110"/>
        <v>0</v>
      </c>
      <c r="U458" s="11">
        <f t="shared" si="111"/>
        <v>0</v>
      </c>
    </row>
    <row r="459" spans="1:21" x14ac:dyDescent="0.25">
      <c r="A459" s="1">
        <v>40910</v>
      </c>
      <c r="B459">
        <v>0.94137000000000004</v>
      </c>
      <c r="C459" s="28">
        <f t="shared" ref="C459:C522" si="114">$D$3*C458+(1-$D$3)*B458</f>
        <v>1.0623076359127119</v>
      </c>
      <c r="D459" s="31">
        <f t="shared" si="112"/>
        <v>0.12093763591271189</v>
      </c>
      <c r="E459" s="30">
        <f t="shared" si="101"/>
        <v>5.1523067984475794</v>
      </c>
      <c r="F459" s="3">
        <v>450</v>
      </c>
      <c r="G459" s="3">
        <f t="shared" si="113"/>
        <v>1.0623076359127119</v>
      </c>
      <c r="H459" s="32">
        <f t="shared" si="103"/>
        <v>0.98839174392020457</v>
      </c>
      <c r="I459" s="31">
        <f t="array" ref="I459:K459">LINEST(B410:B459,F410:G459,1,1)</f>
        <v>0.835740024992768</v>
      </c>
      <c r="J459" s="31">
        <v>-3.3006934619751135E-3</v>
      </c>
      <c r="K459" s="31">
        <v>1.5977682350021782</v>
      </c>
      <c r="L459">
        <f t="shared" si="104"/>
        <v>0</v>
      </c>
      <c r="M459" s="13">
        <f t="shared" si="102"/>
        <v>0.43999999999999995</v>
      </c>
      <c r="N459" s="5">
        <f t="shared" si="105"/>
        <v>-0.12934788739322164</v>
      </c>
      <c r="O459" s="5">
        <f t="shared" si="100"/>
        <v>2.5050251715025187E-2</v>
      </c>
      <c r="P459" s="5">
        <f t="shared" si="106"/>
        <v>-0.12934788739322164</v>
      </c>
      <c r="Q459" s="5">
        <f t="shared" si="107"/>
        <v>0</v>
      </c>
      <c r="R459" s="5">
        <f t="shared" si="108"/>
        <v>0</v>
      </c>
      <c r="S459" s="11">
        <f t="shared" si="109"/>
        <v>-0.13134788739322165</v>
      </c>
      <c r="T459" s="11">
        <f t="shared" si="110"/>
        <v>0</v>
      </c>
      <c r="U459" s="11">
        <f t="shared" si="111"/>
        <v>0</v>
      </c>
    </row>
    <row r="460" spans="1:21" x14ac:dyDescent="0.25">
      <c r="A460" s="1">
        <v>40917</v>
      </c>
      <c r="B460">
        <v>1.0266500000000001</v>
      </c>
      <c r="C460" s="28">
        <f t="shared" si="114"/>
        <v>1.001838817956356</v>
      </c>
      <c r="D460" s="31">
        <f t="shared" si="112"/>
        <v>2.4811182043644076E-2</v>
      </c>
      <c r="E460" s="30">
        <f t="shared" si="101"/>
        <v>5.0978398035435823</v>
      </c>
      <c r="F460" s="3">
        <v>451</v>
      </c>
      <c r="G460" s="3">
        <f t="shared" si="113"/>
        <v>1.001838817956356</v>
      </c>
      <c r="H460" s="32">
        <f t="shared" si="103"/>
        <v>0.94643228240897226</v>
      </c>
      <c r="I460" s="31">
        <f t="array" ref="I460:K460">LINEST(B411:B460,F411:G460,1,1)</f>
        <v>0.87598544633338715</v>
      </c>
      <c r="J460" s="31">
        <v>-2.0434681666914858E-3</v>
      </c>
      <c r="K460" s="31">
        <v>1.0076657104263977</v>
      </c>
      <c r="L460">
        <f t="shared" si="104"/>
        <v>1</v>
      </c>
      <c r="M460" s="13">
        <f t="shared" si="102"/>
        <v>0.41999999999999993</v>
      </c>
      <c r="N460" s="5">
        <f t="shared" si="105"/>
        <v>8.67200923737282E-2</v>
      </c>
      <c r="O460" s="5">
        <f t="shared" si="100"/>
        <v>-4.3379698277953814E-2</v>
      </c>
      <c r="P460" s="5">
        <f t="shared" si="106"/>
        <v>0</v>
      </c>
      <c r="Q460" s="5">
        <f t="shared" si="107"/>
        <v>-8.67200923737282E-2</v>
      </c>
      <c r="R460" s="5">
        <f t="shared" si="108"/>
        <v>-8.67200923737282E-2</v>
      </c>
      <c r="S460" s="11">
        <f t="shared" si="109"/>
        <v>0</v>
      </c>
      <c r="T460" s="11">
        <f t="shared" si="110"/>
        <v>-8.8720092373728202E-2</v>
      </c>
      <c r="U460" s="11">
        <f t="shared" si="111"/>
        <v>-8.8720092373728202E-2</v>
      </c>
    </row>
    <row r="461" spans="1:21" x14ac:dyDescent="0.25">
      <c r="A461" s="1">
        <v>40924</v>
      </c>
      <c r="B461">
        <v>1.1433899999999999</v>
      </c>
      <c r="C461" s="28">
        <f t="shared" si="114"/>
        <v>1.0142444089781781</v>
      </c>
      <c r="D461" s="31">
        <f t="shared" si="112"/>
        <v>0.12914559102182177</v>
      </c>
      <c r="E461" s="30">
        <f t="shared" si="101"/>
        <v>5.0597363060915841</v>
      </c>
      <c r="F461" s="3">
        <v>452</v>
      </c>
      <c r="G461" s="3">
        <f t="shared" si="113"/>
        <v>1.0142444089781781</v>
      </c>
      <c r="H461" s="32">
        <f t="shared" si="103"/>
        <v>0.972481440371738</v>
      </c>
      <c r="I461" s="31">
        <f t="array" ref="I461:K461">LINEST(B412:B461,F412:G461,1,1)</f>
        <v>0.93642489764459547</v>
      </c>
      <c r="J461" s="31">
        <v>-4.9623802294608206E-5</v>
      </c>
      <c r="K461" s="31">
        <v>7.621828425915611E-2</v>
      </c>
      <c r="L461">
        <f t="shared" si="104"/>
        <v>1</v>
      </c>
      <c r="M461" s="13">
        <f t="shared" si="102"/>
        <v>0.41999999999999993</v>
      </c>
      <c r="N461" s="5">
        <f t="shared" si="105"/>
        <v>0.10769645954439468</v>
      </c>
      <c r="O461" s="5">
        <f t="shared" si="100"/>
        <v>2.7151568032518274E-2</v>
      </c>
      <c r="P461" s="5">
        <f t="shared" si="106"/>
        <v>0.10769645954439468</v>
      </c>
      <c r="Q461" s="5">
        <f t="shared" si="107"/>
        <v>0</v>
      </c>
      <c r="R461" s="5">
        <f t="shared" si="108"/>
        <v>0</v>
      </c>
      <c r="S461" s="11">
        <f t="shared" si="109"/>
        <v>0.10569645954439467</v>
      </c>
      <c r="T461" s="11">
        <f t="shared" si="110"/>
        <v>0</v>
      </c>
      <c r="U461" s="11">
        <f t="shared" si="111"/>
        <v>0</v>
      </c>
    </row>
    <row r="462" spans="1:21" x14ac:dyDescent="0.25">
      <c r="A462" s="1">
        <v>40931</v>
      </c>
      <c r="B462">
        <v>1.19886</v>
      </c>
      <c r="C462" s="28">
        <f t="shared" si="114"/>
        <v>1.0788172044890891</v>
      </c>
      <c r="D462" s="31">
        <f t="shared" si="112"/>
        <v>0.1200427955109109</v>
      </c>
      <c r="E462" s="30">
        <f t="shared" si="101"/>
        <v>5.1054045573655866</v>
      </c>
      <c r="F462" s="3">
        <v>453</v>
      </c>
      <c r="G462" s="3">
        <f t="shared" si="113"/>
        <v>1.0788172044890891</v>
      </c>
      <c r="H462" s="32">
        <f t="shared" si="103"/>
        <v>1.0639699921106225</v>
      </c>
      <c r="I462" s="31">
        <f t="array" ref="I462:K462">LINEST(B413:B462,F413:G462,1,1)</f>
        <v>0.97713299549764632</v>
      </c>
      <c r="J462" s="31">
        <v>1.2526128239119681E-3</v>
      </c>
      <c r="K462" s="31">
        <v>-0.53356806742555185</v>
      </c>
      <c r="L462">
        <f t="shared" si="104"/>
        <v>1</v>
      </c>
      <c r="M462" s="13">
        <f t="shared" si="102"/>
        <v>0.41999999999999993</v>
      </c>
      <c r="N462" s="5">
        <f t="shared" si="105"/>
        <v>4.7373571294193839E-2</v>
      </c>
      <c r="O462" s="5">
        <f t="shared" si="100"/>
        <v>8.9911475740494129E-2</v>
      </c>
      <c r="P462" s="5">
        <f t="shared" si="106"/>
        <v>4.7373571294193839E-2</v>
      </c>
      <c r="Q462" s="5">
        <f t="shared" si="107"/>
        <v>4.7373571294193839E-2</v>
      </c>
      <c r="R462" s="5">
        <f t="shared" si="108"/>
        <v>4.7373571294193839E-2</v>
      </c>
      <c r="S462" s="11">
        <f t="shared" si="109"/>
        <v>4.5373571294193837E-2</v>
      </c>
      <c r="T462" s="11">
        <f t="shared" si="110"/>
        <v>4.5373571294193837E-2</v>
      </c>
      <c r="U462" s="11">
        <f t="shared" si="111"/>
        <v>4.5373571294193837E-2</v>
      </c>
    </row>
    <row r="463" spans="1:21" x14ac:dyDescent="0.25">
      <c r="A463" s="1">
        <v>40938</v>
      </c>
      <c r="B463">
        <v>1.29491</v>
      </c>
      <c r="C463" s="28">
        <f t="shared" si="114"/>
        <v>1.1388386022445447</v>
      </c>
      <c r="D463" s="31">
        <f t="shared" si="112"/>
        <v>0.15607139775545531</v>
      </c>
      <c r="E463" s="30">
        <f t="shared" si="101"/>
        <v>5.2446286830025857</v>
      </c>
      <c r="F463" s="3">
        <v>454</v>
      </c>
      <c r="G463" s="3">
        <f t="shared" si="113"/>
        <v>1.1388386022445447</v>
      </c>
      <c r="H463" s="32">
        <f t="shared" si="103"/>
        <v>1.1479149294300461</v>
      </c>
      <c r="I463" s="31">
        <f t="array" ref="I463:K463">LINEST(B414:B463,F414:G463,1,1)</f>
        <v>1.0186662871003465</v>
      </c>
      <c r="J463" s="31">
        <v>2.7171500359985897E-3</v>
      </c>
      <c r="K463" s="31">
        <v>-1.2158934938424955</v>
      </c>
      <c r="L463">
        <f t="shared" si="104"/>
        <v>1</v>
      </c>
      <c r="M463" s="13">
        <f t="shared" si="102"/>
        <v>0.43999999999999995</v>
      </c>
      <c r="N463" s="5">
        <f t="shared" si="105"/>
        <v>7.7070089408941084E-2</v>
      </c>
      <c r="O463" s="5">
        <f t="shared" si="100"/>
        <v>7.5940004249465759E-2</v>
      </c>
      <c r="P463" s="5">
        <f t="shared" si="106"/>
        <v>7.7070089408941084E-2</v>
      </c>
      <c r="Q463" s="5">
        <f t="shared" si="107"/>
        <v>7.7070089408941084E-2</v>
      </c>
      <c r="R463" s="5">
        <f t="shared" si="108"/>
        <v>7.7070089408941084E-2</v>
      </c>
      <c r="S463" s="11">
        <f t="shared" si="109"/>
        <v>7.5070089408941082E-2</v>
      </c>
      <c r="T463" s="11">
        <f t="shared" si="110"/>
        <v>7.5070089408941082E-2</v>
      </c>
      <c r="U463" s="11">
        <f t="shared" si="111"/>
        <v>7.5070089408941082E-2</v>
      </c>
    </row>
    <row r="464" spans="1:21" x14ac:dyDescent="0.25">
      <c r="A464" s="1">
        <v>40945</v>
      </c>
      <c r="B464">
        <v>1.2593000000000001</v>
      </c>
      <c r="C464" s="28">
        <f t="shared" si="114"/>
        <v>1.2168743011222722</v>
      </c>
      <c r="D464" s="31">
        <f t="shared" si="112"/>
        <v>4.2425698877727847E-2</v>
      </c>
      <c r="E464" s="30">
        <f t="shared" si="101"/>
        <v>5.2120607458210859</v>
      </c>
      <c r="F464" s="3">
        <v>455</v>
      </c>
      <c r="G464" s="3">
        <f t="shared" si="113"/>
        <v>1.2168743011222722</v>
      </c>
      <c r="H464" s="32">
        <f t="shared" si="103"/>
        <v>1.2599985987289168</v>
      </c>
      <c r="I464" s="31">
        <f t="array" ref="I464:K464">LINEST(B415:B464,F415:G464,1,1)</f>
        <v>1.0135689515999673</v>
      </c>
      <c r="J464" s="31">
        <v>2.7399805184571678E-3</v>
      </c>
      <c r="K464" s="31">
        <v>-1.2201680567790849</v>
      </c>
      <c r="L464">
        <f t="shared" si="104"/>
        <v>0</v>
      </c>
      <c r="M464" s="13">
        <f t="shared" si="102"/>
        <v>0.43999999999999995</v>
      </c>
      <c r="N464" s="5">
        <f t="shared" si="105"/>
        <v>-2.7885183637236549E-2</v>
      </c>
      <c r="O464" s="5">
        <f t="shared" si="100"/>
        <v>9.3163416975202196E-2</v>
      </c>
      <c r="P464" s="5">
        <f t="shared" si="106"/>
        <v>-2.7885183637236549E-2</v>
      </c>
      <c r="Q464" s="5">
        <f t="shared" si="107"/>
        <v>-2.7885183637236549E-2</v>
      </c>
      <c r="R464" s="5">
        <f t="shared" si="108"/>
        <v>-2.7885183637236549E-2</v>
      </c>
      <c r="S464" s="11">
        <f t="shared" si="109"/>
        <v>-2.9885183637236551E-2</v>
      </c>
      <c r="T464" s="11">
        <f t="shared" si="110"/>
        <v>-2.9885183637236551E-2</v>
      </c>
      <c r="U464" s="11">
        <f t="shared" si="111"/>
        <v>-2.9885183637236551E-2</v>
      </c>
    </row>
    <row r="465" spans="1:21" x14ac:dyDescent="0.25">
      <c r="A465" s="1">
        <v>40952</v>
      </c>
      <c r="B465">
        <v>1.27586</v>
      </c>
      <c r="C465" s="28">
        <f t="shared" si="114"/>
        <v>1.2380871505611362</v>
      </c>
      <c r="D465" s="31">
        <f t="shared" si="112"/>
        <v>3.7772849438863831E-2</v>
      </c>
      <c r="E465" s="30">
        <f t="shared" si="101"/>
        <v>5.2448004132895631</v>
      </c>
      <c r="F465" s="3">
        <v>456</v>
      </c>
      <c r="G465" s="3">
        <f t="shared" si="113"/>
        <v>1.2380871505611362</v>
      </c>
      <c r="H465" s="32">
        <f t="shared" si="103"/>
        <v>1.2841497548210252</v>
      </c>
      <c r="I465" s="31">
        <f t="array" ref="I465:K465">LINEST(B416:B465,F416:G465,1,1)</f>
        <v>1.0072988409336847</v>
      </c>
      <c r="J465" s="31">
        <v>2.6995623328981903E-3</v>
      </c>
      <c r="K465" s="31">
        <v>-1.1956367945272866</v>
      </c>
      <c r="L465">
        <f t="shared" si="104"/>
        <v>1</v>
      </c>
      <c r="M465" s="13">
        <f t="shared" si="102"/>
        <v>0.43999999999999995</v>
      </c>
      <c r="N465" s="5">
        <f t="shared" si="105"/>
        <v>1.3064450005150219E-2</v>
      </c>
      <c r="O465" s="5">
        <f t="shared" si="100"/>
        <v>1.8986221104535406E-2</v>
      </c>
      <c r="P465" s="5">
        <f t="shared" si="106"/>
        <v>1.3064450005150219E-2</v>
      </c>
      <c r="Q465" s="5">
        <f t="shared" si="107"/>
        <v>1.3064450005150219E-2</v>
      </c>
      <c r="R465" s="5">
        <f t="shared" si="108"/>
        <v>1.3064450005150219E-2</v>
      </c>
      <c r="S465" s="11">
        <f t="shared" si="109"/>
        <v>1.1064450005150219E-2</v>
      </c>
      <c r="T465" s="11">
        <f t="shared" si="110"/>
        <v>1.1064450005150219E-2</v>
      </c>
      <c r="U465" s="11">
        <f t="shared" si="111"/>
        <v>1.1064450005150219E-2</v>
      </c>
    </row>
    <row r="466" spans="1:21" x14ac:dyDescent="0.25">
      <c r="A466" s="1">
        <v>40959</v>
      </c>
      <c r="B466">
        <v>1.2336400000000001</v>
      </c>
      <c r="C466" s="28">
        <f t="shared" si="114"/>
        <v>1.256973575280568</v>
      </c>
      <c r="D466" s="31">
        <f t="shared" si="112"/>
        <v>2.3333575280567898E-2</v>
      </c>
      <c r="E466" s="30">
        <f t="shared" si="101"/>
        <v>5.191130579555324</v>
      </c>
      <c r="F466" s="3">
        <v>457</v>
      </c>
      <c r="G466" s="3">
        <f t="shared" si="113"/>
        <v>1.256973575280568</v>
      </c>
      <c r="H466" s="32">
        <f t="shared" si="103"/>
        <v>1.3042112170715723</v>
      </c>
      <c r="I466" s="31">
        <f t="array" ref="I466:K466">LINEST(B417:B466,F417:G466,1,1)</f>
        <v>0.98707284701505171</v>
      </c>
      <c r="J466" s="31">
        <v>2.2548112705147489E-3</v>
      </c>
      <c r="K466" s="31">
        <v>-0.97956488981575696</v>
      </c>
      <c r="L466">
        <f t="shared" si="104"/>
        <v>0</v>
      </c>
      <c r="M466" s="13">
        <f t="shared" si="102"/>
        <v>0.45999999999999996</v>
      </c>
      <c r="N466" s="5">
        <f t="shared" si="105"/>
        <v>-3.3651312312048043E-2</v>
      </c>
      <c r="O466" s="5">
        <f t="shared" si="100"/>
        <v>1.5501596722203859E-2</v>
      </c>
      <c r="P466" s="5">
        <f t="shared" si="106"/>
        <v>-3.3651312312048043E-2</v>
      </c>
      <c r="Q466" s="5">
        <f t="shared" si="107"/>
        <v>-3.3651312312048043E-2</v>
      </c>
      <c r="R466" s="5">
        <f t="shared" si="108"/>
        <v>-3.3651312312048043E-2</v>
      </c>
      <c r="S466" s="11">
        <f t="shared" si="109"/>
        <v>-3.5651312312048045E-2</v>
      </c>
      <c r="T466" s="11">
        <f t="shared" si="110"/>
        <v>-3.5651312312048045E-2</v>
      </c>
      <c r="U466" s="11">
        <f t="shared" si="111"/>
        <v>-3.5651312312048045E-2</v>
      </c>
    </row>
    <row r="467" spans="1:21" x14ac:dyDescent="0.25">
      <c r="A467" s="1">
        <v>40966</v>
      </c>
      <c r="B467">
        <v>1.2502</v>
      </c>
      <c r="C467" s="28">
        <f t="shared" si="114"/>
        <v>1.2453067876402839</v>
      </c>
      <c r="D467" s="31">
        <f t="shared" si="112"/>
        <v>4.8932123597160704E-3</v>
      </c>
      <c r="E467" s="30">
        <f t="shared" si="101"/>
        <v>5.1390220874076373</v>
      </c>
      <c r="F467" s="3">
        <v>458</v>
      </c>
      <c r="G467" s="3">
        <f t="shared" si="113"/>
        <v>1.2453067876402839</v>
      </c>
      <c r="H467" s="32">
        <f t="shared" si="103"/>
        <v>1.2823471883632616</v>
      </c>
      <c r="I467" s="31">
        <f t="array" ref="I467:K467">LINEST(B418:B467,F418:G467,1,1)</f>
        <v>0.98502511337465781</v>
      </c>
      <c r="J467" s="31">
        <v>2.0340387544611851E-3</v>
      </c>
      <c r="K467" s="31">
        <v>-0.88100462470367924</v>
      </c>
      <c r="L467">
        <f t="shared" si="104"/>
        <v>1</v>
      </c>
      <c r="M467" s="13">
        <f t="shared" si="102"/>
        <v>0.45999999999999996</v>
      </c>
      <c r="N467" s="5">
        <f t="shared" si="105"/>
        <v>1.3334389792808987E-2</v>
      </c>
      <c r="O467" s="5">
        <f t="shared" si="100"/>
        <v>-1.6906287079576698E-2</v>
      </c>
      <c r="P467" s="5">
        <f t="shared" si="106"/>
        <v>0</v>
      </c>
      <c r="Q467" s="5">
        <f t="shared" si="107"/>
        <v>0</v>
      </c>
      <c r="R467" s="5">
        <f t="shared" si="108"/>
        <v>0</v>
      </c>
      <c r="S467" s="11">
        <f t="shared" si="109"/>
        <v>0</v>
      </c>
      <c r="T467" s="11">
        <f t="shared" si="110"/>
        <v>0</v>
      </c>
      <c r="U467" s="11">
        <f t="shared" si="111"/>
        <v>0</v>
      </c>
    </row>
    <row r="468" spans="1:21" x14ac:dyDescent="0.25">
      <c r="A468" s="1">
        <v>40973</v>
      </c>
      <c r="B468">
        <v>1.20797</v>
      </c>
      <c r="C468" s="28">
        <f t="shared" si="114"/>
        <v>1.2477533938201419</v>
      </c>
      <c r="D468" s="31">
        <f t="shared" si="112"/>
        <v>3.9783393820141955E-2</v>
      </c>
      <c r="E468" s="30">
        <f t="shared" si="101"/>
        <v>5.0297663334814802</v>
      </c>
      <c r="F468" s="3">
        <v>459</v>
      </c>
      <c r="G468" s="3">
        <f t="shared" si="113"/>
        <v>1.2477533938201419</v>
      </c>
      <c r="H468" s="32">
        <f t="shared" si="103"/>
        <v>1.2816875918053041</v>
      </c>
      <c r="I468" s="31">
        <f t="array" ref="I468:K468">LINEST(B419:B468,F419:G468,1,1)</f>
        <v>0.96405123899607026</v>
      </c>
      <c r="J468" s="31">
        <v>1.7595651208860083E-3</v>
      </c>
      <c r="K468" s="31">
        <v>-0.73869883458586372</v>
      </c>
      <c r="L468">
        <f t="shared" si="104"/>
        <v>0</v>
      </c>
      <c r="M468" s="13">
        <f t="shared" si="102"/>
        <v>0.48</v>
      </c>
      <c r="N468" s="5">
        <f t="shared" si="105"/>
        <v>-3.4362273748417549E-2</v>
      </c>
      <c r="O468" s="5">
        <f t="shared" si="100"/>
        <v>-5.1449892771282535E-4</v>
      </c>
      <c r="P468" s="5">
        <f t="shared" si="106"/>
        <v>0</v>
      </c>
      <c r="Q468" s="5">
        <f t="shared" si="107"/>
        <v>0</v>
      </c>
      <c r="R468" s="5">
        <f t="shared" si="108"/>
        <v>0</v>
      </c>
      <c r="S468" s="11">
        <f t="shared" si="109"/>
        <v>0</v>
      </c>
      <c r="T468" s="11">
        <f t="shared" si="110"/>
        <v>0</v>
      </c>
      <c r="U468" s="11">
        <f t="shared" si="111"/>
        <v>0</v>
      </c>
    </row>
    <row r="469" spans="1:21" x14ac:dyDescent="0.25">
      <c r="A469" s="1">
        <v>40980</v>
      </c>
      <c r="B469">
        <v>1.29491</v>
      </c>
      <c r="C469" s="28">
        <f t="shared" si="114"/>
        <v>1.2278616969100709</v>
      </c>
      <c r="D469" s="31">
        <f t="shared" si="112"/>
        <v>6.7048303089929151E-2</v>
      </c>
      <c r="E469" s="30">
        <f t="shared" si="101"/>
        <v>4.9039350626982596</v>
      </c>
      <c r="F469" s="3">
        <v>460</v>
      </c>
      <c r="G469" s="3">
        <f t="shared" si="113"/>
        <v>1.2278616969100709</v>
      </c>
      <c r="H469" s="32">
        <f t="shared" si="103"/>
        <v>1.254422711243671</v>
      </c>
      <c r="I469" s="31">
        <f t="array" ref="I469:K469">LINEST(B420:B469,F420:G469,1,1)</f>
        <v>0.9764551654005067</v>
      </c>
      <c r="J469" s="31">
        <v>1.8721997695625452E-3</v>
      </c>
      <c r="K469" s="31">
        <v>-0.80109476941536373</v>
      </c>
      <c r="L469">
        <f t="shared" si="104"/>
        <v>1</v>
      </c>
      <c r="M469" s="13">
        <f t="shared" si="102"/>
        <v>0.45999999999999996</v>
      </c>
      <c r="N469" s="5">
        <f t="shared" si="105"/>
        <v>6.9499929899742935E-2</v>
      </c>
      <c r="O469" s="5">
        <f t="shared" si="100"/>
        <v>-2.1502164947796581E-2</v>
      </c>
      <c r="P469" s="5">
        <f t="shared" si="106"/>
        <v>0</v>
      </c>
      <c r="Q469" s="5">
        <f t="shared" si="107"/>
        <v>0</v>
      </c>
      <c r="R469" s="5">
        <f t="shared" si="108"/>
        <v>0</v>
      </c>
      <c r="S469" s="11">
        <f t="shared" si="109"/>
        <v>0</v>
      </c>
      <c r="T469" s="11">
        <f t="shared" si="110"/>
        <v>0</v>
      </c>
      <c r="U469" s="11">
        <f t="shared" si="111"/>
        <v>0</v>
      </c>
    </row>
    <row r="470" spans="1:21" x14ac:dyDescent="0.25">
      <c r="A470" s="1">
        <v>40987</v>
      </c>
      <c r="B470">
        <v>1.2228699999999999</v>
      </c>
      <c r="C470" s="28">
        <f t="shared" si="114"/>
        <v>1.2613858484550353</v>
      </c>
      <c r="D470" s="31">
        <f t="shared" si="112"/>
        <v>3.8515848455035417E-2</v>
      </c>
      <c r="E470" s="30">
        <f t="shared" si="101"/>
        <v>4.8441611242167211</v>
      </c>
      <c r="F470" s="3">
        <v>461</v>
      </c>
      <c r="G470" s="3">
        <f t="shared" si="113"/>
        <v>1.2613858484550353</v>
      </c>
      <c r="H470" s="32">
        <f t="shared" si="103"/>
        <v>1.2936760516399892</v>
      </c>
      <c r="I470" s="31">
        <f t="array" ref="I470:K470">LINEST(B421:B470,F421:G470,1,1)</f>
        <v>0.95461660464763864</v>
      </c>
      <c r="J470" s="31">
        <v>1.7613200514972969E-3</v>
      </c>
      <c r="K470" s="31">
        <v>-0.72986607851244534</v>
      </c>
      <c r="L470">
        <f t="shared" si="104"/>
        <v>0</v>
      </c>
      <c r="M470" s="13">
        <f t="shared" si="102"/>
        <v>0.48</v>
      </c>
      <c r="N470" s="5">
        <f t="shared" si="105"/>
        <v>-5.7240639605143279E-2</v>
      </c>
      <c r="O470" s="5">
        <f t="shared" si="100"/>
        <v>3.0812342530773279E-2</v>
      </c>
      <c r="P470" s="5">
        <f t="shared" si="106"/>
        <v>-5.7240639605143279E-2</v>
      </c>
      <c r="Q470" s="5">
        <f t="shared" si="107"/>
        <v>-5.7240639605143279E-2</v>
      </c>
      <c r="R470" s="5">
        <f t="shared" si="108"/>
        <v>-5.7240639605143279E-2</v>
      </c>
      <c r="S470" s="11">
        <f t="shared" si="109"/>
        <v>-5.924063960514328E-2</v>
      </c>
      <c r="T470" s="11">
        <f t="shared" si="110"/>
        <v>-5.924063960514328E-2</v>
      </c>
      <c r="U470" s="11">
        <f t="shared" si="111"/>
        <v>-5.924063960514328E-2</v>
      </c>
    </row>
    <row r="471" spans="1:21" x14ac:dyDescent="0.25">
      <c r="A471" s="1">
        <v>40994</v>
      </c>
      <c r="B471">
        <v>1.11276</v>
      </c>
      <c r="C471" s="28">
        <f t="shared" si="114"/>
        <v>1.2421279242275176</v>
      </c>
      <c r="D471" s="31">
        <f t="shared" si="112"/>
        <v>0.12936792422751764</v>
      </c>
      <c r="E471" s="30">
        <f t="shared" si="101"/>
        <v>4.8504041549759522</v>
      </c>
      <c r="F471" s="3">
        <v>462</v>
      </c>
      <c r="G471" s="3">
        <f t="shared" si="113"/>
        <v>1.2421279242275176</v>
      </c>
      <c r="H471" s="32">
        <f t="shared" si="103"/>
        <v>1.269619726843398</v>
      </c>
      <c r="I471" s="31">
        <f t="array" ref="I471:K471">LINEST(B422:B471,F422:G471,1,1)</f>
        <v>0.92816394771636279</v>
      </c>
      <c r="J471" s="31">
        <v>1.2137762446351962E-3</v>
      </c>
      <c r="K471" s="31">
        <v>-0.46204919263779154</v>
      </c>
      <c r="L471">
        <f t="shared" si="104"/>
        <v>0</v>
      </c>
      <c r="M471" s="13">
        <f t="shared" si="102"/>
        <v>0.45999999999999996</v>
      </c>
      <c r="N471" s="5">
        <f t="shared" si="105"/>
        <v>-9.4357139443759161E-2</v>
      </c>
      <c r="O471" s="5">
        <f t="shared" ref="O471:O534" si="115">LN(H471)-LN(H470)</f>
        <v>-1.8770390294570366E-2</v>
      </c>
      <c r="P471" s="5">
        <f t="shared" si="106"/>
        <v>0</v>
      </c>
      <c r="Q471" s="5">
        <f t="shared" si="107"/>
        <v>0</v>
      </c>
      <c r="R471" s="5">
        <f t="shared" si="108"/>
        <v>0</v>
      </c>
      <c r="S471" s="11">
        <f t="shared" si="109"/>
        <v>0</v>
      </c>
      <c r="T471" s="11">
        <f t="shared" si="110"/>
        <v>0</v>
      </c>
      <c r="U471" s="11">
        <f t="shared" si="111"/>
        <v>0</v>
      </c>
    </row>
    <row r="472" spans="1:21" x14ac:dyDescent="0.25">
      <c r="A472" s="1">
        <v>41001</v>
      </c>
      <c r="B472">
        <v>1.02251</v>
      </c>
      <c r="C472" s="28">
        <f t="shared" si="114"/>
        <v>1.1774439621137587</v>
      </c>
      <c r="D472" s="31">
        <f t="shared" si="112"/>
        <v>0.15493396211375865</v>
      </c>
      <c r="E472" s="30">
        <f t="shared" si="101"/>
        <v>4.986315670355566</v>
      </c>
      <c r="F472" s="3">
        <v>463</v>
      </c>
      <c r="G472" s="3">
        <f t="shared" si="113"/>
        <v>1.1774439621137587</v>
      </c>
      <c r="H472" s="32">
        <f t="shared" si="103"/>
        <v>1.1927902447186063</v>
      </c>
      <c r="I472" s="31">
        <f t="array" ref="I472:K472">LINEST(B423:B472,F423:G472,1,1)</f>
        <v>0.90331366431822779</v>
      </c>
      <c r="J472" s="31">
        <v>7.5303701682505125E-4</v>
      </c>
      <c r="K472" s="31">
        <v>-0.23482799607725724</v>
      </c>
      <c r="L472">
        <f t="shared" si="104"/>
        <v>0</v>
      </c>
      <c r="M472" s="13">
        <f t="shared" si="102"/>
        <v>0.45999999999999996</v>
      </c>
      <c r="N472" s="5">
        <f t="shared" si="105"/>
        <v>-8.4583026779901233E-2</v>
      </c>
      <c r="O472" s="5">
        <f t="shared" si="115"/>
        <v>-6.2422121987762674E-2</v>
      </c>
      <c r="P472" s="5">
        <f t="shared" si="106"/>
        <v>0</v>
      </c>
      <c r="Q472" s="5">
        <f t="shared" si="107"/>
        <v>0</v>
      </c>
      <c r="R472" s="5">
        <f t="shared" si="108"/>
        <v>0</v>
      </c>
      <c r="S472" s="11">
        <f t="shared" si="109"/>
        <v>0</v>
      </c>
      <c r="T472" s="11">
        <f t="shared" si="110"/>
        <v>0</v>
      </c>
      <c r="U472" s="11">
        <f t="shared" si="111"/>
        <v>0</v>
      </c>
    </row>
    <row r="473" spans="1:21" x14ac:dyDescent="0.25">
      <c r="A473" s="1">
        <v>41008</v>
      </c>
      <c r="B473">
        <v>0.96289999999999998</v>
      </c>
      <c r="C473" s="28">
        <f t="shared" si="114"/>
        <v>1.0999769810568794</v>
      </c>
      <c r="D473" s="31">
        <f t="shared" si="112"/>
        <v>0.13707698105687938</v>
      </c>
      <c r="E473" s="30">
        <f t="shared" si="101"/>
        <v>5.0528514280453747</v>
      </c>
      <c r="F473" s="3">
        <v>464</v>
      </c>
      <c r="G473" s="3">
        <f t="shared" si="113"/>
        <v>1.0999769810568794</v>
      </c>
      <c r="H473" s="32">
        <f t="shared" si="103"/>
        <v>1.1082054171537581</v>
      </c>
      <c r="I473" s="31">
        <f t="array" ref="I473:K473">LINEST(B424:B473,F424:G473,1,1)</f>
        <v>0.87878964794402603</v>
      </c>
      <c r="J473" s="31">
        <v>5.246141423385992E-4</v>
      </c>
      <c r="K473" s="31">
        <v>-0.11063166174072303</v>
      </c>
      <c r="L473">
        <f t="shared" si="104"/>
        <v>0</v>
      </c>
      <c r="M473" s="13">
        <f t="shared" si="102"/>
        <v>0.43999999999999995</v>
      </c>
      <c r="N473" s="5">
        <f t="shared" si="105"/>
        <v>-6.006610357399543E-2</v>
      </c>
      <c r="O473" s="5">
        <f t="shared" si="115"/>
        <v>-7.355334027820383E-2</v>
      </c>
      <c r="P473" s="5">
        <f t="shared" si="106"/>
        <v>0</v>
      </c>
      <c r="Q473" s="5">
        <f t="shared" si="107"/>
        <v>0</v>
      </c>
      <c r="R473" s="5">
        <f t="shared" si="108"/>
        <v>0</v>
      </c>
      <c r="S473" s="11">
        <f t="shared" si="109"/>
        <v>0</v>
      </c>
      <c r="T473" s="11">
        <f t="shared" si="110"/>
        <v>0</v>
      </c>
      <c r="U473" s="11">
        <f t="shared" si="111"/>
        <v>0</v>
      </c>
    </row>
    <row r="474" spans="1:21" x14ac:dyDescent="0.25">
      <c r="A474" s="1">
        <v>41015</v>
      </c>
      <c r="B474">
        <v>0.94716999999999996</v>
      </c>
      <c r="C474" s="28">
        <f t="shared" si="114"/>
        <v>1.0314384905284397</v>
      </c>
      <c r="D474" s="31">
        <f t="shared" si="112"/>
        <v>8.4268490528439766E-2</v>
      </c>
      <c r="E474" s="30">
        <f t="shared" si="101"/>
        <v>5.1024805302573508</v>
      </c>
      <c r="F474" s="3">
        <v>465</v>
      </c>
      <c r="G474" s="3">
        <f t="shared" si="113"/>
        <v>1.0314384905284397</v>
      </c>
      <c r="H474" s="32">
        <f t="shared" si="103"/>
        <v>1.0397313824141308</v>
      </c>
      <c r="I474" s="31">
        <f t="array" ref="I474:K474">LINEST(B425:B474,F425:G474,1,1)</f>
        <v>0.86955481330116269</v>
      </c>
      <c r="J474" s="31">
        <v>3.5692433460769485E-4</v>
      </c>
      <c r="K474" s="31">
        <v>-2.8674669147793042E-2</v>
      </c>
      <c r="L474">
        <f t="shared" si="104"/>
        <v>0</v>
      </c>
      <c r="M474" s="13">
        <f t="shared" si="102"/>
        <v>0.41999999999999993</v>
      </c>
      <c r="N474" s="5">
        <f t="shared" si="105"/>
        <v>-1.6470972915372147E-2</v>
      </c>
      <c r="O474" s="5">
        <f t="shared" si="115"/>
        <v>-6.3779572033337895E-2</v>
      </c>
      <c r="P474" s="5">
        <f t="shared" si="106"/>
        <v>0</v>
      </c>
      <c r="Q474" s="5">
        <f t="shared" si="107"/>
        <v>0</v>
      </c>
      <c r="R474" s="5">
        <f t="shared" si="108"/>
        <v>0</v>
      </c>
      <c r="S474" s="11">
        <f t="shared" si="109"/>
        <v>0</v>
      </c>
      <c r="T474" s="11">
        <f t="shared" si="110"/>
        <v>0</v>
      </c>
      <c r="U474" s="11">
        <f t="shared" si="111"/>
        <v>0</v>
      </c>
    </row>
    <row r="475" spans="1:21" x14ac:dyDescent="0.25">
      <c r="A475" s="1">
        <v>41022</v>
      </c>
      <c r="B475">
        <v>0.96538000000000002</v>
      </c>
      <c r="C475" s="28">
        <f t="shared" si="114"/>
        <v>0.98930424526421978</v>
      </c>
      <c r="D475" s="31">
        <f t="shared" si="112"/>
        <v>2.3924245264219768E-2</v>
      </c>
      <c r="E475" s="30">
        <f t="shared" si="101"/>
        <v>5.0765350813633381</v>
      </c>
      <c r="F475" s="3">
        <v>466</v>
      </c>
      <c r="G475" s="3">
        <f t="shared" si="113"/>
        <v>0.98930424526421978</v>
      </c>
      <c r="H475" s="32">
        <f t="shared" si="103"/>
        <v>0.99790633906816906</v>
      </c>
      <c r="I475" s="31">
        <f t="array" ref="I475:K475">LINEST(B426:B475,F426:G475,1,1)</f>
        <v>0.87075278103475695</v>
      </c>
      <c r="J475" s="31">
        <v>2.7779400637089995E-4</v>
      </c>
      <c r="K475" s="31">
        <v>4.2982503721289422E-3</v>
      </c>
      <c r="L475">
        <f t="shared" si="104"/>
        <v>1</v>
      </c>
      <c r="M475" s="13">
        <f t="shared" si="102"/>
        <v>0.41999999999999993</v>
      </c>
      <c r="N475" s="5">
        <f t="shared" si="105"/>
        <v>1.9043214879604684E-2</v>
      </c>
      <c r="O475" s="5">
        <f t="shared" si="115"/>
        <v>-4.1058249355232945E-2</v>
      </c>
      <c r="P475" s="5">
        <f t="shared" si="106"/>
        <v>0</v>
      </c>
      <c r="Q475" s="5">
        <f t="shared" si="107"/>
        <v>0</v>
      </c>
      <c r="R475" s="5">
        <f t="shared" si="108"/>
        <v>0</v>
      </c>
      <c r="S475" s="11">
        <f t="shared" si="109"/>
        <v>0</v>
      </c>
      <c r="T475" s="11">
        <f t="shared" si="110"/>
        <v>0</v>
      </c>
      <c r="U475" s="11">
        <f t="shared" si="111"/>
        <v>0</v>
      </c>
    </row>
    <row r="476" spans="1:21" x14ac:dyDescent="0.25">
      <c r="A476" s="1">
        <v>41029</v>
      </c>
      <c r="B476">
        <v>0.87017</v>
      </c>
      <c r="C476" s="28">
        <f t="shared" si="114"/>
        <v>0.97734212263210996</v>
      </c>
      <c r="D476" s="31">
        <f t="shared" si="112"/>
        <v>0.10717212263210996</v>
      </c>
      <c r="E476" s="30">
        <f t="shared" si="101"/>
        <v>5.109952356916331</v>
      </c>
      <c r="F476" s="3">
        <v>467</v>
      </c>
      <c r="G476" s="3">
        <f t="shared" si="113"/>
        <v>0.97734212263210996</v>
      </c>
      <c r="H476" s="32">
        <f t="shared" si="103"/>
        <v>0.98505142265166146</v>
      </c>
      <c r="I476" s="31">
        <f t="array" ref="I476:K476">LINEST(B427:B476,F427:G476,1,1)</f>
        <v>0.88237869086164611</v>
      </c>
      <c r="J476" s="31">
        <v>-5.0509532352048484E-5</v>
      </c>
      <c r="K476" s="31">
        <v>0.13488974534030795</v>
      </c>
      <c r="L476">
        <f t="shared" si="104"/>
        <v>0</v>
      </c>
      <c r="M476" s="13">
        <f t="shared" si="102"/>
        <v>0.43999999999999995</v>
      </c>
      <c r="N476" s="5">
        <f t="shared" si="105"/>
        <v>-0.10383321135153342</v>
      </c>
      <c r="O476" s="5">
        <f t="shared" si="115"/>
        <v>-1.2965577731172569E-2</v>
      </c>
      <c r="P476" s="5">
        <f t="shared" si="106"/>
        <v>0</v>
      </c>
      <c r="Q476" s="5">
        <f t="shared" si="107"/>
        <v>0.10383321135153342</v>
      </c>
      <c r="R476" s="5">
        <f t="shared" si="108"/>
        <v>0.10383321135153342</v>
      </c>
      <c r="S476" s="11">
        <f t="shared" si="109"/>
        <v>0</v>
      </c>
      <c r="T476" s="11">
        <f t="shared" si="110"/>
        <v>0.10183321135153342</v>
      </c>
      <c r="U476" s="11">
        <f t="shared" si="111"/>
        <v>0.10183321135153342</v>
      </c>
    </row>
    <row r="477" spans="1:21" x14ac:dyDescent="0.25">
      <c r="A477" s="1">
        <v>41036</v>
      </c>
      <c r="B477">
        <v>0.88673000000000002</v>
      </c>
      <c r="C477" s="28">
        <f t="shared" si="114"/>
        <v>0.92375606131605492</v>
      </c>
      <c r="D477" s="31">
        <f t="shared" si="112"/>
        <v>3.7026061316054903E-2</v>
      </c>
      <c r="E477" s="30">
        <f t="shared" si="101"/>
        <v>5.0168909946928277</v>
      </c>
      <c r="F477" s="3">
        <v>468</v>
      </c>
      <c r="G477" s="3">
        <f t="shared" si="113"/>
        <v>0.92375606131605492</v>
      </c>
      <c r="H477" s="32">
        <f t="shared" si="103"/>
        <v>0.92635394825912021</v>
      </c>
      <c r="I477" s="31">
        <f t="array" ref="I477:K477">LINEST(B428:B477,F428:G477,1,1)</f>
        <v>0.87913276798039952</v>
      </c>
      <c r="J477" s="31">
        <v>-7.0734304654511082E-5</v>
      </c>
      <c r="K477" s="31">
        <v>0.1460317051600204</v>
      </c>
      <c r="L477">
        <f t="shared" si="104"/>
        <v>1</v>
      </c>
      <c r="M477" s="13">
        <f t="shared" si="102"/>
        <v>0.43999999999999995</v>
      </c>
      <c r="N477" s="5">
        <f t="shared" si="105"/>
        <v>1.8851944269227372E-2</v>
      </c>
      <c r="O477" s="5">
        <f t="shared" si="115"/>
        <v>-6.1437450392428483E-2</v>
      </c>
      <c r="P477" s="5">
        <f t="shared" si="106"/>
        <v>0</v>
      </c>
      <c r="Q477" s="5">
        <f t="shared" si="107"/>
        <v>-1.8851944269227372E-2</v>
      </c>
      <c r="R477" s="5">
        <f t="shared" si="108"/>
        <v>-1.8851944269227372E-2</v>
      </c>
      <c r="S477" s="11">
        <f t="shared" si="109"/>
        <v>0</v>
      </c>
      <c r="T477" s="11">
        <f t="shared" si="110"/>
        <v>-2.0851944269227374E-2</v>
      </c>
      <c r="U477" s="11">
        <f t="shared" si="111"/>
        <v>-2.0851944269227374E-2</v>
      </c>
    </row>
    <row r="478" spans="1:21" x14ac:dyDescent="0.25">
      <c r="A478" s="1">
        <v>41043</v>
      </c>
      <c r="B478">
        <v>0.82586999999999999</v>
      </c>
      <c r="C478" s="28">
        <f t="shared" si="114"/>
        <v>0.90524303065802747</v>
      </c>
      <c r="D478" s="31">
        <f t="shared" si="112"/>
        <v>7.9373030658027477E-2</v>
      </c>
      <c r="E478" s="30">
        <f t="shared" si="101"/>
        <v>5.0889203135810774</v>
      </c>
      <c r="F478" s="3">
        <v>469</v>
      </c>
      <c r="G478" s="3">
        <f t="shared" si="113"/>
        <v>0.90524303065802747</v>
      </c>
      <c r="H478" s="32">
        <f t="shared" si="103"/>
        <v>0.90868612751441202</v>
      </c>
      <c r="I478" s="31">
        <f t="array" ref="I478:K478">LINEST(B429:B478,F429:G478,1,1)</f>
        <v>0.86994503477481577</v>
      </c>
      <c r="J478" s="31">
        <v>-8.1467121170642203E-5</v>
      </c>
      <c r="K478" s="31">
        <v>0.1576368735012692</v>
      </c>
      <c r="L478">
        <f t="shared" si="104"/>
        <v>0</v>
      </c>
      <c r="M478" s="13">
        <f t="shared" si="102"/>
        <v>0.43999999999999995</v>
      </c>
      <c r="N478" s="5">
        <f t="shared" si="105"/>
        <v>-7.1103162981396961E-2</v>
      </c>
      <c r="O478" s="5">
        <f t="shared" si="115"/>
        <v>-1.9256654868600676E-2</v>
      </c>
      <c r="P478" s="5">
        <f t="shared" si="106"/>
        <v>0</v>
      </c>
      <c r="Q478" s="5">
        <f t="shared" si="107"/>
        <v>7.1103162981396961E-2</v>
      </c>
      <c r="R478" s="5">
        <f t="shared" si="108"/>
        <v>7.1103162981396961E-2</v>
      </c>
      <c r="S478" s="11">
        <f t="shared" si="109"/>
        <v>0</v>
      </c>
      <c r="T478" s="11">
        <f t="shared" si="110"/>
        <v>6.9103162981396959E-2</v>
      </c>
      <c r="U478" s="11">
        <f t="shared" si="111"/>
        <v>6.9103162981396959E-2</v>
      </c>
    </row>
    <row r="479" spans="1:21" x14ac:dyDescent="0.25">
      <c r="A479" s="1">
        <v>41050</v>
      </c>
      <c r="B479">
        <v>0.85526999999999997</v>
      </c>
      <c r="C479" s="28">
        <f t="shared" si="114"/>
        <v>0.86555651532901368</v>
      </c>
      <c r="D479" s="31">
        <f t="shared" si="112"/>
        <v>1.0286515329013701E-2</v>
      </c>
      <c r="E479" s="30">
        <f t="shared" si="101"/>
        <v>4.9697849730252006</v>
      </c>
      <c r="F479" s="3">
        <v>470</v>
      </c>
      <c r="G479" s="3">
        <f t="shared" si="113"/>
        <v>0.86555651532901368</v>
      </c>
      <c r="H479" s="32">
        <f t="shared" si="103"/>
        <v>0.87233391937853455</v>
      </c>
      <c r="I479" s="31">
        <f t="array" ref="I479:K479">LINEST(B430:B479,F430:G479,1,1)</f>
        <v>0.8664627165586456</v>
      </c>
      <c r="J479" s="31">
        <v>-7.2034692559649584E-5</v>
      </c>
      <c r="K479" s="31">
        <v>0.15644054003785957</v>
      </c>
      <c r="L479">
        <f t="shared" si="104"/>
        <v>1</v>
      </c>
      <c r="M479" s="13">
        <f t="shared" si="102"/>
        <v>0.41999999999999993</v>
      </c>
      <c r="N479" s="5">
        <f t="shared" si="105"/>
        <v>3.4979832412675466E-2</v>
      </c>
      <c r="O479" s="5">
        <f t="shared" si="115"/>
        <v>-4.0827454610929001E-2</v>
      </c>
      <c r="P479" s="5">
        <f t="shared" si="106"/>
        <v>0</v>
      </c>
      <c r="Q479" s="5">
        <f t="shared" si="107"/>
        <v>-3.4979832412675466E-2</v>
      </c>
      <c r="R479" s="5">
        <f t="shared" si="108"/>
        <v>-3.4979832412675466E-2</v>
      </c>
      <c r="S479" s="11">
        <f t="shared" si="109"/>
        <v>0</v>
      </c>
      <c r="T479" s="11">
        <f t="shared" si="110"/>
        <v>-3.6979832412675467E-2</v>
      </c>
      <c r="U479" s="11">
        <f t="shared" si="111"/>
        <v>-3.6979832412675467E-2</v>
      </c>
    </row>
    <row r="480" spans="1:21" x14ac:dyDescent="0.25">
      <c r="A480" s="1">
        <v>41057</v>
      </c>
      <c r="B480">
        <v>0.82586999999999999</v>
      </c>
      <c r="C480" s="28">
        <f t="shared" si="114"/>
        <v>0.86041325766450683</v>
      </c>
      <c r="D480" s="31">
        <f t="shared" si="112"/>
        <v>3.4543257664506832E-2</v>
      </c>
      <c r="E480" s="30">
        <f t="shared" si="101"/>
        <v>4.9580791586321533</v>
      </c>
      <c r="F480" s="3">
        <v>471</v>
      </c>
      <c r="G480" s="3">
        <f t="shared" si="113"/>
        <v>0.86041325766450683</v>
      </c>
      <c r="H480" s="32">
        <f t="shared" si="103"/>
        <v>0.86802820844132711</v>
      </c>
      <c r="I480" s="31">
        <f t="array" ref="I480:K480">LINEST(B431:B480,F431:G480,1,1)</f>
        <v>0.85188503976301477</v>
      </c>
      <c r="J480" s="31">
        <v>3.7982431898172645E-7</v>
      </c>
      <c r="K480" s="31">
        <v>0.13742286271047688</v>
      </c>
      <c r="L480">
        <f t="shared" si="104"/>
        <v>0</v>
      </c>
      <c r="M480" s="13">
        <f t="shared" si="102"/>
        <v>0.43999999999999995</v>
      </c>
      <c r="N480" s="5">
        <f t="shared" si="105"/>
        <v>-3.4979832412675466E-2</v>
      </c>
      <c r="O480" s="5">
        <f t="shared" si="115"/>
        <v>-4.9480733385971198E-3</v>
      </c>
      <c r="P480" s="5">
        <f t="shared" si="106"/>
        <v>0</v>
      </c>
      <c r="Q480" s="5">
        <f t="shared" si="107"/>
        <v>0</v>
      </c>
      <c r="R480" s="5">
        <f t="shared" si="108"/>
        <v>0</v>
      </c>
      <c r="S480" s="11">
        <f t="shared" si="109"/>
        <v>0</v>
      </c>
      <c r="T480" s="11">
        <f t="shared" si="110"/>
        <v>0</v>
      </c>
      <c r="U480" s="11">
        <f t="shared" si="111"/>
        <v>0</v>
      </c>
    </row>
    <row r="481" spans="1:21" x14ac:dyDescent="0.25">
      <c r="A481" s="1">
        <v>41064</v>
      </c>
      <c r="B481">
        <v>0.90908</v>
      </c>
      <c r="C481" s="28">
        <f t="shared" si="114"/>
        <v>0.84314162883225341</v>
      </c>
      <c r="D481" s="31">
        <f t="shared" si="112"/>
        <v>6.593837116774659E-2</v>
      </c>
      <c r="E481" s="30">
        <f t="shared" si="101"/>
        <v>4.973162065828677</v>
      </c>
      <c r="F481" s="3">
        <v>472</v>
      </c>
      <c r="G481" s="3">
        <f t="shared" si="113"/>
        <v>0.84314162883225341</v>
      </c>
      <c r="H481" s="32">
        <f t="shared" si="103"/>
        <v>0.85586187979265349</v>
      </c>
      <c r="I481" s="31">
        <f t="array" ref="I481:K481">LINEST(B432:B481,F432:G481,1,1)</f>
        <v>0.84505404474423929</v>
      </c>
      <c r="J481" s="31">
        <v>1.0574910073149592E-4</v>
      </c>
      <c r="K481" s="31">
        <v>9.8717890028076405E-2</v>
      </c>
      <c r="L481">
        <f t="shared" si="104"/>
        <v>1</v>
      </c>
      <c r="M481" s="13">
        <f t="shared" si="102"/>
        <v>0.41999999999999993</v>
      </c>
      <c r="N481" s="5">
        <f t="shared" si="105"/>
        <v>9.599572295904385E-2</v>
      </c>
      <c r="O481" s="5">
        <f t="shared" si="115"/>
        <v>-1.4115204596441139E-2</v>
      </c>
      <c r="P481" s="5">
        <f t="shared" si="106"/>
        <v>0</v>
      </c>
      <c r="Q481" s="5">
        <f t="shared" si="107"/>
        <v>0</v>
      </c>
      <c r="R481" s="5">
        <f t="shared" si="108"/>
        <v>0</v>
      </c>
      <c r="S481" s="11">
        <f t="shared" si="109"/>
        <v>0</v>
      </c>
      <c r="T481" s="11">
        <f t="shared" si="110"/>
        <v>0</v>
      </c>
      <c r="U481" s="11">
        <f t="shared" si="111"/>
        <v>0</v>
      </c>
    </row>
    <row r="482" spans="1:21" x14ac:dyDescent="0.25">
      <c r="A482" s="1">
        <v>41071</v>
      </c>
      <c r="B482">
        <v>0.87678999999999996</v>
      </c>
      <c r="C482" s="28">
        <f t="shared" si="114"/>
        <v>0.8761108144161267</v>
      </c>
      <c r="D482" s="31">
        <f t="shared" si="112"/>
        <v>6.7918558387325412E-4</v>
      </c>
      <c r="E482" s="30">
        <f t="shared" si="101"/>
        <v>4.9572935194269396</v>
      </c>
      <c r="F482" s="3">
        <v>473</v>
      </c>
      <c r="G482" s="3">
        <f t="shared" si="113"/>
        <v>0.8761108144161267</v>
      </c>
      <c r="H482" s="32">
        <f t="shared" si="103"/>
        <v>0.88909820204059142</v>
      </c>
      <c r="I482" s="31">
        <f t="array" ref="I482:K482">LINEST(B433:B482,F433:G482,1,1)</f>
        <v>0.79853958210997045</v>
      </c>
      <c r="J482" s="31">
        <v>4.1852807331657692E-4</v>
      </c>
      <c r="K482" s="31">
        <v>4.1787889202165029E-3</v>
      </c>
      <c r="L482">
        <f t="shared" si="104"/>
        <v>0</v>
      </c>
      <c r="M482" s="13">
        <f t="shared" si="102"/>
        <v>0.43999999999999995</v>
      </c>
      <c r="N482" s="5">
        <f t="shared" si="105"/>
        <v>-3.6165588086588374E-2</v>
      </c>
      <c r="O482" s="5">
        <f t="shared" si="115"/>
        <v>3.8098685160844428E-2</v>
      </c>
      <c r="P482" s="5">
        <f t="shared" si="106"/>
        <v>-3.6165588086588374E-2</v>
      </c>
      <c r="Q482" s="5">
        <f t="shared" si="107"/>
        <v>-3.6165588086588374E-2</v>
      </c>
      <c r="R482" s="5">
        <f t="shared" si="108"/>
        <v>-3.6165588086588374E-2</v>
      </c>
      <c r="S482" s="11">
        <f t="shared" si="109"/>
        <v>-3.8165588086588376E-2</v>
      </c>
      <c r="T482" s="11">
        <f t="shared" si="110"/>
        <v>-3.8165588086588376E-2</v>
      </c>
      <c r="U482" s="11">
        <f t="shared" si="111"/>
        <v>-3.8165588086588376E-2</v>
      </c>
    </row>
    <row r="483" spans="1:21" x14ac:dyDescent="0.25">
      <c r="A483" s="1">
        <v>41078</v>
      </c>
      <c r="B483">
        <v>0.90112000000000003</v>
      </c>
      <c r="C483" s="28">
        <f t="shared" si="114"/>
        <v>0.87645040720806333</v>
      </c>
      <c r="D483" s="31">
        <f t="shared" si="112"/>
        <v>2.4669592791936701E-2</v>
      </c>
      <c r="E483" s="30">
        <f t="shared" si="101"/>
        <v>4.9384569782116827</v>
      </c>
      <c r="F483" s="3">
        <v>474</v>
      </c>
      <c r="G483" s="3">
        <f t="shared" si="113"/>
        <v>0.87645040720806333</v>
      </c>
      <c r="H483" s="32">
        <f t="shared" si="103"/>
        <v>0.90244143758431428</v>
      </c>
      <c r="I483" s="31">
        <f t="array" ref="I483:K483">LINEST(B434:B483,F434:G483,1,1)</f>
        <v>0.80690536589805717</v>
      </c>
      <c r="J483" s="31">
        <v>3.816319346050038E-4</v>
      </c>
      <c r="K483" s="31">
        <v>1.2306749521790117E-2</v>
      </c>
      <c r="L483">
        <f t="shared" si="104"/>
        <v>1</v>
      </c>
      <c r="M483" s="13">
        <f t="shared" si="102"/>
        <v>0.41999999999999993</v>
      </c>
      <c r="N483" s="5">
        <f t="shared" si="105"/>
        <v>2.7370923070344985E-2</v>
      </c>
      <c r="O483" s="5">
        <f t="shared" si="115"/>
        <v>1.4896106097402009E-2</v>
      </c>
      <c r="P483" s="5">
        <f t="shared" si="106"/>
        <v>2.7370923070344985E-2</v>
      </c>
      <c r="Q483" s="5">
        <f t="shared" si="107"/>
        <v>2.7370923070344985E-2</v>
      </c>
      <c r="R483" s="5">
        <f t="shared" si="108"/>
        <v>2.7370923070344985E-2</v>
      </c>
      <c r="S483" s="11">
        <f t="shared" si="109"/>
        <v>2.5370923070344983E-2</v>
      </c>
      <c r="T483" s="11">
        <f t="shared" si="110"/>
        <v>2.5370923070344983E-2</v>
      </c>
      <c r="U483" s="11">
        <f t="shared" si="111"/>
        <v>2.5370923070344983E-2</v>
      </c>
    </row>
    <row r="484" spans="1:21" x14ac:dyDescent="0.25">
      <c r="A484" s="1">
        <v>41085</v>
      </c>
      <c r="B484">
        <v>0.97150999999999998</v>
      </c>
      <c r="C484" s="28">
        <f t="shared" si="114"/>
        <v>0.88878520360403168</v>
      </c>
      <c r="D484" s="31">
        <f t="shared" si="112"/>
        <v>8.2724796395968303E-2</v>
      </c>
      <c r="E484" s="30">
        <f t="shared" si="101"/>
        <v>4.9763648416112485</v>
      </c>
      <c r="F484" s="3">
        <v>475</v>
      </c>
      <c r="G484" s="3">
        <f t="shared" si="113"/>
        <v>0.88878520360403168</v>
      </c>
      <c r="H484" s="32">
        <f t="shared" si="103"/>
        <v>0.91074746837805742</v>
      </c>
      <c r="I484" s="31">
        <f t="array" ref="I484:K484">LINEST(B435:B484,F435:G484,1,1)</f>
        <v>0.80996295374288008</v>
      </c>
      <c r="J484" s="31">
        <v>4.618728624138877E-4</v>
      </c>
      <c r="K484" s="31">
        <v>-2.5274920396496592E-2</v>
      </c>
      <c r="L484">
        <f t="shared" si="104"/>
        <v>1</v>
      </c>
      <c r="M484" s="13">
        <f t="shared" si="102"/>
        <v>0.43999999999999995</v>
      </c>
      <c r="N484" s="5">
        <f t="shared" si="105"/>
        <v>7.521312803573256E-2</v>
      </c>
      <c r="O484" s="5">
        <f t="shared" si="115"/>
        <v>9.161857175251642E-3</v>
      </c>
      <c r="P484" s="5">
        <f t="shared" si="106"/>
        <v>7.521312803573256E-2</v>
      </c>
      <c r="Q484" s="5">
        <f t="shared" si="107"/>
        <v>7.521312803573256E-2</v>
      </c>
      <c r="R484" s="5">
        <f t="shared" si="108"/>
        <v>7.521312803573256E-2</v>
      </c>
      <c r="S484" s="11">
        <f t="shared" si="109"/>
        <v>7.3213128035732558E-2</v>
      </c>
      <c r="T484" s="11">
        <f t="shared" si="110"/>
        <v>7.3213128035732558E-2</v>
      </c>
      <c r="U484" s="11">
        <f t="shared" si="111"/>
        <v>7.3213128035732558E-2</v>
      </c>
    </row>
    <row r="485" spans="1:21" x14ac:dyDescent="0.25">
      <c r="A485" s="1">
        <v>41092</v>
      </c>
      <c r="B485">
        <v>0.87939999999999996</v>
      </c>
      <c r="C485" s="28">
        <f t="shared" si="114"/>
        <v>0.93014760180201583</v>
      </c>
      <c r="D485" s="31">
        <f t="shared" si="112"/>
        <v>5.0747601802015874E-2</v>
      </c>
      <c r="E485" s="30">
        <f t="shared" si="101"/>
        <v>4.9322039769150621</v>
      </c>
      <c r="F485" s="3">
        <v>476</v>
      </c>
      <c r="G485" s="3">
        <f t="shared" si="113"/>
        <v>0.93014760180201583</v>
      </c>
      <c r="H485" s="32">
        <f t="shared" si="103"/>
        <v>0.94796166108493096</v>
      </c>
      <c r="I485" s="31">
        <f t="array" ref="I485:K485">LINEST(B436:B485,F436:G485,1,1)</f>
        <v>0.76799264086131891</v>
      </c>
      <c r="J485" s="31">
        <v>6.0685354588736642E-4</v>
      </c>
      <c r="K485" s="31">
        <v>-5.1428240646626988E-2</v>
      </c>
      <c r="L485">
        <f t="shared" si="104"/>
        <v>0</v>
      </c>
      <c r="M485" s="13">
        <f t="shared" si="102"/>
        <v>0.45999999999999996</v>
      </c>
      <c r="N485" s="5">
        <f t="shared" si="105"/>
        <v>-9.9611705378591098E-2</v>
      </c>
      <c r="O485" s="5">
        <f t="shared" si="115"/>
        <v>4.0048403370047829E-2</v>
      </c>
      <c r="P485" s="5">
        <f t="shared" si="106"/>
        <v>-9.9611705378591098E-2</v>
      </c>
      <c r="Q485" s="5">
        <f t="shared" si="107"/>
        <v>-9.9611705378591098E-2</v>
      </c>
      <c r="R485" s="5">
        <f t="shared" si="108"/>
        <v>-9.9611705378591098E-2</v>
      </c>
      <c r="S485" s="11">
        <f t="shared" si="109"/>
        <v>-0.1016117053785911</v>
      </c>
      <c r="T485" s="11">
        <f t="shared" si="110"/>
        <v>-0.1016117053785911</v>
      </c>
      <c r="U485" s="11">
        <f t="shared" si="111"/>
        <v>-0.1016117053785911</v>
      </c>
    </row>
    <row r="486" spans="1:21" x14ac:dyDescent="0.25">
      <c r="A486" s="1">
        <v>41099</v>
      </c>
      <c r="B486">
        <v>0.88809000000000005</v>
      </c>
      <c r="C486" s="28">
        <f t="shared" si="114"/>
        <v>0.9047738009010079</v>
      </c>
      <c r="D486" s="31">
        <f t="shared" si="112"/>
        <v>1.668380090100785E-2</v>
      </c>
      <c r="E486" s="30">
        <f t="shared" si="101"/>
        <v>4.8156235445669697</v>
      </c>
      <c r="F486" s="3">
        <v>477</v>
      </c>
      <c r="G486" s="3">
        <f t="shared" si="113"/>
        <v>0.9047738009010079</v>
      </c>
      <c r="H486" s="32">
        <f t="shared" si="103"/>
        <v>0.93290052147774494</v>
      </c>
      <c r="I486" s="31">
        <f t="array" ref="I486:K486">LINEST(B437:B486,F437:G486,1,1)</f>
        <v>0.75557709582567023</v>
      </c>
      <c r="J486" s="31">
        <v>5.8922947009496386E-4</v>
      </c>
      <c r="K486" s="31">
        <v>-3.2363136458476882E-2</v>
      </c>
      <c r="L486">
        <f t="shared" si="104"/>
        <v>1</v>
      </c>
      <c r="M486" s="13">
        <f t="shared" si="102"/>
        <v>0.43999999999999995</v>
      </c>
      <c r="N486" s="5">
        <f t="shared" si="105"/>
        <v>9.8332324611105776E-3</v>
      </c>
      <c r="O486" s="5">
        <f t="shared" si="115"/>
        <v>-1.6015486591250162E-2</v>
      </c>
      <c r="P486" s="5">
        <f t="shared" si="106"/>
        <v>0</v>
      </c>
      <c r="Q486" s="5">
        <f t="shared" si="107"/>
        <v>0</v>
      </c>
      <c r="R486" s="5">
        <f t="shared" si="108"/>
        <v>0</v>
      </c>
      <c r="S486" s="11">
        <f t="shared" si="109"/>
        <v>0</v>
      </c>
      <c r="T486" s="11">
        <f t="shared" si="110"/>
        <v>0</v>
      </c>
      <c r="U486" s="11">
        <f t="shared" si="111"/>
        <v>0</v>
      </c>
    </row>
    <row r="487" spans="1:21" x14ac:dyDescent="0.25">
      <c r="A487" s="1">
        <v>41106</v>
      </c>
      <c r="B487">
        <v>0.81466000000000005</v>
      </c>
      <c r="C487" s="28">
        <f t="shared" si="114"/>
        <v>0.89643190045050392</v>
      </c>
      <c r="D487" s="31">
        <f t="shared" si="112"/>
        <v>8.1771900450503865E-2</v>
      </c>
      <c r="E487" s="30">
        <f t="shared" si="101"/>
        <v>4.8717033283929227</v>
      </c>
      <c r="F487" s="3">
        <v>478</v>
      </c>
      <c r="G487" s="3">
        <f t="shared" si="113"/>
        <v>0.89643190045050392</v>
      </c>
      <c r="H487" s="32">
        <f t="shared" si="103"/>
        <v>0.92661196219479391</v>
      </c>
      <c r="I487" s="31">
        <f t="array" ref="I487:K487">LINEST(B438:B487,F438:G487,1,1)</f>
        <v>0.86854522872343021</v>
      </c>
      <c r="J487" s="31">
        <v>-1.3143252188106672E-4</v>
      </c>
      <c r="K487" s="31">
        <v>0.18098581631461597</v>
      </c>
      <c r="L487">
        <f t="shared" si="104"/>
        <v>0</v>
      </c>
      <c r="M487" s="13">
        <f t="shared" si="102"/>
        <v>0.45999999999999996</v>
      </c>
      <c r="N487" s="5">
        <f t="shared" si="105"/>
        <v>-8.6302240923983045E-2</v>
      </c>
      <c r="O487" s="5">
        <f t="shared" si="115"/>
        <v>-6.7636902811624988E-3</v>
      </c>
      <c r="P487" s="5">
        <f t="shared" si="106"/>
        <v>0</v>
      </c>
      <c r="Q487" s="5">
        <f t="shared" si="107"/>
        <v>8.6302240923983045E-2</v>
      </c>
      <c r="R487" s="5">
        <f t="shared" si="108"/>
        <v>8.6302240923983045E-2</v>
      </c>
      <c r="S487" s="11">
        <f t="shared" si="109"/>
        <v>0</v>
      </c>
      <c r="T487" s="11">
        <f t="shared" si="110"/>
        <v>8.4302240923983043E-2</v>
      </c>
      <c r="U487" s="11">
        <f t="shared" si="111"/>
        <v>8.4302240923983043E-2</v>
      </c>
    </row>
    <row r="488" spans="1:21" x14ac:dyDescent="0.25">
      <c r="A488" s="1">
        <v>41113</v>
      </c>
      <c r="B488">
        <v>0.86072000000000004</v>
      </c>
      <c r="C488" s="28">
        <f t="shared" si="114"/>
        <v>0.85554595022525204</v>
      </c>
      <c r="D488" s="31">
        <f t="shared" si="112"/>
        <v>5.1740497747480019E-3</v>
      </c>
      <c r="E488" s="30">
        <f t="shared" si="101"/>
        <v>4.8458434364799468</v>
      </c>
      <c r="F488" s="3">
        <v>479</v>
      </c>
      <c r="G488" s="3">
        <f t="shared" si="113"/>
        <v>0.85554595022525204</v>
      </c>
      <c r="H488" s="32">
        <f t="shared" si="103"/>
        <v>0.86110999135538102</v>
      </c>
      <c r="I488" s="31">
        <f t="array" ref="I488:K488">LINEST(B439:B488,F439:G488,1,1)</f>
        <v>0.89347739813233662</v>
      </c>
      <c r="J488" s="31">
        <v>-4.2636427413071432E-4</v>
      </c>
      <c r="K488" s="31">
        <v>0.29222037185721805</v>
      </c>
      <c r="L488">
        <f t="shared" si="104"/>
        <v>1</v>
      </c>
      <c r="M488" s="13">
        <f t="shared" si="102"/>
        <v>0.45999999999999996</v>
      </c>
      <c r="N488" s="5">
        <f t="shared" si="105"/>
        <v>5.499840000181655E-2</v>
      </c>
      <c r="O488" s="5">
        <f t="shared" si="115"/>
        <v>-7.3312638022446155E-2</v>
      </c>
      <c r="P488" s="5">
        <f t="shared" si="106"/>
        <v>0</v>
      </c>
      <c r="Q488" s="5">
        <f t="shared" si="107"/>
        <v>-5.499840000181655E-2</v>
      </c>
      <c r="R488" s="5">
        <f t="shared" si="108"/>
        <v>-5.499840000181655E-2</v>
      </c>
      <c r="S488" s="11">
        <f t="shared" si="109"/>
        <v>0</v>
      </c>
      <c r="T488" s="11">
        <f t="shared" si="110"/>
        <v>-5.6998400001816552E-2</v>
      </c>
      <c r="U488" s="11">
        <f t="shared" si="111"/>
        <v>-5.6998400001816552E-2</v>
      </c>
    </row>
    <row r="489" spans="1:21" x14ac:dyDescent="0.25">
      <c r="A489" s="1">
        <v>41120</v>
      </c>
      <c r="B489">
        <v>0.91764000000000001</v>
      </c>
      <c r="C489" s="28">
        <f t="shared" si="114"/>
        <v>0.8581329751126261</v>
      </c>
      <c r="D489" s="31">
        <f t="shared" si="112"/>
        <v>5.9507024887373916E-2</v>
      </c>
      <c r="E489" s="30">
        <f t="shared" si="101"/>
        <v>4.8604274322111829</v>
      </c>
      <c r="F489" s="3">
        <v>480</v>
      </c>
      <c r="G489" s="3">
        <f t="shared" si="113"/>
        <v>0.8581329751126261</v>
      </c>
      <c r="H489" s="32">
        <f t="shared" si="103"/>
        <v>0.85428793812966553</v>
      </c>
      <c r="I489" s="31">
        <f t="array" ref="I489:K489">LINEST(B440:B489,F440:G489,1,1)</f>
        <v>0.89742733995629265</v>
      </c>
      <c r="J489" s="31">
        <v>-6.8280387153917975E-4</v>
      </c>
      <c r="K489" s="31">
        <v>0.40963920405736221</v>
      </c>
      <c r="L489">
        <f t="shared" si="104"/>
        <v>1</v>
      </c>
      <c r="M489" s="13">
        <f t="shared" si="102"/>
        <v>0.45999999999999996</v>
      </c>
      <c r="N489" s="5">
        <f t="shared" si="105"/>
        <v>6.403590855848032E-2</v>
      </c>
      <c r="O489" s="5">
        <f t="shared" si="115"/>
        <v>-7.9539436010430953E-3</v>
      </c>
      <c r="P489" s="5">
        <f t="shared" si="106"/>
        <v>0</v>
      </c>
      <c r="Q489" s="5">
        <f t="shared" si="107"/>
        <v>-6.403590855848032E-2</v>
      </c>
      <c r="R489" s="5">
        <f t="shared" si="108"/>
        <v>-6.403590855848032E-2</v>
      </c>
      <c r="S489" s="11">
        <f t="shared" si="109"/>
        <v>0</v>
      </c>
      <c r="T489" s="11">
        <f t="shared" si="110"/>
        <v>-6.6035908558480322E-2</v>
      </c>
      <c r="U489" s="11">
        <f t="shared" si="111"/>
        <v>-6.6035908558480322E-2</v>
      </c>
    </row>
    <row r="490" spans="1:21" x14ac:dyDescent="0.25">
      <c r="A490" s="1">
        <v>41127</v>
      </c>
      <c r="B490">
        <v>0.94979000000000002</v>
      </c>
      <c r="C490" s="28">
        <f t="shared" si="114"/>
        <v>0.88788648755631305</v>
      </c>
      <c r="D490" s="31">
        <f t="shared" si="112"/>
        <v>6.190351244368697E-2</v>
      </c>
      <c r="E490" s="30">
        <f t="shared" si="101"/>
        <v>4.8967724592329374</v>
      </c>
      <c r="F490" s="3">
        <v>481</v>
      </c>
      <c r="G490" s="3">
        <f t="shared" si="113"/>
        <v>0.88788648755631305</v>
      </c>
      <c r="H490" s="32">
        <f t="shared" si="103"/>
        <v>0.8780241505578148</v>
      </c>
      <c r="I490" s="31">
        <f t="array" ref="I490:K490">LINEST(B441:B490,F441:G490,1,1)</f>
        <v>0.88611775914402491</v>
      </c>
      <c r="J490" s="31">
        <v>-7.9238911209337712E-4</v>
      </c>
      <c r="K490" s="31">
        <v>0.47467907226544115</v>
      </c>
      <c r="L490">
        <f t="shared" si="104"/>
        <v>1</v>
      </c>
      <c r="M490" s="13">
        <f t="shared" si="102"/>
        <v>0.48</v>
      </c>
      <c r="N490" s="5">
        <f t="shared" si="105"/>
        <v>3.4435750683139421E-2</v>
      </c>
      <c r="O490" s="5">
        <f t="shared" si="115"/>
        <v>2.7405798539117954E-2</v>
      </c>
      <c r="P490" s="5">
        <f t="shared" si="106"/>
        <v>3.4435750683139421E-2</v>
      </c>
      <c r="Q490" s="5">
        <f t="shared" si="107"/>
        <v>0</v>
      </c>
      <c r="R490" s="5">
        <f t="shared" si="108"/>
        <v>0</v>
      </c>
      <c r="S490" s="11">
        <f t="shared" si="109"/>
        <v>3.2435750683139419E-2</v>
      </c>
      <c r="T490" s="11">
        <f t="shared" si="110"/>
        <v>0</v>
      </c>
      <c r="U490" s="11">
        <f t="shared" si="111"/>
        <v>0</v>
      </c>
    </row>
    <row r="491" spans="1:21" x14ac:dyDescent="0.25">
      <c r="A491" s="1">
        <v>41134</v>
      </c>
      <c r="B491">
        <v>1.02017</v>
      </c>
      <c r="C491" s="28">
        <f t="shared" si="114"/>
        <v>0.91883824377815659</v>
      </c>
      <c r="D491" s="31">
        <f t="shared" si="112"/>
        <v>0.10133175622184343</v>
      </c>
      <c r="E491" s="30">
        <f t="shared" si="101"/>
        <v>4.9181534581657456</v>
      </c>
      <c r="F491" s="3">
        <v>482</v>
      </c>
      <c r="G491" s="3">
        <f t="shared" si="113"/>
        <v>0.91883824377815659</v>
      </c>
      <c r="H491" s="32">
        <f t="shared" si="103"/>
        <v>0.9069464058289648</v>
      </c>
      <c r="I491" s="31">
        <f t="array" ref="I491:K491">LINEST(B442:B491,F442:G491,1,1)</f>
        <v>0.87099830404236789</v>
      </c>
      <c r="J491" s="31">
        <v>-7.5840210903031573E-4</v>
      </c>
      <c r="K491" s="31">
        <v>0.47835022680480344</v>
      </c>
      <c r="L491">
        <f t="shared" si="104"/>
        <v>1</v>
      </c>
      <c r="M491" s="13">
        <f t="shared" si="102"/>
        <v>0.5</v>
      </c>
      <c r="N491" s="5">
        <f t="shared" si="105"/>
        <v>7.1483651530364067E-2</v>
      </c>
      <c r="O491" s="5">
        <f t="shared" si="115"/>
        <v>3.2409259288399134E-2</v>
      </c>
      <c r="P491" s="5">
        <f t="shared" si="106"/>
        <v>7.1483651530364067E-2</v>
      </c>
      <c r="Q491" s="5">
        <f t="shared" si="107"/>
        <v>0</v>
      </c>
      <c r="R491" s="5">
        <f t="shared" si="108"/>
        <v>0</v>
      </c>
      <c r="S491" s="11">
        <f t="shared" si="109"/>
        <v>6.9483651530364066E-2</v>
      </c>
      <c r="T491" s="11">
        <f t="shared" si="110"/>
        <v>0</v>
      </c>
      <c r="U491" s="11">
        <f t="shared" si="111"/>
        <v>0</v>
      </c>
    </row>
    <row r="492" spans="1:21" x14ac:dyDescent="0.25">
      <c r="A492" s="1">
        <v>41141</v>
      </c>
      <c r="B492">
        <v>1.0340800000000001</v>
      </c>
      <c r="C492" s="28">
        <f t="shared" si="114"/>
        <v>0.96950412188907831</v>
      </c>
      <c r="D492" s="31">
        <f t="shared" si="112"/>
        <v>6.4575878110921803E-2</v>
      </c>
      <c r="E492" s="30">
        <f t="shared" si="101"/>
        <v>4.8521447149211863</v>
      </c>
      <c r="F492" s="3">
        <v>483</v>
      </c>
      <c r="G492" s="3">
        <f t="shared" si="113"/>
        <v>0.96950412188907831</v>
      </c>
      <c r="H492" s="32">
        <f t="shared" si="103"/>
        <v>0.95647845407063325</v>
      </c>
      <c r="I492" s="31">
        <f t="array" ref="I492:K492">LINEST(B443:B492,F443:G492,1,1)</f>
        <v>0.84439370950760462</v>
      </c>
      <c r="J492" s="31">
        <v>-1.0744740099107159E-3</v>
      </c>
      <c r="K492" s="31">
        <v>0.6553457286220572</v>
      </c>
      <c r="L492">
        <f t="shared" si="104"/>
        <v>1</v>
      </c>
      <c r="M492" s="13">
        <f t="shared" si="102"/>
        <v>0.51999999999999991</v>
      </c>
      <c r="N492" s="5">
        <f t="shared" si="105"/>
        <v>1.354286245694785E-2</v>
      </c>
      <c r="O492" s="5">
        <f t="shared" si="115"/>
        <v>5.317490394954652E-2</v>
      </c>
      <c r="P492" s="5">
        <f t="shared" si="106"/>
        <v>1.354286245694785E-2</v>
      </c>
      <c r="Q492" s="5">
        <f t="shared" si="107"/>
        <v>0</v>
      </c>
      <c r="R492" s="5">
        <f t="shared" si="108"/>
        <v>0</v>
      </c>
      <c r="S492" s="11">
        <f t="shared" si="109"/>
        <v>1.154286245694785E-2</v>
      </c>
      <c r="T492" s="11">
        <f t="shared" si="110"/>
        <v>0</v>
      </c>
      <c r="U492" s="11">
        <f t="shared" si="111"/>
        <v>0</v>
      </c>
    </row>
    <row r="493" spans="1:21" x14ac:dyDescent="0.25">
      <c r="A493" s="1">
        <v>41148</v>
      </c>
      <c r="B493">
        <v>1.08622</v>
      </c>
      <c r="C493" s="28">
        <f t="shared" si="114"/>
        <v>1.0017920609445392</v>
      </c>
      <c r="D493" s="31">
        <f t="shared" si="112"/>
        <v>8.4427939055460755E-2</v>
      </c>
      <c r="E493" s="30">
        <f t="shared" si="101"/>
        <v>4.787424964654388</v>
      </c>
      <c r="F493" s="3">
        <v>484</v>
      </c>
      <c r="G493" s="3">
        <f t="shared" si="113"/>
        <v>1.0017920609445392</v>
      </c>
      <c r="H493" s="32">
        <f t="shared" si="103"/>
        <v>0.98120722232149848</v>
      </c>
      <c r="I493" s="31">
        <f t="array" ref="I493:K493">LINEST(B444:B493,F444:G493,1,1)</f>
        <v>0.82950323169254381</v>
      </c>
      <c r="J493" s="31">
        <v>-1.0559868801057553E-3</v>
      </c>
      <c r="K493" s="31">
        <v>0.6656173005545466</v>
      </c>
      <c r="L493">
        <f t="shared" si="104"/>
        <v>1</v>
      </c>
      <c r="M493" s="13">
        <f t="shared" si="102"/>
        <v>0.54</v>
      </c>
      <c r="N493" s="5">
        <f t="shared" si="105"/>
        <v>4.919163673196509E-2</v>
      </c>
      <c r="O493" s="5">
        <f t="shared" si="115"/>
        <v>2.5525410235098484E-2</v>
      </c>
      <c r="P493" s="5">
        <f t="shared" si="106"/>
        <v>4.919163673196509E-2</v>
      </c>
      <c r="Q493" s="5">
        <f t="shared" si="107"/>
        <v>0</v>
      </c>
      <c r="R493" s="5">
        <f t="shared" si="108"/>
        <v>0</v>
      </c>
      <c r="S493" s="11">
        <f t="shared" si="109"/>
        <v>4.7191636731965088E-2</v>
      </c>
      <c r="T493" s="11">
        <f t="shared" si="110"/>
        <v>0</v>
      </c>
      <c r="U493" s="11">
        <f t="shared" si="111"/>
        <v>0</v>
      </c>
    </row>
    <row r="494" spans="1:21" x14ac:dyDescent="0.25">
      <c r="A494" s="1">
        <v>41155</v>
      </c>
      <c r="B494">
        <v>1.1783300000000001</v>
      </c>
      <c r="C494" s="28">
        <f t="shared" si="114"/>
        <v>1.0440060304722696</v>
      </c>
      <c r="D494" s="31">
        <f t="shared" si="112"/>
        <v>0.13432396952773051</v>
      </c>
      <c r="E494" s="30">
        <f t="shared" si="101"/>
        <v>4.7883950895209884</v>
      </c>
      <c r="F494" s="3">
        <v>485</v>
      </c>
      <c r="G494" s="3">
        <f t="shared" si="113"/>
        <v>1.0440060304722696</v>
      </c>
      <c r="H494" s="32">
        <f t="shared" si="103"/>
        <v>1.0194700398865071</v>
      </c>
      <c r="I494" s="31">
        <f t="array" ref="I494:K494">LINEST(B445:B494,F445:G494,1,1)</f>
        <v>0.82420802208327626</v>
      </c>
      <c r="J494" s="31">
        <v>-8.9618748989703733E-4</v>
      </c>
      <c r="K494" s="31">
        <v>0.60222334937805577</v>
      </c>
      <c r="L494">
        <f t="shared" si="104"/>
        <v>1</v>
      </c>
      <c r="M494" s="13">
        <f t="shared" si="102"/>
        <v>0.54</v>
      </c>
      <c r="N494" s="5">
        <f t="shared" si="105"/>
        <v>8.1394402557697781E-2</v>
      </c>
      <c r="O494" s="5">
        <f t="shared" si="115"/>
        <v>3.8254529457036231E-2</v>
      </c>
      <c r="P494" s="5">
        <f t="shared" si="106"/>
        <v>8.1394402557697781E-2</v>
      </c>
      <c r="Q494" s="5">
        <f t="shared" si="107"/>
        <v>0</v>
      </c>
      <c r="R494" s="5">
        <f t="shared" si="108"/>
        <v>0</v>
      </c>
      <c r="S494" s="11">
        <f t="shared" si="109"/>
        <v>7.939440255769778E-2</v>
      </c>
      <c r="T494" s="11">
        <f t="shared" si="110"/>
        <v>0</v>
      </c>
      <c r="U494" s="11">
        <f t="shared" si="111"/>
        <v>0</v>
      </c>
    </row>
    <row r="495" spans="1:21" x14ac:dyDescent="0.25">
      <c r="A495" s="1">
        <v>41162</v>
      </c>
      <c r="B495">
        <v>1.1757200000000001</v>
      </c>
      <c r="C495" s="28">
        <f t="shared" si="114"/>
        <v>1.1111680152361347</v>
      </c>
      <c r="D495" s="31">
        <f t="shared" si="112"/>
        <v>6.4551984763865367E-2</v>
      </c>
      <c r="E495" s="30">
        <f t="shared" si="101"/>
        <v>4.7797039966154191</v>
      </c>
      <c r="F495" s="3">
        <v>486</v>
      </c>
      <c r="G495" s="3">
        <f t="shared" si="113"/>
        <v>1.1111680152361347</v>
      </c>
      <c r="H495" s="32">
        <f t="shared" si="103"/>
        <v>1.0825098213280699</v>
      </c>
      <c r="I495" s="31">
        <f t="array" ref="I495:K495">LINEST(B446:B495,F446:G495,1,1)</f>
        <v>0.87522622032713793</v>
      </c>
      <c r="J495" s="31">
        <v>-3.3815736013596706E-4</v>
      </c>
      <c r="K495" s="31">
        <v>0.29283983913312539</v>
      </c>
      <c r="L495">
        <f t="shared" si="104"/>
        <v>0</v>
      </c>
      <c r="M495" s="13">
        <f t="shared" si="102"/>
        <v>0.55999999999999994</v>
      </c>
      <c r="N495" s="5">
        <f t="shared" si="105"/>
        <v>-2.2174559329423971E-3</v>
      </c>
      <c r="O495" s="5">
        <f t="shared" si="115"/>
        <v>5.9999330138885004E-2</v>
      </c>
      <c r="P495" s="5">
        <f t="shared" si="106"/>
        <v>-2.2174559329423971E-3</v>
      </c>
      <c r="Q495" s="5">
        <f t="shared" si="107"/>
        <v>0</v>
      </c>
      <c r="R495" s="5">
        <f t="shared" si="108"/>
        <v>0</v>
      </c>
      <c r="S495" s="11">
        <f t="shared" si="109"/>
        <v>-4.2174559329423971E-3</v>
      </c>
      <c r="T495" s="11">
        <f t="shared" si="110"/>
        <v>0</v>
      </c>
      <c r="U495" s="11">
        <f t="shared" si="111"/>
        <v>0</v>
      </c>
    </row>
    <row r="496" spans="1:21" x14ac:dyDescent="0.25">
      <c r="A496" s="1">
        <v>41169</v>
      </c>
      <c r="B496">
        <v>1.0914299999999999</v>
      </c>
      <c r="C496" s="28">
        <f t="shared" si="114"/>
        <v>1.1434440076180674</v>
      </c>
      <c r="D496" s="31">
        <f t="shared" si="112"/>
        <v>5.2014007618067515E-2</v>
      </c>
      <c r="E496" s="30">
        <f t="shared" si="101"/>
        <v>4.7557395430682039</v>
      </c>
      <c r="F496" s="3">
        <v>487</v>
      </c>
      <c r="G496" s="3">
        <f t="shared" si="113"/>
        <v>1.1434440076180674</v>
      </c>
      <c r="H496" s="32">
        <f t="shared" si="103"/>
        <v>1.1289293816901855</v>
      </c>
      <c r="I496" s="31">
        <f t="array" ref="I496:K496">LINEST(B447:B496,F447:G496,1,1)</f>
        <v>0.89553569224049745</v>
      </c>
      <c r="J496" s="31">
        <v>-9.553344985950606E-5</v>
      </c>
      <c r="K496" s="31">
        <v>0.15679614576755019</v>
      </c>
      <c r="L496">
        <f t="shared" si="104"/>
        <v>0</v>
      </c>
      <c r="M496" s="13">
        <f t="shared" si="102"/>
        <v>0.54</v>
      </c>
      <c r="N496" s="5">
        <f t="shared" si="105"/>
        <v>-7.4391962866386177E-2</v>
      </c>
      <c r="O496" s="5">
        <f t="shared" si="115"/>
        <v>4.1987480104527269E-2</v>
      </c>
      <c r="P496" s="5">
        <f t="shared" si="106"/>
        <v>-7.4391962866386177E-2</v>
      </c>
      <c r="Q496" s="5">
        <f t="shared" si="107"/>
        <v>0</v>
      </c>
      <c r="R496" s="5">
        <f t="shared" si="108"/>
        <v>0</v>
      </c>
      <c r="S496" s="11">
        <f t="shared" si="109"/>
        <v>-7.6391962866386179E-2</v>
      </c>
      <c r="T496" s="11">
        <f t="shared" si="110"/>
        <v>0</v>
      </c>
      <c r="U496" s="11">
        <f t="shared" si="111"/>
        <v>0</v>
      </c>
    </row>
    <row r="497" spans="1:21" x14ac:dyDescent="0.25">
      <c r="A497" s="1">
        <v>41176</v>
      </c>
      <c r="B497">
        <v>1.02799</v>
      </c>
      <c r="C497" s="28">
        <f t="shared" si="114"/>
        <v>1.1174370038090338</v>
      </c>
      <c r="D497" s="31">
        <f t="shared" si="112"/>
        <v>8.9447003809033809E-2</v>
      </c>
      <c r="E497" s="30">
        <f t="shared" si="101"/>
        <v>4.4876073162945955</v>
      </c>
      <c r="F497" s="3">
        <v>488</v>
      </c>
      <c r="G497" s="3">
        <f t="shared" si="113"/>
        <v>1.1174370038090338</v>
      </c>
      <c r="H497" s="32">
        <f t="shared" si="103"/>
        <v>1.1108805429773816</v>
      </c>
      <c r="I497" s="31">
        <f t="array" ref="I497:K497">LINEST(B448:B497,F448:G497,1,1)</f>
        <v>0.88947087978132022</v>
      </c>
      <c r="J497" s="31">
        <v>-1.2225214176888661E-4</v>
      </c>
      <c r="K497" s="31">
        <v>0.17225444132832113</v>
      </c>
      <c r="L497">
        <f t="shared" si="104"/>
        <v>0</v>
      </c>
      <c r="M497" s="13">
        <f t="shared" si="102"/>
        <v>0.51999999999999991</v>
      </c>
      <c r="N497" s="5">
        <f t="shared" si="105"/>
        <v>-5.9883323663582164E-2</v>
      </c>
      <c r="O497" s="5">
        <f t="shared" si="115"/>
        <v>-1.6116750974248584E-2</v>
      </c>
      <c r="P497" s="5">
        <f t="shared" si="106"/>
        <v>0</v>
      </c>
      <c r="Q497" s="5">
        <f t="shared" si="107"/>
        <v>5.9883323663582164E-2</v>
      </c>
      <c r="R497" s="5">
        <f t="shared" si="108"/>
        <v>5.9883323663582164E-2</v>
      </c>
      <c r="S497" s="11">
        <f t="shared" si="109"/>
        <v>0</v>
      </c>
      <c r="T497" s="11">
        <f t="shared" si="110"/>
        <v>5.7883323663582162E-2</v>
      </c>
      <c r="U497" s="11">
        <f t="shared" si="111"/>
        <v>5.7883323663582162E-2</v>
      </c>
    </row>
    <row r="498" spans="1:21" x14ac:dyDescent="0.25">
      <c r="A498" s="1">
        <v>41183</v>
      </c>
      <c r="B498">
        <v>1.1279300000000001</v>
      </c>
      <c r="C498" s="28">
        <f t="shared" si="114"/>
        <v>1.0727135019045169</v>
      </c>
      <c r="D498" s="31">
        <f t="shared" si="112"/>
        <v>5.5216498095483235E-2</v>
      </c>
      <c r="E498" s="30">
        <f t="shared" si="101"/>
        <v>4.3781141990987589</v>
      </c>
      <c r="F498" s="3">
        <v>489</v>
      </c>
      <c r="G498" s="3">
        <f t="shared" si="113"/>
        <v>1.0727135019045169</v>
      </c>
      <c r="H498" s="32">
        <f t="shared" si="103"/>
        <v>1.0666205662956472</v>
      </c>
      <c r="I498" s="31">
        <f t="array" ref="I498:K498">LINEST(B449:B498,F449:G498,1,1)</f>
        <v>0.90184084800663655</v>
      </c>
      <c r="J498" s="31">
        <v>1.1834978330180256E-4</v>
      </c>
      <c r="K498" s="31">
        <v>4.845862560890013E-2</v>
      </c>
      <c r="L498">
        <f t="shared" si="104"/>
        <v>1</v>
      </c>
      <c r="M498" s="13">
        <f t="shared" si="102"/>
        <v>0.5</v>
      </c>
      <c r="N498" s="5">
        <f t="shared" si="105"/>
        <v>9.277865505347907E-2</v>
      </c>
      <c r="O498" s="5">
        <f t="shared" si="115"/>
        <v>-4.0657681698248418E-2</v>
      </c>
      <c r="P498" s="5">
        <f t="shared" si="106"/>
        <v>0</v>
      </c>
      <c r="Q498" s="5">
        <f t="shared" si="107"/>
        <v>0</v>
      </c>
      <c r="R498" s="5">
        <f t="shared" si="108"/>
        <v>0</v>
      </c>
      <c r="S498" s="11">
        <f t="shared" si="109"/>
        <v>0</v>
      </c>
      <c r="T498" s="11">
        <f t="shared" si="110"/>
        <v>0</v>
      </c>
      <c r="U498" s="11">
        <f t="shared" si="111"/>
        <v>0</v>
      </c>
    </row>
    <row r="499" spans="1:21" x14ac:dyDescent="0.25">
      <c r="A499" s="1">
        <v>41190</v>
      </c>
      <c r="B499">
        <v>1.1009899999999999</v>
      </c>
      <c r="C499" s="28">
        <f t="shared" si="114"/>
        <v>1.1003217509522585</v>
      </c>
      <c r="D499" s="31">
        <f t="shared" si="112"/>
        <v>6.6824904774143157E-4</v>
      </c>
      <c r="E499" s="30">
        <f t="shared" si="101"/>
        <v>4.2012076405008401</v>
      </c>
      <c r="F499" s="3">
        <v>490</v>
      </c>
      <c r="G499" s="3">
        <f t="shared" si="113"/>
        <v>1.1003217509522585</v>
      </c>
      <c r="H499" s="32">
        <f t="shared" si="103"/>
        <v>1.0987651203857154</v>
      </c>
      <c r="I499" s="31">
        <f t="array" ref="I499:K499">LINEST(B450:B499,F450:G499,1,1)</f>
        <v>0.91059627174522961</v>
      </c>
      <c r="J499" s="31">
        <v>4.1721852819253676E-4</v>
      </c>
      <c r="K499" s="31">
        <v>-0.10187211927084427</v>
      </c>
      <c r="L499">
        <f t="shared" si="104"/>
        <v>0</v>
      </c>
      <c r="M499" s="13">
        <f t="shared" si="102"/>
        <v>0.51999999999999991</v>
      </c>
      <c r="N499" s="5">
        <f t="shared" si="105"/>
        <v>-2.4174319365518712E-2</v>
      </c>
      <c r="O499" s="5">
        <f t="shared" si="115"/>
        <v>2.9691630259993079E-2</v>
      </c>
      <c r="P499" s="5">
        <f t="shared" si="106"/>
        <v>-2.4174319365518712E-2</v>
      </c>
      <c r="Q499" s="5">
        <f t="shared" si="107"/>
        <v>-2.4174319365518712E-2</v>
      </c>
      <c r="R499" s="5">
        <f t="shared" si="108"/>
        <v>-2.4174319365518712E-2</v>
      </c>
      <c r="S499" s="11">
        <f t="shared" si="109"/>
        <v>-2.6174319365518714E-2</v>
      </c>
      <c r="T499" s="11">
        <f t="shared" si="110"/>
        <v>-2.6174319365518714E-2</v>
      </c>
      <c r="U499" s="11">
        <f t="shared" si="111"/>
        <v>-2.6174319365518714E-2</v>
      </c>
    </row>
    <row r="500" spans="1:21" x14ac:dyDescent="0.25">
      <c r="A500" s="1">
        <v>41197</v>
      </c>
      <c r="B500">
        <v>1.13575</v>
      </c>
      <c r="C500" s="28">
        <f t="shared" si="114"/>
        <v>1.1006558754761291</v>
      </c>
      <c r="D500" s="31">
        <f t="shared" si="112"/>
        <v>3.5094124523870951E-2</v>
      </c>
      <c r="E500" s="30">
        <f t="shared" si="101"/>
        <v>4.1400643612018797</v>
      </c>
      <c r="F500" s="3">
        <v>491</v>
      </c>
      <c r="G500" s="3">
        <f t="shared" si="113"/>
        <v>1.1006558754761291</v>
      </c>
      <c r="H500" s="32">
        <f t="shared" si="103"/>
        <v>1.1052353147547362</v>
      </c>
      <c r="I500" s="31">
        <f t="array" ref="I500:K500">LINEST(B451:B500,F451:G500,1,1)</f>
        <v>0.91771674747374044</v>
      </c>
      <c r="J500" s="31">
        <v>1.3643010402355051E-4</v>
      </c>
      <c r="K500" s="31">
        <v>2.5385913966422535E-2</v>
      </c>
      <c r="L500">
        <f t="shared" si="104"/>
        <v>1</v>
      </c>
      <c r="M500" s="13">
        <f t="shared" si="102"/>
        <v>0.5</v>
      </c>
      <c r="N500" s="5">
        <f t="shared" si="105"/>
        <v>3.1083450610214794E-2</v>
      </c>
      <c r="O500" s="5">
        <f t="shared" si="115"/>
        <v>5.8713354615307356E-3</v>
      </c>
      <c r="P500" s="5">
        <f t="shared" si="106"/>
        <v>3.1083450610214794E-2</v>
      </c>
      <c r="Q500" s="5">
        <f t="shared" si="107"/>
        <v>3.1083450610214794E-2</v>
      </c>
      <c r="R500" s="5">
        <f t="shared" si="108"/>
        <v>3.1083450610214794E-2</v>
      </c>
      <c r="S500" s="11">
        <f t="shared" si="109"/>
        <v>2.9083450610214792E-2</v>
      </c>
      <c r="T500" s="11">
        <f t="shared" si="110"/>
        <v>2.9083450610214792E-2</v>
      </c>
      <c r="U500" s="11">
        <f t="shared" si="111"/>
        <v>2.9083450610214792E-2</v>
      </c>
    </row>
    <row r="501" spans="1:21" x14ac:dyDescent="0.25">
      <c r="A501" s="1">
        <v>41204</v>
      </c>
      <c r="B501">
        <v>1.1053299999999999</v>
      </c>
      <c r="C501" s="28">
        <f t="shared" si="114"/>
        <v>1.1182029377380647</v>
      </c>
      <c r="D501" s="31">
        <f t="shared" si="112"/>
        <v>1.2872937738064749E-2</v>
      </c>
      <c r="E501" s="30">
        <f t="shared" si="101"/>
        <v>4.0907485970285293</v>
      </c>
      <c r="F501" s="3">
        <v>492</v>
      </c>
      <c r="G501" s="3">
        <f t="shared" si="113"/>
        <v>1.1182029377380647</v>
      </c>
      <c r="H501" s="32">
        <f t="shared" si="103"/>
        <v>1.1187030881825675</v>
      </c>
      <c r="I501" s="31">
        <f t="array" ref="I501:K501">LINEST(B452:B501,F452:G501,1,1)</f>
        <v>0.91953285905390325</v>
      </c>
      <c r="J501" s="31">
        <v>2.1583412153128149E-4</v>
      </c>
      <c r="K501" s="31">
        <v>-1.4755839419410277E-2</v>
      </c>
      <c r="L501">
        <f t="shared" si="104"/>
        <v>0</v>
      </c>
      <c r="M501" s="13">
        <f t="shared" si="102"/>
        <v>0.51999999999999991</v>
      </c>
      <c r="N501" s="5">
        <f t="shared" si="105"/>
        <v>-2.7149292738528091E-2</v>
      </c>
      <c r="O501" s="5">
        <f t="shared" si="115"/>
        <v>1.2111790549672707E-2</v>
      </c>
      <c r="P501" s="5">
        <f t="shared" si="106"/>
        <v>-2.7149292738528091E-2</v>
      </c>
      <c r="Q501" s="5">
        <f t="shared" si="107"/>
        <v>-2.7149292738528091E-2</v>
      </c>
      <c r="R501" s="5">
        <f t="shared" si="108"/>
        <v>-2.7149292738528091E-2</v>
      </c>
      <c r="S501" s="11">
        <f t="shared" si="109"/>
        <v>-2.9149292738528093E-2</v>
      </c>
      <c r="T501" s="11">
        <f t="shared" si="110"/>
        <v>-2.9149292738528093E-2</v>
      </c>
      <c r="U501" s="11">
        <f t="shared" si="111"/>
        <v>-2.9149292738528093E-2</v>
      </c>
    </row>
    <row r="502" spans="1:21" x14ac:dyDescent="0.25">
      <c r="A502" s="1">
        <v>41211</v>
      </c>
      <c r="B502">
        <v>1.0992500000000001</v>
      </c>
      <c r="C502" s="28">
        <f t="shared" si="114"/>
        <v>1.1117664688690323</v>
      </c>
      <c r="D502" s="31">
        <f t="shared" si="112"/>
        <v>1.2516468869032238E-2</v>
      </c>
      <c r="E502" s="30">
        <f t="shared" si="101"/>
        <v>3.9508707149418534</v>
      </c>
      <c r="F502" s="3">
        <v>493</v>
      </c>
      <c r="G502" s="3">
        <f t="shared" si="113"/>
        <v>1.1117664688690323</v>
      </c>
      <c r="H502" s="32">
        <f t="shared" si="103"/>
        <v>1.1139561822149151</v>
      </c>
      <c r="I502" s="31">
        <f t="array" ref="I502:K502">LINEST(B453:B502,F453:G502,1,1)</f>
        <v>0.915465274576725</v>
      </c>
      <c r="J502" s="31">
        <v>1.0643114267186033E-4</v>
      </c>
      <c r="K502" s="31">
        <v>4.0966338455232898E-2</v>
      </c>
      <c r="L502">
        <f t="shared" si="104"/>
        <v>0</v>
      </c>
      <c r="M502" s="13">
        <f t="shared" si="102"/>
        <v>0.5</v>
      </c>
      <c r="N502" s="5">
        <f t="shared" si="105"/>
        <v>-5.5158038400650727E-3</v>
      </c>
      <c r="O502" s="5">
        <f t="shared" si="115"/>
        <v>-4.2522503843196863E-3</v>
      </c>
      <c r="P502" s="5">
        <f t="shared" si="106"/>
        <v>0</v>
      </c>
      <c r="Q502" s="5">
        <f t="shared" si="107"/>
        <v>0</v>
      </c>
      <c r="R502" s="5">
        <f t="shared" si="108"/>
        <v>0</v>
      </c>
      <c r="S502" s="11">
        <f t="shared" si="109"/>
        <v>0</v>
      </c>
      <c r="T502" s="11">
        <f t="shared" si="110"/>
        <v>0</v>
      </c>
      <c r="U502" s="11">
        <f t="shared" si="111"/>
        <v>0</v>
      </c>
    </row>
    <row r="503" spans="1:21" x14ac:dyDescent="0.25">
      <c r="A503" s="1">
        <v>41218</v>
      </c>
      <c r="B503">
        <v>1.0514600000000001</v>
      </c>
      <c r="C503" s="28">
        <f t="shared" si="114"/>
        <v>1.1055082344345162</v>
      </c>
      <c r="D503" s="31">
        <f t="shared" si="112"/>
        <v>5.4048234434516118E-2</v>
      </c>
      <c r="E503" s="30">
        <f t="shared" si="101"/>
        <v>3.9804717738985156</v>
      </c>
      <c r="F503" s="3">
        <v>494</v>
      </c>
      <c r="G503" s="3">
        <f t="shared" si="113"/>
        <v>1.1055082344345162</v>
      </c>
      <c r="H503" s="32">
        <f t="shared" si="103"/>
        <v>1.1055977223185565</v>
      </c>
      <c r="I503" s="31">
        <f t="array" ref="I503:K503">LINEST(B454:B503,F454:G503,1,1)</f>
        <v>0.89725262769573511</v>
      </c>
      <c r="J503" s="31">
        <v>-3.7835529396393569E-4</v>
      </c>
      <c r="K503" s="31">
        <v>0.28904150361311098</v>
      </c>
      <c r="L503">
        <f t="shared" si="104"/>
        <v>0</v>
      </c>
      <c r="M503" s="13">
        <f t="shared" si="102"/>
        <v>0.5</v>
      </c>
      <c r="N503" s="5">
        <f t="shared" si="105"/>
        <v>-4.4448454535699185E-2</v>
      </c>
      <c r="O503" s="5">
        <f t="shared" si="115"/>
        <v>-7.5316930950504596E-3</v>
      </c>
      <c r="P503" s="5">
        <f t="shared" si="106"/>
        <v>0</v>
      </c>
      <c r="Q503" s="5">
        <f t="shared" si="107"/>
        <v>4.4448454535699185E-2</v>
      </c>
      <c r="R503" s="5">
        <f t="shared" si="108"/>
        <v>4.4448454535699185E-2</v>
      </c>
      <c r="S503" s="11">
        <f t="shared" si="109"/>
        <v>0</v>
      </c>
      <c r="T503" s="11">
        <f t="shared" si="110"/>
        <v>4.2448454535699183E-2</v>
      </c>
      <c r="U503" s="11">
        <f t="shared" si="111"/>
        <v>4.2448454535699183E-2</v>
      </c>
    </row>
    <row r="504" spans="1:21" x14ac:dyDescent="0.25">
      <c r="A504" s="1">
        <v>41225</v>
      </c>
      <c r="B504">
        <v>1.02973</v>
      </c>
      <c r="C504" s="28">
        <f t="shared" si="114"/>
        <v>1.0784841172172581</v>
      </c>
      <c r="D504" s="31">
        <f t="shared" si="112"/>
        <v>4.8754117217258086E-2</v>
      </c>
      <c r="E504" s="30">
        <f t="shared" ref="E504:E567" si="116">SUM(D445:D504)</f>
        <v>4.0078923033768472</v>
      </c>
      <c r="F504" s="3">
        <v>495</v>
      </c>
      <c r="G504" s="3">
        <f t="shared" si="113"/>
        <v>1.0784841172172581</v>
      </c>
      <c r="H504" s="32">
        <f t="shared" si="103"/>
        <v>1.0694283412022627</v>
      </c>
      <c r="I504" s="31">
        <f t="array" ref="I504:K504">LINEST(B455:B504,F455:G504,1,1)</f>
        <v>0.90887384825290085</v>
      </c>
      <c r="J504" s="31">
        <v>-2.2036970099791078E-4</v>
      </c>
      <c r="K504" s="31">
        <v>0.19995493306523349</v>
      </c>
      <c r="L504">
        <f t="shared" si="104"/>
        <v>0</v>
      </c>
      <c r="M504" s="13">
        <f t="shared" ref="M504:M567" si="117">1-1/(1+SUM(L454:L503)/($M$4-SUM(L454:L503)))</f>
        <v>0.5</v>
      </c>
      <c r="N504" s="5">
        <f t="shared" si="105"/>
        <v>-2.0883042587495289E-2</v>
      </c>
      <c r="O504" s="5">
        <f t="shared" si="115"/>
        <v>-3.3261868750437559E-2</v>
      </c>
      <c r="P504" s="5">
        <f t="shared" si="106"/>
        <v>0</v>
      </c>
      <c r="Q504" s="5">
        <f t="shared" si="107"/>
        <v>2.0883042587495289E-2</v>
      </c>
      <c r="R504" s="5">
        <f t="shared" si="108"/>
        <v>2.0883042587495289E-2</v>
      </c>
      <c r="S504" s="11">
        <f t="shared" si="109"/>
        <v>0</v>
      </c>
      <c r="T504" s="11">
        <f t="shared" si="110"/>
        <v>1.8883042587495291E-2</v>
      </c>
      <c r="U504" s="11">
        <f t="shared" si="111"/>
        <v>1.8883042587495291E-2</v>
      </c>
    </row>
    <row r="505" spans="1:21" x14ac:dyDescent="0.25">
      <c r="A505" s="1">
        <v>41232</v>
      </c>
      <c r="B505">
        <v>1.1053299999999999</v>
      </c>
      <c r="C505" s="28">
        <f t="shared" si="114"/>
        <v>1.0541070586086292</v>
      </c>
      <c r="D505" s="31">
        <f t="shared" si="112"/>
        <v>5.1222941391370735E-2</v>
      </c>
      <c r="E505" s="30">
        <f t="shared" si="116"/>
        <v>3.921582038637681</v>
      </c>
      <c r="F505" s="3">
        <v>496</v>
      </c>
      <c r="G505" s="3">
        <f t="shared" si="113"/>
        <v>1.0541070586086292</v>
      </c>
      <c r="H505" s="32">
        <f t="shared" ref="H505:H568" si="118">F505*J504+I504*G505+K504</f>
        <v>1.0487019001984406</v>
      </c>
      <c r="I505" s="31">
        <f t="array" ref="I505:K505">LINEST(B456:B505,F456:G505,1,1)</f>
        <v>0.91645667024558786</v>
      </c>
      <c r="J505" s="31">
        <v>4.5856091085610892E-6</v>
      </c>
      <c r="K505" s="31">
        <v>8.649839090592526E-2</v>
      </c>
      <c r="L505">
        <f t="shared" ref="L505:L568" si="119">IF(B505-B504&gt;0,1,0)</f>
        <v>1</v>
      </c>
      <c r="M505" s="13">
        <f t="shared" si="117"/>
        <v>0.48</v>
      </c>
      <c r="N505" s="5">
        <f t="shared" si="105"/>
        <v>7.0847300963259544E-2</v>
      </c>
      <c r="O505" s="5">
        <f t="shared" si="115"/>
        <v>-1.957113133440145E-2</v>
      </c>
      <c r="P505" s="5">
        <f t="shared" si="106"/>
        <v>0</v>
      </c>
      <c r="Q505" s="5">
        <f t="shared" si="107"/>
        <v>0</v>
      </c>
      <c r="R505" s="5">
        <f t="shared" si="108"/>
        <v>0</v>
      </c>
      <c r="S505" s="11">
        <f t="shared" si="109"/>
        <v>0</v>
      </c>
      <c r="T505" s="11">
        <f t="shared" si="110"/>
        <v>0</v>
      </c>
      <c r="U505" s="11">
        <f t="shared" si="111"/>
        <v>0</v>
      </c>
    </row>
    <row r="506" spans="1:21" x14ac:dyDescent="0.25">
      <c r="A506" s="1">
        <v>41239</v>
      </c>
      <c r="B506">
        <v>1.1244499999999999</v>
      </c>
      <c r="C506" s="28">
        <f t="shared" si="114"/>
        <v>1.0797185293043146</v>
      </c>
      <c r="D506" s="31">
        <f t="shared" si="112"/>
        <v>4.4731470695685394E-2</v>
      </c>
      <c r="E506" s="30">
        <f t="shared" si="116"/>
        <v>3.8255069062680978</v>
      </c>
      <c r="F506" s="3">
        <v>497</v>
      </c>
      <c r="G506" s="3">
        <f t="shared" si="113"/>
        <v>1.0797185293043146</v>
      </c>
      <c r="H506" s="32">
        <f t="shared" si="118"/>
        <v>1.0782926868015754</v>
      </c>
      <c r="I506" s="31">
        <f t="array" ref="I506:K506">LINEST(B457:B506,F457:G506,1,1)</f>
        <v>0.91933158523998404</v>
      </c>
      <c r="J506" s="31">
        <v>3.9717267868539036E-5</v>
      </c>
      <c r="K506" s="31">
        <v>6.8470198422273532E-2</v>
      </c>
      <c r="L506">
        <f t="shared" si="119"/>
        <v>1</v>
      </c>
      <c r="M506" s="13">
        <f t="shared" si="117"/>
        <v>0.5</v>
      </c>
      <c r="N506" s="5">
        <f t="shared" ref="N506:N569" si="120">LN(B506)-LN(B505)</f>
        <v>1.7150094303509666E-2</v>
      </c>
      <c r="O506" s="5">
        <f t="shared" si="115"/>
        <v>2.7825830914496939E-2</v>
      </c>
      <c r="P506" s="5">
        <f t="shared" si="106"/>
        <v>1.7150094303509666E-2</v>
      </c>
      <c r="Q506" s="5">
        <f t="shared" si="107"/>
        <v>1.7150094303509666E-2</v>
      </c>
      <c r="R506" s="5">
        <f t="shared" si="108"/>
        <v>1.7150094303509666E-2</v>
      </c>
      <c r="S506" s="11">
        <f t="shared" si="109"/>
        <v>1.5150094303509666E-2</v>
      </c>
      <c r="T506" s="11">
        <f t="shared" si="110"/>
        <v>1.5150094303509666E-2</v>
      </c>
      <c r="U506" s="11">
        <f t="shared" si="111"/>
        <v>1.5150094303509666E-2</v>
      </c>
    </row>
    <row r="507" spans="1:21" x14ac:dyDescent="0.25">
      <c r="A507" s="1">
        <v>41246</v>
      </c>
      <c r="B507">
        <v>1.11402</v>
      </c>
      <c r="C507" s="28">
        <f t="shared" si="114"/>
        <v>1.1020842646521571</v>
      </c>
      <c r="D507" s="31">
        <f t="shared" si="112"/>
        <v>1.1935735347842868E-2</v>
      </c>
      <c r="E507" s="30">
        <f t="shared" si="116"/>
        <v>3.7496593400833071</v>
      </c>
      <c r="F507" s="3">
        <v>498</v>
      </c>
      <c r="G507" s="3">
        <f t="shared" si="113"/>
        <v>1.1020842646521571</v>
      </c>
      <c r="H507" s="32">
        <f t="shared" si="118"/>
        <v>1.1014302719115157</v>
      </c>
      <c r="I507" s="31">
        <f t="array" ref="I507:K507">LINEST(B458:B507,F458:G507,1,1)</f>
        <v>0.92606734043521888</v>
      </c>
      <c r="J507" s="31">
        <v>2.2525044704830452E-4</v>
      </c>
      <c r="K507" s="31">
        <v>-2.7332772959373086E-2</v>
      </c>
      <c r="L507">
        <f t="shared" si="119"/>
        <v>0</v>
      </c>
      <c r="M507" s="13">
        <f t="shared" si="117"/>
        <v>0.51999999999999991</v>
      </c>
      <c r="N507" s="5">
        <f t="shared" si="120"/>
        <v>-9.3189325570594422E-3</v>
      </c>
      <c r="O507" s="5">
        <f t="shared" si="115"/>
        <v>2.1230637680016054E-2</v>
      </c>
      <c r="P507" s="5">
        <f t="shared" si="106"/>
        <v>-9.3189325570594422E-3</v>
      </c>
      <c r="Q507" s="5">
        <f t="shared" si="107"/>
        <v>-9.3189325570594422E-3</v>
      </c>
      <c r="R507" s="5">
        <f t="shared" si="108"/>
        <v>-9.3189325570594422E-3</v>
      </c>
      <c r="S507" s="11">
        <f t="shared" si="109"/>
        <v>-1.1318932557059442E-2</v>
      </c>
      <c r="T507" s="11">
        <f t="shared" si="110"/>
        <v>-1.1318932557059442E-2</v>
      </c>
      <c r="U507" s="11">
        <f t="shared" si="111"/>
        <v>-1.1318932557059442E-2</v>
      </c>
    </row>
    <row r="508" spans="1:21" x14ac:dyDescent="0.25">
      <c r="A508" s="1">
        <v>41253</v>
      </c>
      <c r="B508">
        <v>1.1088100000000001</v>
      </c>
      <c r="C508" s="28">
        <f t="shared" si="114"/>
        <v>1.1080521323260786</v>
      </c>
      <c r="D508" s="31">
        <f t="shared" si="112"/>
        <v>7.5786767392149734E-4</v>
      </c>
      <c r="E508" s="30">
        <f t="shared" si="116"/>
        <v>3.7205955569909115</v>
      </c>
      <c r="F508" s="3">
        <v>499</v>
      </c>
      <c r="G508" s="3">
        <f t="shared" si="113"/>
        <v>1.1080521323260786</v>
      </c>
      <c r="H508" s="32">
        <f t="shared" si="118"/>
        <v>1.1111980913645156</v>
      </c>
      <c r="I508" s="31">
        <f t="array" ref="I508:K508">LINEST(B459:B508,F459:G508,1,1)</f>
        <v>0.92663880714509506</v>
      </c>
      <c r="J508" s="31">
        <v>2.7481787174439695E-4</v>
      </c>
      <c r="K508" s="31">
        <v>-5.1940496234020417E-2</v>
      </c>
      <c r="L508">
        <f t="shared" si="119"/>
        <v>0</v>
      </c>
      <c r="M508" s="13">
        <f t="shared" si="117"/>
        <v>0.5</v>
      </c>
      <c r="N508" s="5">
        <f t="shared" si="120"/>
        <v>-4.6877264934459956E-3</v>
      </c>
      <c r="O508" s="5">
        <f t="shared" si="115"/>
        <v>8.8292124147280188E-3</v>
      </c>
      <c r="P508" s="5">
        <f t="shared" si="106"/>
        <v>-4.6877264934459956E-3</v>
      </c>
      <c r="Q508" s="5">
        <f t="shared" si="107"/>
        <v>-4.6877264934459956E-3</v>
      </c>
      <c r="R508" s="5">
        <f t="shared" si="108"/>
        <v>-4.6877264934459956E-3</v>
      </c>
      <c r="S508" s="11">
        <f t="shared" si="109"/>
        <v>-6.6877264934459956E-3</v>
      </c>
      <c r="T508" s="11">
        <f t="shared" si="110"/>
        <v>-6.6877264934459956E-3</v>
      </c>
      <c r="U508" s="11">
        <f t="shared" si="111"/>
        <v>-6.6877264934459956E-3</v>
      </c>
    </row>
    <row r="509" spans="1:21" x14ac:dyDescent="0.25">
      <c r="A509" s="1">
        <v>41260</v>
      </c>
      <c r="B509">
        <v>1.1253200000000001</v>
      </c>
      <c r="C509" s="28">
        <f t="shared" si="114"/>
        <v>1.1084310661630394</v>
      </c>
      <c r="D509" s="31">
        <f t="shared" si="112"/>
        <v>1.6888933836960662E-2</v>
      </c>
      <c r="E509" s="30">
        <f t="shared" si="116"/>
        <v>3.6290236654447137</v>
      </c>
      <c r="F509" s="3">
        <v>500</v>
      </c>
      <c r="G509" s="3">
        <f t="shared" si="113"/>
        <v>1.1084310661630394</v>
      </c>
      <c r="H509" s="32">
        <f t="shared" si="118"/>
        <v>1.1125836805900629</v>
      </c>
      <c r="I509" s="31">
        <f t="array" ref="I509:K509">LINEST(B460:B509,F460:G509,1,1)</f>
        <v>0.92559770738420044</v>
      </c>
      <c r="J509" s="31">
        <v>2.238348906430565E-5</v>
      </c>
      <c r="K509" s="31">
        <v>7.1729685126548648E-2</v>
      </c>
      <c r="L509">
        <f t="shared" si="119"/>
        <v>1</v>
      </c>
      <c r="M509" s="13">
        <f t="shared" si="117"/>
        <v>0.5</v>
      </c>
      <c r="N509" s="5">
        <f t="shared" si="120"/>
        <v>1.4780071482324894E-2</v>
      </c>
      <c r="O509" s="5">
        <f t="shared" si="115"/>
        <v>1.2461559154131191E-3</v>
      </c>
      <c r="P509" s="5">
        <f t="shared" si="106"/>
        <v>1.4780071482324894E-2</v>
      </c>
      <c r="Q509" s="5">
        <f t="shared" si="107"/>
        <v>1.4780071482324894E-2</v>
      </c>
      <c r="R509" s="5">
        <f t="shared" si="108"/>
        <v>1.4780071482324894E-2</v>
      </c>
      <c r="S509" s="11">
        <f t="shared" si="109"/>
        <v>1.2780071482324894E-2</v>
      </c>
      <c r="T509" s="11">
        <f t="shared" si="110"/>
        <v>1.2780071482324894E-2</v>
      </c>
      <c r="U509" s="11">
        <f t="shared" si="111"/>
        <v>1.2780071482324894E-2</v>
      </c>
    </row>
    <row r="510" spans="1:21" x14ac:dyDescent="0.25">
      <c r="A510" s="1">
        <v>41267</v>
      </c>
      <c r="B510">
        <v>1.1296600000000001</v>
      </c>
      <c r="C510" s="28">
        <f t="shared" si="114"/>
        <v>1.1168755330815197</v>
      </c>
      <c r="D510" s="31">
        <f t="shared" si="112"/>
        <v>1.2784466918480453E-2</v>
      </c>
      <c r="E510" s="30">
        <f t="shared" si="116"/>
        <v>3.474978545054773</v>
      </c>
      <c r="F510" s="3">
        <v>501</v>
      </c>
      <c r="G510" s="3">
        <f t="shared" si="113"/>
        <v>1.1168755330815197</v>
      </c>
      <c r="H510" s="32">
        <f t="shared" si="118"/>
        <v>1.1167212460015272</v>
      </c>
      <c r="I510" s="31">
        <f t="array" ref="I510:K510">LINEST(B461:B510,F461:G510,1,1)</f>
        <v>0.92901629110121198</v>
      </c>
      <c r="J510" s="31">
        <v>1.0020920074070008E-4</v>
      </c>
      <c r="K510" s="31">
        <v>3.0972737696490671E-2</v>
      </c>
      <c r="L510">
        <f t="shared" si="119"/>
        <v>1</v>
      </c>
      <c r="M510" s="13">
        <f t="shared" si="117"/>
        <v>0.51999999999999991</v>
      </c>
      <c r="N510" s="5">
        <f t="shared" si="120"/>
        <v>3.8492628393601569E-3</v>
      </c>
      <c r="O510" s="5">
        <f t="shared" si="115"/>
        <v>3.711982253306198E-3</v>
      </c>
      <c r="P510" s="5">
        <f t="shared" si="106"/>
        <v>3.8492628393601569E-3</v>
      </c>
      <c r="Q510" s="5">
        <f t="shared" si="107"/>
        <v>3.8492628393601569E-3</v>
      </c>
      <c r="R510" s="5">
        <f t="shared" si="108"/>
        <v>3.8492628393601569E-3</v>
      </c>
      <c r="S510" s="11">
        <f t="shared" si="109"/>
        <v>1.8492628393601569E-3</v>
      </c>
      <c r="T510" s="11">
        <f t="shared" si="110"/>
        <v>1.8492628393601569E-3</v>
      </c>
      <c r="U510" s="11">
        <f t="shared" si="111"/>
        <v>1.8492628393601569E-3</v>
      </c>
    </row>
    <row r="511" spans="1:21" x14ac:dyDescent="0.25">
      <c r="A511" s="1">
        <v>41274</v>
      </c>
      <c r="B511">
        <v>1.20092</v>
      </c>
      <c r="C511" s="28">
        <f t="shared" si="114"/>
        <v>1.12326776654076</v>
      </c>
      <c r="D511" s="31">
        <f t="shared" si="112"/>
        <v>7.7652233459239994E-2</v>
      </c>
      <c r="E511" s="30">
        <f t="shared" si="116"/>
        <v>3.5068855721682235</v>
      </c>
      <c r="F511" s="3">
        <v>502</v>
      </c>
      <c r="G511" s="3">
        <f t="shared" si="113"/>
        <v>1.12326776654076</v>
      </c>
      <c r="H511" s="32">
        <f t="shared" si="118"/>
        <v>1.124811810853561</v>
      </c>
      <c r="I511" s="31">
        <f t="array" ref="I511:K511">LINEST(B462:B511,F462:G511,1,1)</f>
        <v>0.94930054771946792</v>
      </c>
      <c r="J511" s="31">
        <v>6.096163065826487E-4</v>
      </c>
      <c r="K511" s="31">
        <v>-0.23453817156366019</v>
      </c>
      <c r="L511">
        <f t="shared" si="119"/>
        <v>1</v>
      </c>
      <c r="M511" s="13">
        <f t="shared" si="117"/>
        <v>0.51999999999999991</v>
      </c>
      <c r="N511" s="5">
        <f t="shared" si="120"/>
        <v>6.1171227228319094E-2</v>
      </c>
      <c r="O511" s="5">
        <f t="shared" si="115"/>
        <v>7.218809431655579E-3</v>
      </c>
      <c r="P511" s="5">
        <f t="shared" si="106"/>
        <v>6.1171227228319094E-2</v>
      </c>
      <c r="Q511" s="5">
        <f t="shared" si="107"/>
        <v>6.1171227228319094E-2</v>
      </c>
      <c r="R511" s="5">
        <f t="shared" si="108"/>
        <v>6.1171227228319094E-2</v>
      </c>
      <c r="S511" s="11">
        <f t="shared" si="109"/>
        <v>5.9171227228319093E-2</v>
      </c>
      <c r="T511" s="11">
        <f t="shared" si="110"/>
        <v>5.9171227228319093E-2</v>
      </c>
      <c r="U511" s="11">
        <f t="shared" si="111"/>
        <v>5.9171227228319093E-2</v>
      </c>
    </row>
    <row r="512" spans="1:21" x14ac:dyDescent="0.25">
      <c r="A512" s="1">
        <v>41281</v>
      </c>
      <c r="B512">
        <v>1.2956399999999999</v>
      </c>
      <c r="C512" s="28">
        <f t="shared" si="114"/>
        <v>1.16209388327038</v>
      </c>
      <c r="D512" s="31">
        <f t="shared" si="112"/>
        <v>0.13354611672961991</v>
      </c>
      <c r="E512" s="30">
        <f t="shared" si="116"/>
        <v>3.6103142920707381</v>
      </c>
      <c r="F512" s="3">
        <v>503</v>
      </c>
      <c r="G512" s="3">
        <f t="shared" si="113"/>
        <v>1.16209388327038</v>
      </c>
      <c r="H512" s="32">
        <f t="shared" si="118"/>
        <v>1.1752751905374272</v>
      </c>
      <c r="I512" s="31">
        <f t="array" ref="I512:K512">LINEST(B463:B512,F463:G512,1,1)</f>
        <v>0.96798550643056702</v>
      </c>
      <c r="J512" s="31">
        <v>1.2351527296420597E-3</v>
      </c>
      <c r="K512" s="31">
        <v>-0.55375840804045551</v>
      </c>
      <c r="L512">
        <f t="shared" si="119"/>
        <v>1</v>
      </c>
      <c r="M512" s="13">
        <f t="shared" si="117"/>
        <v>0.51999999999999991</v>
      </c>
      <c r="N512" s="5">
        <f t="shared" si="120"/>
        <v>7.5916851843056243E-2</v>
      </c>
      <c r="O512" s="5">
        <f t="shared" si="115"/>
        <v>4.3886582464812474E-2</v>
      </c>
      <c r="P512" s="5">
        <f t="shared" si="106"/>
        <v>7.5916851843056243E-2</v>
      </c>
      <c r="Q512" s="5">
        <f t="shared" si="107"/>
        <v>7.5916851843056243E-2</v>
      </c>
      <c r="R512" s="5">
        <f t="shared" si="108"/>
        <v>7.5916851843056243E-2</v>
      </c>
      <c r="S512" s="11">
        <f t="shared" si="109"/>
        <v>7.3916851843056242E-2</v>
      </c>
      <c r="T512" s="11">
        <f t="shared" si="110"/>
        <v>7.3916851843056242E-2</v>
      </c>
      <c r="U512" s="11">
        <f t="shared" si="111"/>
        <v>7.3916851843056242E-2</v>
      </c>
    </row>
    <row r="513" spans="1:21" x14ac:dyDescent="0.25">
      <c r="A513" s="1">
        <v>41288</v>
      </c>
      <c r="B513">
        <v>1.3095399999999999</v>
      </c>
      <c r="C513" s="28">
        <f t="shared" si="114"/>
        <v>1.2288669416351898</v>
      </c>
      <c r="D513" s="31">
        <f t="shared" si="112"/>
        <v>8.0673058364810091E-2</v>
      </c>
      <c r="E513" s="30">
        <f t="shared" si="116"/>
        <v>3.5600186520219959</v>
      </c>
      <c r="F513" s="3">
        <v>504</v>
      </c>
      <c r="G513" s="3">
        <f t="shared" si="113"/>
        <v>1.2288669416351898</v>
      </c>
      <c r="H513" s="32">
        <f t="shared" si="118"/>
        <v>1.2582839565336639</v>
      </c>
      <c r="I513" s="31">
        <f t="array" ref="I513:K513">LINEST(B464:B513,F464:G513,1,1)</f>
        <v>0.96155727694311888</v>
      </c>
      <c r="J513" s="31">
        <v>1.808560305606868E-3</v>
      </c>
      <c r="K513" s="31">
        <v>-0.82462240007181287</v>
      </c>
      <c r="L513">
        <f t="shared" si="119"/>
        <v>1</v>
      </c>
      <c r="M513" s="13">
        <f t="shared" si="117"/>
        <v>0.51999999999999991</v>
      </c>
      <c r="N513" s="5">
        <f t="shared" si="120"/>
        <v>1.0671148944124909E-2</v>
      </c>
      <c r="O513" s="5">
        <f t="shared" si="115"/>
        <v>6.8246528534994688E-2</v>
      </c>
      <c r="P513" s="5">
        <f t="shared" si="106"/>
        <v>1.0671148944124909E-2</v>
      </c>
      <c r="Q513" s="5">
        <f t="shared" si="107"/>
        <v>1.0671148944124909E-2</v>
      </c>
      <c r="R513" s="5">
        <f t="shared" si="108"/>
        <v>1.0671148944124909E-2</v>
      </c>
      <c r="S513" s="11">
        <f t="shared" si="109"/>
        <v>8.6711489441249085E-3</v>
      </c>
      <c r="T513" s="11">
        <f t="shared" si="110"/>
        <v>8.6711489441249085E-3</v>
      </c>
      <c r="U513" s="11">
        <f t="shared" si="111"/>
        <v>8.6711489441249085E-3</v>
      </c>
    </row>
    <row r="514" spans="1:21" x14ac:dyDescent="0.25">
      <c r="A514" s="1">
        <v>41295</v>
      </c>
      <c r="B514">
        <v>1.29129</v>
      </c>
      <c r="C514" s="28">
        <f t="shared" si="114"/>
        <v>1.2692034708175948</v>
      </c>
      <c r="D514" s="31">
        <f t="shared" si="112"/>
        <v>2.2086529182405279E-2</v>
      </c>
      <c r="E514" s="30">
        <f t="shared" si="116"/>
        <v>3.4662695304111777</v>
      </c>
      <c r="F514" s="3">
        <v>505</v>
      </c>
      <c r="G514" s="3">
        <f t="shared" si="113"/>
        <v>1.2692034708175948</v>
      </c>
      <c r="H514" s="32">
        <f t="shared" si="118"/>
        <v>1.3091123875457771</v>
      </c>
      <c r="I514" s="31">
        <f t="array" ref="I514:K514">LINEST(B465:B514,F465:G514,1,1)</f>
        <v>0.93847789954043692</v>
      </c>
      <c r="J514" s="31">
        <v>2.0047181864979741E-3</v>
      </c>
      <c r="K514" s="31">
        <v>-0.896719282559581</v>
      </c>
      <c r="L514">
        <f t="shared" si="119"/>
        <v>0</v>
      </c>
      <c r="M514" s="13">
        <f t="shared" si="117"/>
        <v>0.51999999999999991</v>
      </c>
      <c r="N514" s="5">
        <f t="shared" si="120"/>
        <v>-1.4034211802372798E-2</v>
      </c>
      <c r="O514" s="5">
        <f t="shared" si="115"/>
        <v>3.960048737983396E-2</v>
      </c>
      <c r="P514" s="5">
        <f t="shared" si="106"/>
        <v>-1.4034211802372798E-2</v>
      </c>
      <c r="Q514" s="5">
        <f t="shared" si="107"/>
        <v>-1.4034211802372798E-2</v>
      </c>
      <c r="R514" s="5">
        <f t="shared" si="108"/>
        <v>-1.4034211802372798E-2</v>
      </c>
      <c r="S514" s="11">
        <f t="shared" si="109"/>
        <v>-1.60342118023728E-2</v>
      </c>
      <c r="T514" s="11">
        <f t="shared" si="110"/>
        <v>-1.60342118023728E-2</v>
      </c>
      <c r="U514" s="11">
        <f t="shared" si="111"/>
        <v>-1.60342118023728E-2</v>
      </c>
    </row>
    <row r="515" spans="1:21" x14ac:dyDescent="0.25">
      <c r="A515" s="1">
        <v>41302</v>
      </c>
      <c r="B515">
        <v>1.2669600000000001</v>
      </c>
      <c r="C515" s="28">
        <f t="shared" si="114"/>
        <v>1.2802467354087974</v>
      </c>
      <c r="D515" s="31">
        <f t="shared" si="112"/>
        <v>1.3286735408797323E-2</v>
      </c>
      <c r="E515" s="30">
        <f t="shared" si="116"/>
        <v>3.439018440423363</v>
      </c>
      <c r="F515" s="3">
        <v>506</v>
      </c>
      <c r="G515" s="3">
        <f t="shared" si="113"/>
        <v>1.2802467354087974</v>
      </c>
      <c r="H515" s="32">
        <f t="shared" si="118"/>
        <v>1.3191513869483433</v>
      </c>
      <c r="I515" s="31">
        <f t="array" ref="I515:K515">LINEST(B466:B515,F466:G515,1,1)</f>
        <v>0.90178430279546595</v>
      </c>
      <c r="J515" s="31">
        <v>2.1787773912630135E-3</v>
      </c>
      <c r="K515" s="31">
        <v>-0.94478661780113482</v>
      </c>
      <c r="L515">
        <f t="shared" si="119"/>
        <v>0</v>
      </c>
      <c r="M515" s="13">
        <f t="shared" si="117"/>
        <v>0.51999999999999991</v>
      </c>
      <c r="N515" s="5">
        <f t="shared" si="120"/>
        <v>-1.9021388505330805E-2</v>
      </c>
      <c r="O515" s="5">
        <f t="shared" si="115"/>
        <v>7.6393003792321612E-3</v>
      </c>
      <c r="P515" s="5">
        <f t="shared" si="106"/>
        <v>-1.9021388505330805E-2</v>
      </c>
      <c r="Q515" s="5">
        <f t="shared" si="107"/>
        <v>-1.9021388505330805E-2</v>
      </c>
      <c r="R515" s="5">
        <f t="shared" si="108"/>
        <v>-1.9021388505330805E-2</v>
      </c>
      <c r="S515" s="11">
        <f t="shared" si="109"/>
        <v>-2.1021388505330807E-2</v>
      </c>
      <c r="T515" s="11">
        <f t="shared" si="110"/>
        <v>-2.1021388505330807E-2</v>
      </c>
      <c r="U515" s="11">
        <f t="shared" si="111"/>
        <v>-2.1021388505330807E-2</v>
      </c>
    </row>
    <row r="516" spans="1:21" x14ac:dyDescent="0.25">
      <c r="A516" s="1">
        <v>41309</v>
      </c>
      <c r="B516">
        <v>1.2156899999999999</v>
      </c>
      <c r="C516" s="28">
        <f t="shared" si="114"/>
        <v>1.2736033677043987</v>
      </c>
      <c r="D516" s="31">
        <f t="shared" si="112"/>
        <v>5.791336770439881E-2</v>
      </c>
      <c r="E516" s="30">
        <f t="shared" si="116"/>
        <v>3.466690720826068</v>
      </c>
      <c r="F516" s="3">
        <v>507</v>
      </c>
      <c r="G516" s="3">
        <f t="shared" si="113"/>
        <v>1.2736033677043987</v>
      </c>
      <c r="H516" s="32">
        <f t="shared" si="118"/>
        <v>1.3083690445524816</v>
      </c>
      <c r="I516" s="31">
        <f t="array" ref="I516:K516">LINEST(B467:B516,F467:G516,1,1)</f>
        <v>0.86817794896739453</v>
      </c>
      <c r="J516" s="31">
        <v>2.1705226160101607E-3</v>
      </c>
      <c r="K516" s="31">
        <v>-0.90817142841418552</v>
      </c>
      <c r="L516">
        <f t="shared" si="119"/>
        <v>0</v>
      </c>
      <c r="M516" s="13">
        <f t="shared" si="117"/>
        <v>0.5</v>
      </c>
      <c r="N516" s="5">
        <f t="shared" si="120"/>
        <v>-4.1308513369134353E-2</v>
      </c>
      <c r="O516" s="5">
        <f t="shared" si="115"/>
        <v>-8.2072837881409511E-3</v>
      </c>
      <c r="P516" s="5">
        <f t="shared" si="106"/>
        <v>0</v>
      </c>
      <c r="Q516" s="5">
        <f t="shared" si="107"/>
        <v>0</v>
      </c>
      <c r="R516" s="5">
        <f t="shared" si="108"/>
        <v>0</v>
      </c>
      <c r="S516" s="11">
        <f t="shared" si="109"/>
        <v>0</v>
      </c>
      <c r="T516" s="11">
        <f t="shared" si="110"/>
        <v>0</v>
      </c>
      <c r="U516" s="11">
        <f t="shared" si="111"/>
        <v>0</v>
      </c>
    </row>
    <row r="517" spans="1:21" x14ac:dyDescent="0.25">
      <c r="A517" s="1">
        <v>41316</v>
      </c>
      <c r="B517">
        <v>1.19397</v>
      </c>
      <c r="C517" s="28">
        <f t="shared" si="114"/>
        <v>1.2446466838521992</v>
      </c>
      <c r="D517" s="31">
        <f t="shared" si="112"/>
        <v>5.0676683852199256E-2</v>
      </c>
      <c r="E517" s="30">
        <f t="shared" si="116"/>
        <v>3.454657948329114</v>
      </c>
      <c r="F517" s="3">
        <v>508</v>
      </c>
      <c r="G517" s="3">
        <f t="shared" si="113"/>
        <v>1.2446466838521992</v>
      </c>
      <c r="H517" s="32">
        <f t="shared" si="118"/>
        <v>1.2750288656948479</v>
      </c>
      <c r="I517" s="31">
        <f t="array" ref="I517:K517">LINEST(B468:B517,F468:G517,1,1)</f>
        <v>0.82644450911075062</v>
      </c>
      <c r="J517" s="31">
        <v>2.33225296002497E-3</v>
      </c>
      <c r="K517" s="31">
        <v>-0.94560452702793463</v>
      </c>
      <c r="L517">
        <f t="shared" si="119"/>
        <v>0</v>
      </c>
      <c r="M517" s="13">
        <f t="shared" si="117"/>
        <v>0.5</v>
      </c>
      <c r="N517" s="5">
        <f t="shared" si="120"/>
        <v>-1.8027927805583405E-2</v>
      </c>
      <c r="O517" s="5">
        <f t="shared" si="115"/>
        <v>-2.5812539278324942E-2</v>
      </c>
      <c r="P517" s="5">
        <f t="shared" si="106"/>
        <v>0</v>
      </c>
      <c r="Q517" s="5">
        <f t="shared" si="107"/>
        <v>0</v>
      </c>
      <c r="R517" s="5">
        <f t="shared" si="108"/>
        <v>0</v>
      </c>
      <c r="S517" s="11">
        <f t="shared" si="109"/>
        <v>0</v>
      </c>
      <c r="T517" s="11">
        <f t="shared" si="110"/>
        <v>0</v>
      </c>
      <c r="U517" s="11">
        <f t="shared" si="111"/>
        <v>0</v>
      </c>
    </row>
    <row r="518" spans="1:21" x14ac:dyDescent="0.25">
      <c r="A518" s="1">
        <v>41323</v>
      </c>
      <c r="B518">
        <v>1.1687700000000001</v>
      </c>
      <c r="C518" s="28">
        <f t="shared" si="114"/>
        <v>1.2193083419260997</v>
      </c>
      <c r="D518" s="31">
        <f t="shared" si="112"/>
        <v>5.0538341926099628E-2</v>
      </c>
      <c r="E518" s="30">
        <f t="shared" si="116"/>
        <v>3.4870915620806366</v>
      </c>
      <c r="F518" s="3">
        <v>509</v>
      </c>
      <c r="G518" s="3">
        <f t="shared" si="113"/>
        <v>1.2193083419260997</v>
      </c>
      <c r="H518" s="32">
        <f t="shared" si="118"/>
        <v>1.249202913722534</v>
      </c>
      <c r="I518" s="31">
        <f t="array" ref="I518:K518">LINEST(B469:B518,F469:G518,1,1)</f>
        <v>0.79630454887664082</v>
      </c>
      <c r="J518" s="31">
        <v>2.4033742228674985E-3</v>
      </c>
      <c r="K518" s="31">
        <v>-0.95091506351882671</v>
      </c>
      <c r="L518">
        <f t="shared" si="119"/>
        <v>0</v>
      </c>
      <c r="M518" s="13">
        <f t="shared" si="117"/>
        <v>0.48</v>
      </c>
      <c r="N518" s="5">
        <f t="shared" si="120"/>
        <v>-2.1331975252804447E-2</v>
      </c>
      <c r="O518" s="5">
        <f t="shared" si="115"/>
        <v>-2.046313921990417E-2</v>
      </c>
      <c r="P518" s="5">
        <f t="shared" si="106"/>
        <v>0</v>
      </c>
      <c r="Q518" s="5">
        <f t="shared" si="107"/>
        <v>0</v>
      </c>
      <c r="R518" s="5">
        <f t="shared" si="108"/>
        <v>0</v>
      </c>
      <c r="S518" s="11">
        <f t="shared" si="109"/>
        <v>0</v>
      </c>
      <c r="T518" s="11">
        <f t="shared" si="110"/>
        <v>0</v>
      </c>
      <c r="U518" s="11">
        <f t="shared" si="111"/>
        <v>0</v>
      </c>
    </row>
    <row r="519" spans="1:21" x14ac:dyDescent="0.25">
      <c r="A519" s="1">
        <v>41330</v>
      </c>
      <c r="B519">
        <v>1.0784</v>
      </c>
      <c r="C519" s="28">
        <f t="shared" si="114"/>
        <v>1.19403917096305</v>
      </c>
      <c r="D519" s="31">
        <f t="shared" si="112"/>
        <v>0.11563917096304999</v>
      </c>
      <c r="E519" s="30">
        <f t="shared" si="116"/>
        <v>3.481793097130975</v>
      </c>
      <c r="F519" s="3">
        <v>510</v>
      </c>
      <c r="G519" s="3">
        <f t="shared" si="113"/>
        <v>1.19403917096305</v>
      </c>
      <c r="H519" s="32">
        <f t="shared" si="118"/>
        <v>1.225624613518367</v>
      </c>
      <c r="I519" s="31">
        <f t="array" ref="I519:K519">LINEST(B470:B519,F470:G519,1,1)</f>
        <v>0.70886096159950107</v>
      </c>
      <c r="J519" s="31">
        <v>2.9075144801773366E-3</v>
      </c>
      <c r="K519" s="31">
        <v>-1.1096874226669646</v>
      </c>
      <c r="L519">
        <f t="shared" si="119"/>
        <v>0</v>
      </c>
      <c r="M519" s="13">
        <f t="shared" si="117"/>
        <v>0.48</v>
      </c>
      <c r="N519" s="5">
        <f t="shared" si="120"/>
        <v>-8.0473452597905726E-2</v>
      </c>
      <c r="O519" s="5">
        <f t="shared" si="115"/>
        <v>-1.9055076260776543E-2</v>
      </c>
      <c r="P519" s="5">
        <f t="shared" si="106"/>
        <v>0</v>
      </c>
      <c r="Q519" s="5">
        <f t="shared" si="107"/>
        <v>0</v>
      </c>
      <c r="R519" s="5">
        <f t="shared" si="108"/>
        <v>0</v>
      </c>
      <c r="S519" s="11">
        <f t="shared" si="109"/>
        <v>0</v>
      </c>
      <c r="T519" s="11">
        <f t="shared" si="110"/>
        <v>0</v>
      </c>
      <c r="U519" s="11">
        <f t="shared" si="111"/>
        <v>0</v>
      </c>
    </row>
    <row r="520" spans="1:21" x14ac:dyDescent="0.25">
      <c r="A520" s="1">
        <v>41337</v>
      </c>
      <c r="B520">
        <v>1.0983799999999999</v>
      </c>
      <c r="C520" s="28">
        <f t="shared" si="114"/>
        <v>1.1362195854815251</v>
      </c>
      <c r="D520" s="31">
        <f t="shared" si="112"/>
        <v>3.7839585481525218E-2</v>
      </c>
      <c r="E520" s="30">
        <f t="shared" si="116"/>
        <v>3.4948215005688557</v>
      </c>
      <c r="F520" s="3">
        <v>511</v>
      </c>
      <c r="G520" s="3">
        <f t="shared" si="113"/>
        <v>1.1362195854815251</v>
      </c>
      <c r="H520" s="32">
        <f t="shared" si="118"/>
        <v>1.1814741846562749</v>
      </c>
      <c r="I520" s="31">
        <f t="array" ref="I520:K520">LINEST(B471:B520,F471:G520,1,1)</f>
        <v>0.64476496978113262</v>
      </c>
      <c r="J520" s="31">
        <v>3.3287157725376353E-3</v>
      </c>
      <c r="K520" s="31">
        <v>-1.2508153936545308</v>
      </c>
      <c r="L520">
        <f t="shared" si="119"/>
        <v>1</v>
      </c>
      <c r="M520" s="13">
        <f t="shared" si="117"/>
        <v>0.45999999999999996</v>
      </c>
      <c r="N520" s="5">
        <f t="shared" si="120"/>
        <v>1.8357905826959273E-2</v>
      </c>
      <c r="O520" s="5">
        <f t="shared" si="115"/>
        <v>-3.6687634862956342E-2</v>
      </c>
      <c r="P520" s="5">
        <f t="shared" ref="P520:P583" si="121">IF(O520&lt;$P$2,0,IF(O520*N520&gt;0,ABS(N520),-ABS(N520)))</f>
        <v>0</v>
      </c>
      <c r="Q520" s="5">
        <f t="shared" ref="Q520:Q583" si="122">IF(J520*O520&lt;0,0,IF(O520*N520&gt;0,ABS(N520),-ABS(N520)))</f>
        <v>0</v>
      </c>
      <c r="R520" s="5">
        <f t="shared" ref="R520:R583" si="123">IF(OR(J520*O520&lt;0,M520&gt;$M$2),0,IF(O520*N520&gt;0,ABS(N520),-ABS(N520)))</f>
        <v>0</v>
      </c>
      <c r="S520" s="11">
        <f t="shared" ref="S520:S583" si="124">IF(P520=0,0,P520-$S$3)</f>
        <v>0</v>
      </c>
      <c r="T520" s="11">
        <f t="shared" ref="T520:T583" si="125">IF(Q520=0,0,Q520-$S$3)</f>
        <v>0</v>
      </c>
      <c r="U520" s="11">
        <f t="shared" ref="U520:U583" si="126">IF(R520=0,0,R520-$S$3)</f>
        <v>0</v>
      </c>
    </row>
    <row r="521" spans="1:21" x14ac:dyDescent="0.25">
      <c r="A521" s="1">
        <v>41344</v>
      </c>
      <c r="B521">
        <v>1.0697099999999999</v>
      </c>
      <c r="C521" s="28">
        <f t="shared" si="114"/>
        <v>1.1172997927407624</v>
      </c>
      <c r="D521" s="31">
        <f t="shared" si="112"/>
        <v>4.7589792740762471E-2</v>
      </c>
      <c r="E521" s="30">
        <f t="shared" si="116"/>
        <v>3.4132657022877968</v>
      </c>
      <c r="F521" s="3">
        <v>512</v>
      </c>
      <c r="G521" s="3">
        <f t="shared" si="113"/>
        <v>1.1172997927407624</v>
      </c>
      <c r="H521" s="32">
        <f t="shared" si="118"/>
        <v>1.173882848987702</v>
      </c>
      <c r="I521" s="31">
        <f t="array" ref="I521:K521">LINEST(B472:B521,F472:G521,1,1)</f>
        <v>0.64638018147902399</v>
      </c>
      <c r="J521" s="31">
        <v>3.1339137628266516E-3</v>
      </c>
      <c r="K521" s="31">
        <v>-1.1601241068336239</v>
      </c>
      <c r="L521">
        <f t="shared" si="119"/>
        <v>0</v>
      </c>
      <c r="M521" s="13">
        <f t="shared" si="117"/>
        <v>0.48</v>
      </c>
      <c r="N521" s="5">
        <f t="shared" si="120"/>
        <v>-2.6448783301169371E-2</v>
      </c>
      <c r="O521" s="5">
        <f t="shared" si="115"/>
        <v>-6.446039259457359E-3</v>
      </c>
      <c r="P521" s="5">
        <f t="shared" si="121"/>
        <v>0</v>
      </c>
      <c r="Q521" s="5">
        <f t="shared" si="122"/>
        <v>0</v>
      </c>
      <c r="R521" s="5">
        <f t="shared" si="123"/>
        <v>0</v>
      </c>
      <c r="S521" s="11">
        <f t="shared" si="124"/>
        <v>0</v>
      </c>
      <c r="T521" s="11">
        <f t="shared" si="125"/>
        <v>0</v>
      </c>
      <c r="U521" s="11">
        <f t="shared" si="126"/>
        <v>0</v>
      </c>
    </row>
    <row r="522" spans="1:21" x14ac:dyDescent="0.25">
      <c r="A522" s="1">
        <v>41351</v>
      </c>
      <c r="B522">
        <v>1.0627500000000001</v>
      </c>
      <c r="C522" s="28">
        <f t="shared" si="114"/>
        <v>1.0935048963703813</v>
      </c>
      <c r="D522" s="31">
        <f t="shared" ref="D522:D585" si="127">ABS(B522-C522)</f>
        <v>3.0754896370381202E-2</v>
      </c>
      <c r="E522" s="30">
        <f t="shared" si="116"/>
        <v>3.3239778031472671</v>
      </c>
      <c r="F522" s="3">
        <v>513</v>
      </c>
      <c r="G522" s="3">
        <f t="shared" ref="G522:G585" si="128">C522</f>
        <v>1.0935048963703813</v>
      </c>
      <c r="H522" s="32">
        <f t="shared" si="118"/>
        <v>1.1543935468605366</v>
      </c>
      <c r="I522" s="31">
        <f t="array" ref="I522:K522">LINEST(B473:B522,F473:G522,1,1)</f>
        <v>0.71705510554707896</v>
      </c>
      <c r="J522" s="31">
        <v>2.357476841616352E-3</v>
      </c>
      <c r="K522" s="31">
        <v>-0.85611183672867763</v>
      </c>
      <c r="L522">
        <f t="shared" si="119"/>
        <v>0</v>
      </c>
      <c r="M522" s="13">
        <f t="shared" si="117"/>
        <v>0.48</v>
      </c>
      <c r="N522" s="5">
        <f t="shared" si="120"/>
        <v>-6.5276954449329308E-3</v>
      </c>
      <c r="O522" s="5">
        <f t="shared" si="115"/>
        <v>-1.6741790087434955E-2</v>
      </c>
      <c r="P522" s="5">
        <f t="shared" si="121"/>
        <v>0</v>
      </c>
      <c r="Q522" s="5">
        <f t="shared" si="122"/>
        <v>0</v>
      </c>
      <c r="R522" s="5">
        <f t="shared" si="123"/>
        <v>0</v>
      </c>
      <c r="S522" s="11">
        <f t="shared" si="124"/>
        <v>0</v>
      </c>
      <c r="T522" s="11">
        <f t="shared" si="125"/>
        <v>0</v>
      </c>
      <c r="U522" s="11">
        <f t="shared" si="126"/>
        <v>0</v>
      </c>
    </row>
    <row r="523" spans="1:21" x14ac:dyDescent="0.25">
      <c r="A523" s="1">
        <v>41358</v>
      </c>
      <c r="B523">
        <v>0.99236999999999997</v>
      </c>
      <c r="C523" s="28">
        <f t="shared" ref="C523:C586" si="129">$D$3*C522+(1-$D$3)*B522</f>
        <v>1.0781274481851906</v>
      </c>
      <c r="D523" s="31">
        <f t="shared" si="127"/>
        <v>8.5757448185190599E-2</v>
      </c>
      <c r="E523" s="30">
        <f t="shared" si="116"/>
        <v>3.2536638535770024</v>
      </c>
      <c r="F523" s="3">
        <v>514</v>
      </c>
      <c r="G523" s="3">
        <f t="shared" si="128"/>
        <v>1.0781274481851906</v>
      </c>
      <c r="H523" s="32">
        <f t="shared" si="118"/>
        <v>1.1287080510137621</v>
      </c>
      <c r="I523" s="31">
        <f t="array" ref="I523:K523">LINEST(B474:B523,F474:G523,1,1)</f>
        <v>0.85130750181344073</v>
      </c>
      <c r="J523" s="31">
        <v>9.2568943611544708E-4</v>
      </c>
      <c r="K523" s="31">
        <v>-0.29727963002393221</v>
      </c>
      <c r="L523">
        <f t="shared" si="119"/>
        <v>0</v>
      </c>
      <c r="M523" s="13">
        <f t="shared" si="117"/>
        <v>0.48</v>
      </c>
      <c r="N523" s="5">
        <f t="shared" si="120"/>
        <v>-6.8519145624251793E-2</v>
      </c>
      <c r="O523" s="5">
        <f t="shared" si="115"/>
        <v>-2.2501477473202941E-2</v>
      </c>
      <c r="P523" s="5">
        <f t="shared" si="121"/>
        <v>0</v>
      </c>
      <c r="Q523" s="5">
        <f t="shared" si="122"/>
        <v>0</v>
      </c>
      <c r="R523" s="5">
        <f t="shared" si="123"/>
        <v>0</v>
      </c>
      <c r="S523" s="11">
        <f t="shared" si="124"/>
        <v>0</v>
      </c>
      <c r="T523" s="11">
        <f t="shared" si="125"/>
        <v>0</v>
      </c>
      <c r="U523" s="11">
        <f t="shared" si="126"/>
        <v>0</v>
      </c>
    </row>
    <row r="524" spans="1:21" x14ac:dyDescent="0.25">
      <c r="A524" s="1">
        <v>41365</v>
      </c>
      <c r="B524">
        <v>0.99931999999999999</v>
      </c>
      <c r="C524" s="28">
        <f t="shared" si="129"/>
        <v>1.0352487240925954</v>
      </c>
      <c r="D524" s="31">
        <f t="shared" si="127"/>
        <v>3.5928724092595399E-2</v>
      </c>
      <c r="E524" s="30">
        <f t="shared" si="116"/>
        <v>3.2471668787918699</v>
      </c>
      <c r="F524" s="3">
        <v>515</v>
      </c>
      <c r="G524" s="3">
        <f t="shared" si="128"/>
        <v>1.0352487240925954</v>
      </c>
      <c r="H524" s="32">
        <f t="shared" si="118"/>
        <v>1.0607654346383424</v>
      </c>
      <c r="I524" s="31">
        <f t="array" ref="I524:K524">LINEST(B475:B524,F475:G524,1,1)</f>
        <v>0.93340872373717287</v>
      </c>
      <c r="J524" s="31">
        <v>4.5476059679980951E-5</v>
      </c>
      <c r="K524" s="31">
        <v>4.8544664891718159E-2</v>
      </c>
      <c r="L524">
        <f t="shared" si="119"/>
        <v>1</v>
      </c>
      <c r="M524" s="13">
        <f t="shared" si="117"/>
        <v>0.48</v>
      </c>
      <c r="N524" s="5">
        <f t="shared" si="120"/>
        <v>6.9790260626250893E-3</v>
      </c>
      <c r="O524" s="5">
        <f t="shared" si="115"/>
        <v>-6.2082905272336814E-2</v>
      </c>
      <c r="P524" s="5">
        <f t="shared" si="121"/>
        <v>0</v>
      </c>
      <c r="Q524" s="5">
        <f t="shared" si="122"/>
        <v>0</v>
      </c>
      <c r="R524" s="5">
        <f t="shared" si="123"/>
        <v>0</v>
      </c>
      <c r="S524" s="11">
        <f t="shared" si="124"/>
        <v>0</v>
      </c>
      <c r="T524" s="11">
        <f t="shared" si="125"/>
        <v>0</v>
      </c>
      <c r="U524" s="11">
        <f t="shared" si="126"/>
        <v>0</v>
      </c>
    </row>
    <row r="525" spans="1:21" x14ac:dyDescent="0.25">
      <c r="A525" s="1">
        <v>41372</v>
      </c>
      <c r="B525">
        <v>1.0784</v>
      </c>
      <c r="C525" s="28">
        <f t="shared" si="129"/>
        <v>1.0172843620462977</v>
      </c>
      <c r="D525" s="31">
        <f t="shared" si="127"/>
        <v>6.111563795370234E-2</v>
      </c>
      <c r="E525" s="30">
        <f t="shared" si="116"/>
        <v>3.2705096673067087</v>
      </c>
      <c r="F525" s="3">
        <v>516</v>
      </c>
      <c r="G525" s="3">
        <f t="shared" si="128"/>
        <v>1.0172843620462977</v>
      </c>
      <c r="H525" s="32">
        <f t="shared" si="118"/>
        <v>1.0215524097420072</v>
      </c>
      <c r="I525" s="31">
        <f t="array" ref="I525:K525">LINEST(B476:B525,F476:G525,1,1)</f>
        <v>0.90612238445294002</v>
      </c>
      <c r="J525" s="31">
        <v>2.9775751473214824E-4</v>
      </c>
      <c r="K525" s="31">
        <v>-4.5170755299493659E-2</v>
      </c>
      <c r="L525">
        <f t="shared" si="119"/>
        <v>1</v>
      </c>
      <c r="M525" s="13">
        <f t="shared" si="117"/>
        <v>0.5</v>
      </c>
      <c r="N525" s="5">
        <f t="shared" si="120"/>
        <v>7.615869248076973E-2</v>
      </c>
      <c r="O525" s="5">
        <f t="shared" si="115"/>
        <v>-3.7667315070258625E-2</v>
      </c>
      <c r="P525" s="5">
        <f t="shared" si="121"/>
        <v>0</v>
      </c>
      <c r="Q525" s="5">
        <f t="shared" si="122"/>
        <v>0</v>
      </c>
      <c r="R525" s="5">
        <f t="shared" si="123"/>
        <v>0</v>
      </c>
      <c r="S525" s="11">
        <f t="shared" si="124"/>
        <v>0</v>
      </c>
      <c r="T525" s="11">
        <f t="shared" si="125"/>
        <v>0</v>
      </c>
      <c r="U525" s="11">
        <f t="shared" si="126"/>
        <v>0</v>
      </c>
    </row>
    <row r="526" spans="1:21" x14ac:dyDescent="0.25">
      <c r="A526" s="1">
        <v>41379</v>
      </c>
      <c r="B526">
        <v>1.1244499999999999</v>
      </c>
      <c r="C526" s="28">
        <f t="shared" si="129"/>
        <v>1.0478421810231489</v>
      </c>
      <c r="D526" s="31">
        <f t="shared" si="127"/>
        <v>7.6607818976851094E-2</v>
      </c>
      <c r="E526" s="30">
        <f t="shared" si="116"/>
        <v>3.3237839110029919</v>
      </c>
      <c r="F526" s="3">
        <v>517</v>
      </c>
      <c r="G526" s="3">
        <f t="shared" si="128"/>
        <v>1.0478421810231489</v>
      </c>
      <c r="H526" s="32">
        <f t="shared" si="118"/>
        <v>1.0582431354160917</v>
      </c>
      <c r="I526" s="31">
        <f t="array" ref="I526:K526">LINEST(B477:B526,F477:G526,1,1)</f>
        <v>0.90559519993159399</v>
      </c>
      <c r="J526" s="31">
        <v>1.8936984950242139E-4</v>
      </c>
      <c r="K526" s="31">
        <v>1.2273461573236721E-2</v>
      </c>
      <c r="L526">
        <f t="shared" si="119"/>
        <v>1</v>
      </c>
      <c r="M526" s="13">
        <f t="shared" si="117"/>
        <v>0.5</v>
      </c>
      <c r="N526" s="5">
        <f t="shared" si="120"/>
        <v>4.1815566046451674E-2</v>
      </c>
      <c r="O526" s="5">
        <f t="shared" si="115"/>
        <v>3.5286673057623917E-2</v>
      </c>
      <c r="P526" s="5">
        <f t="shared" si="121"/>
        <v>4.1815566046451674E-2</v>
      </c>
      <c r="Q526" s="5">
        <f t="shared" si="122"/>
        <v>4.1815566046451674E-2</v>
      </c>
      <c r="R526" s="5">
        <f t="shared" si="123"/>
        <v>4.1815566046451674E-2</v>
      </c>
      <c r="S526" s="11">
        <f t="shared" si="124"/>
        <v>3.9815566046451673E-2</v>
      </c>
      <c r="T526" s="11">
        <f t="shared" si="125"/>
        <v>3.9815566046451673E-2</v>
      </c>
      <c r="U526" s="11">
        <f t="shared" si="126"/>
        <v>3.9815566046451673E-2</v>
      </c>
    </row>
    <row r="527" spans="1:21" x14ac:dyDescent="0.25">
      <c r="A527" s="1">
        <v>41386</v>
      </c>
      <c r="B527">
        <v>1.1800600000000001</v>
      </c>
      <c r="C527" s="28">
        <f t="shared" si="129"/>
        <v>1.0861460905115745</v>
      </c>
      <c r="D527" s="31">
        <f t="shared" si="127"/>
        <v>9.3913909488425595E-2</v>
      </c>
      <c r="E527" s="30">
        <f t="shared" si="116"/>
        <v>3.4128046081317009</v>
      </c>
      <c r="F527" s="3">
        <v>518</v>
      </c>
      <c r="G527" s="3">
        <f t="shared" si="128"/>
        <v>1.0861460905115745</v>
      </c>
      <c r="H527" s="32">
        <f t="shared" si="118"/>
        <v>1.0939757296072394</v>
      </c>
      <c r="I527" s="31">
        <f t="array" ref="I527:K527">LINEST(B478:B527,F478:G527,1,1)</f>
        <v>0.87859315868733945</v>
      </c>
      <c r="J527" s="31">
        <v>4.4174627986406039E-4</v>
      </c>
      <c r="K527" s="31">
        <v>-8.1122033943060834E-2</v>
      </c>
      <c r="L527">
        <f t="shared" si="119"/>
        <v>1</v>
      </c>
      <c r="M527" s="13">
        <f t="shared" si="117"/>
        <v>0.51999999999999991</v>
      </c>
      <c r="N527" s="5">
        <f t="shared" si="120"/>
        <v>4.82712574201552E-2</v>
      </c>
      <c r="O527" s="5">
        <f t="shared" si="115"/>
        <v>3.320840508510018E-2</v>
      </c>
      <c r="P527" s="5">
        <f t="shared" si="121"/>
        <v>4.82712574201552E-2</v>
      </c>
      <c r="Q527" s="5">
        <f t="shared" si="122"/>
        <v>4.82712574201552E-2</v>
      </c>
      <c r="R527" s="5">
        <f t="shared" si="123"/>
        <v>4.82712574201552E-2</v>
      </c>
      <c r="S527" s="11">
        <f t="shared" si="124"/>
        <v>4.6271257420155198E-2</v>
      </c>
      <c r="T527" s="11">
        <f t="shared" si="125"/>
        <v>4.6271257420155198E-2</v>
      </c>
      <c r="U527" s="11">
        <f t="shared" si="126"/>
        <v>4.6271257420155198E-2</v>
      </c>
    </row>
    <row r="528" spans="1:21" x14ac:dyDescent="0.25">
      <c r="A528" s="1">
        <v>41393</v>
      </c>
      <c r="B528">
        <v>1.2043999999999999</v>
      </c>
      <c r="C528" s="28">
        <f t="shared" si="129"/>
        <v>1.1331030452557873</v>
      </c>
      <c r="D528" s="31">
        <f t="shared" si="127"/>
        <v>7.1296954744212604E-2</v>
      </c>
      <c r="E528" s="30">
        <f t="shared" si="116"/>
        <v>3.444318169055772</v>
      </c>
      <c r="F528" s="3">
        <v>519</v>
      </c>
      <c r="G528" s="3">
        <f t="shared" si="128"/>
        <v>1.1331030452557873</v>
      </c>
      <c r="H528" s="32">
        <f t="shared" si="118"/>
        <v>1.1436808689559119</v>
      </c>
      <c r="I528" s="31">
        <f t="array" ref="I528:K528">LINEST(B479:B528,F479:G528,1,1)</f>
        <v>0.86690834456014554</v>
      </c>
      <c r="J528" s="31">
        <v>4.2398979569199395E-4</v>
      </c>
      <c r="K528" s="31">
        <v>-5.6866483859222994E-2</v>
      </c>
      <c r="L528">
        <f t="shared" si="119"/>
        <v>1</v>
      </c>
      <c r="M528" s="13">
        <f t="shared" si="117"/>
        <v>0.51999999999999991</v>
      </c>
      <c r="N528" s="5">
        <f t="shared" si="120"/>
        <v>2.0416232982929217E-2</v>
      </c>
      <c r="O528" s="5">
        <f t="shared" si="115"/>
        <v>4.4433374586782134E-2</v>
      </c>
      <c r="P528" s="5">
        <f t="shared" si="121"/>
        <v>2.0416232982929217E-2</v>
      </c>
      <c r="Q528" s="5">
        <f t="shared" si="122"/>
        <v>2.0416232982929217E-2</v>
      </c>
      <c r="R528" s="5">
        <f t="shared" si="123"/>
        <v>2.0416232982929217E-2</v>
      </c>
      <c r="S528" s="11">
        <f t="shared" si="124"/>
        <v>1.8416232982929215E-2</v>
      </c>
      <c r="T528" s="11">
        <f t="shared" si="125"/>
        <v>1.8416232982929215E-2</v>
      </c>
      <c r="U528" s="11">
        <f t="shared" si="126"/>
        <v>1.8416232982929215E-2</v>
      </c>
    </row>
    <row r="529" spans="1:21" x14ac:dyDescent="0.25">
      <c r="A529" s="1">
        <v>41400</v>
      </c>
      <c r="B529">
        <v>1.2191700000000001</v>
      </c>
      <c r="C529" s="28">
        <f t="shared" si="129"/>
        <v>1.1687515226278937</v>
      </c>
      <c r="D529" s="31">
        <f t="shared" si="127"/>
        <v>5.0418477372106363E-2</v>
      </c>
      <c r="E529" s="30">
        <f t="shared" si="116"/>
        <v>3.4276883433379495</v>
      </c>
      <c r="F529" s="3">
        <v>520</v>
      </c>
      <c r="G529" s="3">
        <f t="shared" si="128"/>
        <v>1.1687515226278937</v>
      </c>
      <c r="H529" s="32">
        <f t="shared" si="118"/>
        <v>1.1768086575841108</v>
      </c>
      <c r="I529" s="31">
        <f t="array" ref="I529:K529">LINEST(B480:B529,F480:G529,1,1)</f>
        <v>0.85671697181669337</v>
      </c>
      <c r="J529" s="31">
        <v>4.9368786125072984E-4</v>
      </c>
      <c r="K529" s="31">
        <v>-7.8971335565869549E-2</v>
      </c>
      <c r="L529">
        <f t="shared" si="119"/>
        <v>1</v>
      </c>
      <c r="M529" s="13">
        <f t="shared" si="117"/>
        <v>0.54</v>
      </c>
      <c r="N529" s="5">
        <f t="shared" si="120"/>
        <v>1.218878172285065E-2</v>
      </c>
      <c r="O529" s="5">
        <f t="shared" si="115"/>
        <v>2.8554353826637457E-2</v>
      </c>
      <c r="P529" s="5">
        <f t="shared" si="121"/>
        <v>1.218878172285065E-2</v>
      </c>
      <c r="Q529" s="5">
        <f t="shared" si="122"/>
        <v>1.218878172285065E-2</v>
      </c>
      <c r="R529" s="5">
        <f t="shared" si="123"/>
        <v>1.218878172285065E-2</v>
      </c>
      <c r="S529" s="11">
        <f t="shared" si="124"/>
        <v>1.018878172285065E-2</v>
      </c>
      <c r="T529" s="11">
        <f t="shared" si="125"/>
        <v>1.018878172285065E-2</v>
      </c>
      <c r="U529" s="11">
        <f t="shared" si="126"/>
        <v>1.018878172285065E-2</v>
      </c>
    </row>
    <row r="530" spans="1:21" x14ac:dyDescent="0.25">
      <c r="A530" s="1">
        <v>41407</v>
      </c>
      <c r="B530">
        <v>1.2834700000000001</v>
      </c>
      <c r="C530" s="28">
        <f t="shared" si="129"/>
        <v>1.1939607613139469</v>
      </c>
      <c r="D530" s="31">
        <f t="shared" si="127"/>
        <v>8.9509238686053205E-2</v>
      </c>
      <c r="E530" s="30">
        <f t="shared" si="116"/>
        <v>3.4786817335689673</v>
      </c>
      <c r="F530" s="3">
        <v>521</v>
      </c>
      <c r="G530" s="3">
        <f t="shared" si="128"/>
        <v>1.1939607613139469</v>
      </c>
      <c r="H530" s="32">
        <f t="shared" si="118"/>
        <v>1.2011264880465991</v>
      </c>
      <c r="I530" s="31">
        <f t="array" ref="I530:K530">LINEST(B481:B530,F481:G530,1,1)</f>
        <v>0.840271706400746</v>
      </c>
      <c r="J530" s="31">
        <v>6.2542196456425911E-4</v>
      </c>
      <c r="K530" s="31">
        <v>-0.12384318634858738</v>
      </c>
      <c r="L530">
        <f t="shared" si="119"/>
        <v>1</v>
      </c>
      <c r="M530" s="13">
        <f t="shared" si="117"/>
        <v>0.54</v>
      </c>
      <c r="N530" s="5">
        <f t="shared" si="120"/>
        <v>5.1397048119753541E-2</v>
      </c>
      <c r="O530" s="5">
        <f t="shared" si="115"/>
        <v>2.0453609327317573E-2</v>
      </c>
      <c r="P530" s="5">
        <f t="shared" si="121"/>
        <v>5.1397048119753541E-2</v>
      </c>
      <c r="Q530" s="5">
        <f t="shared" si="122"/>
        <v>5.1397048119753541E-2</v>
      </c>
      <c r="R530" s="5">
        <f t="shared" si="123"/>
        <v>5.1397048119753541E-2</v>
      </c>
      <c r="S530" s="11">
        <f t="shared" si="124"/>
        <v>4.9397048119753539E-2</v>
      </c>
      <c r="T530" s="11">
        <f t="shared" si="125"/>
        <v>4.9397048119753539E-2</v>
      </c>
      <c r="U530" s="11">
        <f t="shared" si="126"/>
        <v>4.9397048119753539E-2</v>
      </c>
    </row>
    <row r="531" spans="1:21" x14ac:dyDescent="0.25">
      <c r="A531" s="1">
        <v>41414</v>
      </c>
      <c r="B531">
        <v>1.2439</v>
      </c>
      <c r="C531" s="28">
        <f t="shared" si="129"/>
        <v>1.2387153806569735</v>
      </c>
      <c r="D531" s="31">
        <f t="shared" si="127"/>
        <v>5.1846193430264975E-3</v>
      </c>
      <c r="E531" s="30">
        <f t="shared" si="116"/>
        <v>3.3544984286844759</v>
      </c>
      <c r="F531" s="3">
        <v>522</v>
      </c>
      <c r="G531" s="3">
        <f t="shared" si="128"/>
        <v>1.2387153806569735</v>
      </c>
      <c r="H531" s="32">
        <f t="shared" si="118"/>
        <v>1.2434845658034408</v>
      </c>
      <c r="I531" s="31">
        <f t="array" ref="I531:K531">LINEST(B482:B531,F482:G531,1,1)</f>
        <v>0.84824079721926859</v>
      </c>
      <c r="J531" s="31">
        <v>6.5242969612396419E-4</v>
      </c>
      <c r="K531" s="31">
        <v>-0.14644365336596377</v>
      </c>
      <c r="L531">
        <f t="shared" si="119"/>
        <v>0</v>
      </c>
      <c r="M531" s="13">
        <f t="shared" si="117"/>
        <v>0.55999999999999994</v>
      </c>
      <c r="N531" s="5">
        <f t="shared" si="120"/>
        <v>-3.1315742234263949E-2</v>
      </c>
      <c r="O531" s="5">
        <f t="shared" si="115"/>
        <v>3.4657715793258798E-2</v>
      </c>
      <c r="P531" s="5">
        <f t="shared" si="121"/>
        <v>-3.1315742234263949E-2</v>
      </c>
      <c r="Q531" s="5">
        <f t="shared" si="122"/>
        <v>-3.1315742234263949E-2</v>
      </c>
      <c r="R531" s="5">
        <f t="shared" si="123"/>
        <v>-3.1315742234263949E-2</v>
      </c>
      <c r="S531" s="11">
        <f t="shared" si="124"/>
        <v>-3.3315742234263951E-2</v>
      </c>
      <c r="T531" s="11">
        <f t="shared" si="125"/>
        <v>-3.3315742234263951E-2</v>
      </c>
      <c r="U531" s="11">
        <f t="shared" si="126"/>
        <v>-3.3315742234263951E-2</v>
      </c>
    </row>
    <row r="532" spans="1:21" x14ac:dyDescent="0.25">
      <c r="A532" s="1">
        <v>41421</v>
      </c>
      <c r="B532">
        <v>1.3122499999999999</v>
      </c>
      <c r="C532" s="28">
        <f t="shared" si="129"/>
        <v>1.2413076903284868</v>
      </c>
      <c r="D532" s="31">
        <f t="shared" si="127"/>
        <v>7.094230967151316E-2</v>
      </c>
      <c r="E532" s="30">
        <f t="shared" si="116"/>
        <v>3.2705067762422306</v>
      </c>
      <c r="F532" s="3">
        <v>523</v>
      </c>
      <c r="G532" s="3">
        <f t="shared" si="128"/>
        <v>1.2413076903284868</v>
      </c>
      <c r="H532" s="32">
        <f t="shared" si="118"/>
        <v>1.247704902545514</v>
      </c>
      <c r="I532" s="31">
        <f t="array" ref="I532:K532">LINEST(B483:B532,F483:G532,1,1)</f>
        <v>0.84621048162461154</v>
      </c>
      <c r="J532" s="31">
        <v>7.4586168549330384E-4</v>
      </c>
      <c r="K532" s="31">
        <v>-0.18895557660651663</v>
      </c>
      <c r="L532">
        <f t="shared" si="119"/>
        <v>1</v>
      </c>
      <c r="M532" s="13">
        <f t="shared" si="117"/>
        <v>0.54</v>
      </c>
      <c r="N532" s="5">
        <f t="shared" si="120"/>
        <v>5.3491615916490154E-2</v>
      </c>
      <c r="O532" s="5">
        <f t="shared" si="115"/>
        <v>3.3882134082089677E-3</v>
      </c>
      <c r="P532" s="5">
        <f t="shared" si="121"/>
        <v>5.3491615916490154E-2</v>
      </c>
      <c r="Q532" s="5">
        <f t="shared" si="122"/>
        <v>5.3491615916490154E-2</v>
      </c>
      <c r="R532" s="5">
        <f t="shared" si="123"/>
        <v>5.3491615916490154E-2</v>
      </c>
      <c r="S532" s="11">
        <f t="shared" si="124"/>
        <v>5.1491615916490152E-2</v>
      </c>
      <c r="T532" s="11">
        <f t="shared" si="125"/>
        <v>5.1491615916490152E-2</v>
      </c>
      <c r="U532" s="11">
        <f t="shared" si="126"/>
        <v>5.1491615916490152E-2</v>
      </c>
    </row>
    <row r="533" spans="1:21" x14ac:dyDescent="0.25">
      <c r="A533" s="1">
        <v>41428</v>
      </c>
      <c r="B533">
        <v>1.2609900000000001</v>
      </c>
      <c r="C533" s="28">
        <f t="shared" si="129"/>
        <v>1.2767788451642432</v>
      </c>
      <c r="D533" s="31">
        <f t="shared" si="127"/>
        <v>1.578884516424317E-2</v>
      </c>
      <c r="E533" s="30">
        <f t="shared" si="116"/>
        <v>3.1492186403495941</v>
      </c>
      <c r="F533" s="3">
        <v>524</v>
      </c>
      <c r="G533" s="3">
        <f t="shared" si="128"/>
        <v>1.2767788451642432</v>
      </c>
      <c r="H533" s="32">
        <f t="shared" si="118"/>
        <v>1.282299588086524</v>
      </c>
      <c r="I533" s="31">
        <f t="array" ref="I533:K533">LINEST(B484:B533,F484:G533,1,1)</f>
        <v>0.84182397141632137</v>
      </c>
      <c r="J533" s="31">
        <v>7.0754862566046876E-4</v>
      </c>
      <c r="K533" s="31">
        <v>-0.16534794456037494</v>
      </c>
      <c r="L533">
        <f t="shared" si="119"/>
        <v>0</v>
      </c>
      <c r="M533" s="13">
        <f t="shared" si="117"/>
        <v>0.55999999999999994</v>
      </c>
      <c r="N533" s="5">
        <f t="shared" si="120"/>
        <v>-3.9846094413049593E-2</v>
      </c>
      <c r="O533" s="5">
        <f t="shared" si="115"/>
        <v>2.7349233559308628E-2</v>
      </c>
      <c r="P533" s="5">
        <f t="shared" si="121"/>
        <v>-3.9846094413049593E-2</v>
      </c>
      <c r="Q533" s="5">
        <f t="shared" si="122"/>
        <v>-3.9846094413049593E-2</v>
      </c>
      <c r="R533" s="5">
        <f t="shared" si="123"/>
        <v>-3.9846094413049593E-2</v>
      </c>
      <c r="S533" s="11">
        <f t="shared" si="124"/>
        <v>-4.1846094413049595E-2</v>
      </c>
      <c r="T533" s="11">
        <f t="shared" si="125"/>
        <v>-4.1846094413049595E-2</v>
      </c>
      <c r="U533" s="11">
        <f t="shared" si="126"/>
        <v>-4.1846094413049595E-2</v>
      </c>
    </row>
    <row r="534" spans="1:21" x14ac:dyDescent="0.25">
      <c r="A534" s="1">
        <v>41435</v>
      </c>
      <c r="B534">
        <v>1.20163</v>
      </c>
      <c r="C534" s="28">
        <f t="shared" si="129"/>
        <v>1.2688844225821216</v>
      </c>
      <c r="D534" s="31">
        <f t="shared" si="127"/>
        <v>6.7254422582121665E-2</v>
      </c>
      <c r="E534" s="30">
        <f t="shared" si="116"/>
        <v>3.1322045724032757</v>
      </c>
      <c r="F534" s="3">
        <v>525</v>
      </c>
      <c r="G534" s="3">
        <f t="shared" si="128"/>
        <v>1.2688844225821216</v>
      </c>
      <c r="H534" s="32">
        <f t="shared" si="118"/>
        <v>1.2742924077977587</v>
      </c>
      <c r="I534" s="31">
        <f t="array" ref="I534:K534">LINEST(B485:B534,F485:G534,1,1)</f>
        <v>0.84594201775220634</v>
      </c>
      <c r="J534" s="31">
        <v>6.4279346742282311E-4</v>
      </c>
      <c r="K534" s="31">
        <v>-0.13997453639842639</v>
      </c>
      <c r="L534">
        <f t="shared" si="119"/>
        <v>0</v>
      </c>
      <c r="M534" s="13">
        <f t="shared" si="117"/>
        <v>0.54</v>
      </c>
      <c r="N534" s="5">
        <f t="shared" si="120"/>
        <v>-4.8218158310100456E-2</v>
      </c>
      <c r="O534" s="5">
        <f t="shared" si="115"/>
        <v>-6.2639689737911952E-3</v>
      </c>
      <c r="P534" s="5">
        <f t="shared" si="121"/>
        <v>0</v>
      </c>
      <c r="Q534" s="5">
        <f t="shared" si="122"/>
        <v>0</v>
      </c>
      <c r="R534" s="5">
        <f t="shared" si="123"/>
        <v>0</v>
      </c>
      <c r="S534" s="11">
        <f t="shared" si="124"/>
        <v>0</v>
      </c>
      <c r="T534" s="11">
        <f t="shared" si="125"/>
        <v>0</v>
      </c>
      <c r="U534" s="11">
        <f t="shared" si="126"/>
        <v>0</v>
      </c>
    </row>
    <row r="535" spans="1:21" x14ac:dyDescent="0.25">
      <c r="A535" s="1">
        <v>41442</v>
      </c>
      <c r="B535">
        <v>1.09459</v>
      </c>
      <c r="C535" s="28">
        <f t="shared" si="129"/>
        <v>1.2352572112910609</v>
      </c>
      <c r="D535" s="31">
        <f t="shared" si="127"/>
        <v>0.14066721129106097</v>
      </c>
      <c r="E535" s="30">
        <f t="shared" si="116"/>
        <v>3.2489475384301167</v>
      </c>
      <c r="F535" s="3">
        <v>526</v>
      </c>
      <c r="G535" s="3">
        <f t="shared" si="128"/>
        <v>1.2352572112910609</v>
      </c>
      <c r="H535" s="32">
        <f t="shared" si="118"/>
        <v>1.2430908052285019</v>
      </c>
      <c r="I535" s="31">
        <f t="array" ref="I535:K535">LINEST(B486:B535,F486:G535,1,1)</f>
        <v>0.83809820245097921</v>
      </c>
      <c r="J535" s="31">
        <v>1.5564402104288193E-4</v>
      </c>
      <c r="K535" s="31">
        <v>0.11150971847427049</v>
      </c>
      <c r="L535">
        <f t="shared" si="119"/>
        <v>0</v>
      </c>
      <c r="M535" s="13">
        <f t="shared" si="117"/>
        <v>0.51999999999999991</v>
      </c>
      <c r="N535" s="5">
        <f t="shared" si="120"/>
        <v>-9.3299104498526894E-2</v>
      </c>
      <c r="O535" s="5">
        <f t="shared" ref="O535:O598" si="130">LN(H535)-LN(H534)</f>
        <v>-2.4790187137408465E-2</v>
      </c>
      <c r="P535" s="5">
        <f t="shared" si="121"/>
        <v>0</v>
      </c>
      <c r="Q535" s="5">
        <f t="shared" si="122"/>
        <v>0</v>
      </c>
      <c r="R535" s="5">
        <f t="shared" si="123"/>
        <v>0</v>
      </c>
      <c r="S535" s="11">
        <f t="shared" si="124"/>
        <v>0</v>
      </c>
      <c r="T535" s="11">
        <f t="shared" si="125"/>
        <v>0</v>
      </c>
      <c r="U535" s="11">
        <f t="shared" si="126"/>
        <v>0</v>
      </c>
    </row>
    <row r="536" spans="1:21" x14ac:dyDescent="0.25">
      <c r="A536" s="1">
        <v>41449</v>
      </c>
      <c r="B536">
        <v>1.1071899999999999</v>
      </c>
      <c r="C536" s="28">
        <f t="shared" si="129"/>
        <v>1.1649236056455305</v>
      </c>
      <c r="D536" s="31">
        <f t="shared" si="127"/>
        <v>5.773360564553065E-2</v>
      </c>
      <c r="E536" s="30">
        <f t="shared" si="116"/>
        <v>3.1995090214435384</v>
      </c>
      <c r="F536" s="3">
        <v>527</v>
      </c>
      <c r="G536" s="3">
        <f t="shared" si="128"/>
        <v>1.1649236056455305</v>
      </c>
      <c r="H536" s="32">
        <f t="shared" si="118"/>
        <v>1.1698544974481018</v>
      </c>
      <c r="I536" s="31">
        <f t="array" ref="I536:K536">LINEST(B487:B536,F487:G536,1,1)</f>
        <v>0.83790855093487093</v>
      </c>
      <c r="J536" s="31">
        <v>-1.2787424589603096E-4</v>
      </c>
      <c r="K536" s="31">
        <v>0.25405423548570616</v>
      </c>
      <c r="L536">
        <f t="shared" si="119"/>
        <v>1</v>
      </c>
      <c r="M536" s="13">
        <f t="shared" si="117"/>
        <v>0.51999999999999991</v>
      </c>
      <c r="N536" s="5">
        <f t="shared" si="120"/>
        <v>1.1445410119978475E-2</v>
      </c>
      <c r="O536" s="5">
        <f t="shared" si="130"/>
        <v>-6.0721483220782663E-2</v>
      </c>
      <c r="P536" s="5">
        <f t="shared" si="121"/>
        <v>0</v>
      </c>
      <c r="Q536" s="5">
        <f t="shared" si="122"/>
        <v>-1.1445410119978475E-2</v>
      </c>
      <c r="R536" s="5">
        <f t="shared" si="123"/>
        <v>-1.1445410119978475E-2</v>
      </c>
      <c r="S536" s="11">
        <f t="shared" si="124"/>
        <v>0</v>
      </c>
      <c r="T536" s="11">
        <f t="shared" si="125"/>
        <v>-1.3445410119978475E-2</v>
      </c>
      <c r="U536" s="11">
        <f t="shared" si="126"/>
        <v>-1.3445410119978475E-2</v>
      </c>
    </row>
    <row r="537" spans="1:21" x14ac:dyDescent="0.25">
      <c r="A537" s="1">
        <v>41456</v>
      </c>
      <c r="B537">
        <v>1.14316</v>
      </c>
      <c r="C537" s="28">
        <f t="shared" si="129"/>
        <v>1.1360568028227651</v>
      </c>
      <c r="D537" s="31">
        <f t="shared" si="127"/>
        <v>7.1031971772348435E-3</v>
      </c>
      <c r="E537" s="30">
        <f t="shared" si="116"/>
        <v>3.1695861573047179</v>
      </c>
      <c r="F537" s="3">
        <v>528</v>
      </c>
      <c r="G537" s="3">
        <f t="shared" si="128"/>
        <v>1.1360568028227651</v>
      </c>
      <c r="H537" s="32">
        <f t="shared" si="118"/>
        <v>1.1384483430855274</v>
      </c>
      <c r="I537" s="31">
        <f t="array" ref="I537:K537">LINEST(B488:B537,F488:G537,1,1)</f>
        <v>0.79353749522373485</v>
      </c>
      <c r="J537" s="31">
        <v>-2.3205698720587677E-4</v>
      </c>
      <c r="K537" s="31">
        <v>0.35873660226810045</v>
      </c>
      <c r="L537">
        <f t="shared" si="119"/>
        <v>1</v>
      </c>
      <c r="M537" s="13">
        <f t="shared" si="117"/>
        <v>0.51999999999999991</v>
      </c>
      <c r="N537" s="5">
        <f t="shared" si="120"/>
        <v>3.1971083469650968E-2</v>
      </c>
      <c r="O537" s="5">
        <f t="shared" si="130"/>
        <v>-2.7213147212327288E-2</v>
      </c>
      <c r="P537" s="5">
        <f t="shared" si="121"/>
        <v>0</v>
      </c>
      <c r="Q537" s="5">
        <f t="shared" si="122"/>
        <v>-3.1971083469650968E-2</v>
      </c>
      <c r="R537" s="5">
        <f t="shared" si="123"/>
        <v>-3.1971083469650968E-2</v>
      </c>
      <c r="S537" s="11">
        <f t="shared" si="124"/>
        <v>0</v>
      </c>
      <c r="T537" s="11">
        <f t="shared" si="125"/>
        <v>-3.397108346965097E-2</v>
      </c>
      <c r="U537" s="11">
        <f t="shared" si="126"/>
        <v>-3.397108346965097E-2</v>
      </c>
    </row>
    <row r="538" spans="1:21" x14ac:dyDescent="0.25">
      <c r="A538" s="1">
        <v>41463</v>
      </c>
      <c r="B538">
        <v>1.1323700000000001</v>
      </c>
      <c r="C538" s="28">
        <f t="shared" si="129"/>
        <v>1.1396084014113825</v>
      </c>
      <c r="D538" s="31">
        <f t="shared" si="127"/>
        <v>7.2384014113824335E-3</v>
      </c>
      <c r="E538" s="30">
        <f t="shared" si="116"/>
        <v>3.0974515280580728</v>
      </c>
      <c r="F538" s="3">
        <v>529</v>
      </c>
      <c r="G538" s="3">
        <f t="shared" si="128"/>
        <v>1.1396084014113825</v>
      </c>
      <c r="H538" s="32">
        <f t="shared" si="118"/>
        <v>1.1403004524281046</v>
      </c>
      <c r="I538" s="31">
        <f t="array" ref="I538:K538">LINEST(B489:B538,F489:G538,1,1)</f>
        <v>0.75889117341435119</v>
      </c>
      <c r="J538" s="31">
        <v>-2.7462120699322487E-4</v>
      </c>
      <c r="K538" s="31">
        <v>0.42024950139167105</v>
      </c>
      <c r="L538">
        <f t="shared" si="119"/>
        <v>0</v>
      </c>
      <c r="M538" s="13">
        <f t="shared" si="117"/>
        <v>0.54</v>
      </c>
      <c r="N538" s="5">
        <f t="shared" si="120"/>
        <v>-9.4835760190573742E-3</v>
      </c>
      <c r="O538" s="5">
        <f t="shared" si="130"/>
        <v>1.6255497350650405E-3</v>
      </c>
      <c r="P538" s="5">
        <f t="shared" si="121"/>
        <v>-9.4835760190573742E-3</v>
      </c>
      <c r="Q538" s="5">
        <f t="shared" si="122"/>
        <v>0</v>
      </c>
      <c r="R538" s="5">
        <f t="shared" si="123"/>
        <v>0</v>
      </c>
      <c r="S538" s="11">
        <f t="shared" si="124"/>
        <v>-1.1483576019057374E-2</v>
      </c>
      <c r="T538" s="11">
        <f t="shared" si="125"/>
        <v>0</v>
      </c>
      <c r="U538" s="11">
        <f t="shared" si="126"/>
        <v>0</v>
      </c>
    </row>
    <row r="539" spans="1:21" x14ac:dyDescent="0.25">
      <c r="A539" s="1">
        <v>41470</v>
      </c>
      <c r="B539">
        <v>1.2115199999999999</v>
      </c>
      <c r="C539" s="28">
        <f t="shared" si="129"/>
        <v>1.1359892007056913</v>
      </c>
      <c r="D539" s="31">
        <f t="shared" si="127"/>
        <v>7.5530799294308615E-2</v>
      </c>
      <c r="E539" s="30">
        <f t="shared" si="116"/>
        <v>3.1626958120233684</v>
      </c>
      <c r="F539" s="3">
        <v>530</v>
      </c>
      <c r="G539" s="3">
        <f t="shared" si="128"/>
        <v>1.1359892007056913</v>
      </c>
      <c r="H539" s="32">
        <f t="shared" si="118"/>
        <v>1.136792439194835</v>
      </c>
      <c r="I539" s="31">
        <f t="array" ref="I539:K539">LINEST(B490:B539,F490:G539,1,1)</f>
        <v>0.72370114934122887</v>
      </c>
      <c r="J539" s="31">
        <v>-3.5032007688401794E-5</v>
      </c>
      <c r="K539" s="31">
        <v>0.34076034227917318</v>
      </c>
      <c r="L539">
        <f t="shared" si="119"/>
        <v>1</v>
      </c>
      <c r="M539" s="13">
        <f t="shared" si="117"/>
        <v>0.51999999999999991</v>
      </c>
      <c r="N539" s="5">
        <f t="shared" si="120"/>
        <v>6.7562988099599056E-2</v>
      </c>
      <c r="O539" s="5">
        <f t="shared" si="130"/>
        <v>-3.0811356193868045E-3</v>
      </c>
      <c r="P539" s="5">
        <f t="shared" si="121"/>
        <v>0</v>
      </c>
      <c r="Q539" s="5">
        <f t="shared" si="122"/>
        <v>-6.7562988099599056E-2</v>
      </c>
      <c r="R539" s="5">
        <f t="shared" si="123"/>
        <v>-6.7562988099599056E-2</v>
      </c>
      <c r="S539" s="11">
        <f t="shared" si="124"/>
        <v>0</v>
      </c>
      <c r="T539" s="11">
        <f t="shared" si="125"/>
        <v>-6.9562988099599057E-2</v>
      </c>
      <c r="U539" s="11">
        <f t="shared" si="126"/>
        <v>-6.9562988099599057E-2</v>
      </c>
    </row>
    <row r="540" spans="1:21" x14ac:dyDescent="0.25">
      <c r="A540" s="1">
        <v>41477</v>
      </c>
      <c r="B540">
        <v>1.25739</v>
      </c>
      <c r="C540" s="28">
        <f t="shared" si="129"/>
        <v>1.1737546003528456</v>
      </c>
      <c r="D540" s="31">
        <f t="shared" si="127"/>
        <v>8.3635399647154385E-2</v>
      </c>
      <c r="E540" s="30">
        <f t="shared" si="116"/>
        <v>3.2117879540060157</v>
      </c>
      <c r="F540" s="3">
        <v>531</v>
      </c>
      <c r="G540" s="3">
        <f t="shared" si="128"/>
        <v>1.1737546003528456</v>
      </c>
      <c r="H540" s="32">
        <f t="shared" si="118"/>
        <v>1.171605899516541</v>
      </c>
      <c r="I540" s="31">
        <f t="array" ref="I540:K540">LINEST(B491:B540,F491:G540,1,1)</f>
        <v>0.7015384721369573</v>
      </c>
      <c r="J540" s="31">
        <v>1.8944537014573909E-4</v>
      </c>
      <c r="K540" s="31">
        <v>0.25423426922072356</v>
      </c>
      <c r="L540">
        <f t="shared" si="119"/>
        <v>1</v>
      </c>
      <c r="M540" s="13">
        <f t="shared" si="117"/>
        <v>0.51999999999999991</v>
      </c>
      <c r="N540" s="5">
        <f t="shared" si="120"/>
        <v>3.7162374417711641E-2</v>
      </c>
      <c r="O540" s="5">
        <f t="shared" si="130"/>
        <v>3.0164724570470064E-2</v>
      </c>
      <c r="P540" s="5">
        <f t="shared" si="121"/>
        <v>3.7162374417711641E-2</v>
      </c>
      <c r="Q540" s="5">
        <f t="shared" si="122"/>
        <v>3.7162374417711641E-2</v>
      </c>
      <c r="R540" s="5">
        <f t="shared" si="123"/>
        <v>3.7162374417711641E-2</v>
      </c>
      <c r="S540" s="11">
        <f t="shared" si="124"/>
        <v>3.5162374417711639E-2</v>
      </c>
      <c r="T540" s="11">
        <f t="shared" si="125"/>
        <v>3.5162374417711639E-2</v>
      </c>
      <c r="U540" s="11">
        <f t="shared" si="126"/>
        <v>3.5162374417711639E-2</v>
      </c>
    </row>
    <row r="541" spans="1:21" x14ac:dyDescent="0.25">
      <c r="A541" s="1">
        <v>41484</v>
      </c>
      <c r="B541">
        <v>1.28617</v>
      </c>
      <c r="C541" s="28">
        <f t="shared" si="129"/>
        <v>1.2155723001764227</v>
      </c>
      <c r="D541" s="31">
        <f t="shared" si="127"/>
        <v>7.0597699823577331E-2</v>
      </c>
      <c r="E541" s="30">
        <f t="shared" si="116"/>
        <v>3.2164472826618455</v>
      </c>
      <c r="F541" s="3">
        <v>532</v>
      </c>
      <c r="G541" s="3">
        <f t="shared" si="128"/>
        <v>1.2155723001764227</v>
      </c>
      <c r="H541" s="32">
        <f t="shared" si="118"/>
        <v>1.2077899403760313</v>
      </c>
      <c r="I541" s="31">
        <f t="array" ref="I541:K541">LINEST(B492:B541,F492:G541,1,1)</f>
        <v>0.72742983207282352</v>
      </c>
      <c r="J541" s="31">
        <v>3.818362993949184E-4</v>
      </c>
      <c r="K541" s="31">
        <v>0.1280603923672704</v>
      </c>
      <c r="L541">
        <f t="shared" si="119"/>
        <v>1</v>
      </c>
      <c r="M541" s="13">
        <f t="shared" si="117"/>
        <v>0.51999999999999991</v>
      </c>
      <c r="N541" s="5">
        <f t="shared" si="120"/>
        <v>2.2630665908279668E-2</v>
      </c>
      <c r="O541" s="5">
        <f t="shared" si="130"/>
        <v>3.04168225802115E-2</v>
      </c>
      <c r="P541" s="5">
        <f t="shared" si="121"/>
        <v>2.2630665908279668E-2</v>
      </c>
      <c r="Q541" s="5">
        <f t="shared" si="122"/>
        <v>2.2630665908279668E-2</v>
      </c>
      <c r="R541" s="5">
        <f t="shared" si="123"/>
        <v>2.2630665908279668E-2</v>
      </c>
      <c r="S541" s="11">
        <f t="shared" si="124"/>
        <v>2.0630665908279666E-2</v>
      </c>
      <c r="T541" s="11">
        <f t="shared" si="125"/>
        <v>2.0630665908279666E-2</v>
      </c>
      <c r="U541" s="11">
        <f t="shared" si="126"/>
        <v>2.0630665908279666E-2</v>
      </c>
    </row>
    <row r="542" spans="1:21" x14ac:dyDescent="0.25">
      <c r="A542" s="1">
        <v>41491</v>
      </c>
      <c r="B542">
        <v>1.3437300000000001</v>
      </c>
      <c r="C542" s="28">
        <f t="shared" si="129"/>
        <v>1.2508711500882113</v>
      </c>
      <c r="D542" s="31">
        <f t="shared" si="127"/>
        <v>9.2858849911788832E-2</v>
      </c>
      <c r="E542" s="30">
        <f t="shared" si="116"/>
        <v>3.3086269469897616</v>
      </c>
      <c r="F542" s="3">
        <v>533</v>
      </c>
      <c r="G542" s="3">
        <f t="shared" si="128"/>
        <v>1.2508711500882113</v>
      </c>
      <c r="H542" s="32">
        <f t="shared" si="118"/>
        <v>1.241500130598169</v>
      </c>
      <c r="I542" s="31">
        <f t="array" ref="I542:K542">LINEST(B493:B542,F493:G542,1,1)</f>
        <v>0.75900186041123341</v>
      </c>
      <c r="J542" s="31">
        <v>5.8733513415567705E-4</v>
      </c>
      <c r="K542" s="31">
        <v>-1.0871386196415034E-2</v>
      </c>
      <c r="L542">
        <f t="shared" si="119"/>
        <v>1</v>
      </c>
      <c r="M542" s="13">
        <f t="shared" si="117"/>
        <v>0.51999999999999991</v>
      </c>
      <c r="N542" s="5">
        <f t="shared" si="120"/>
        <v>4.378051913738451E-2</v>
      </c>
      <c r="O542" s="5">
        <f t="shared" si="130"/>
        <v>2.7528237185193066E-2</v>
      </c>
      <c r="P542" s="5">
        <f t="shared" si="121"/>
        <v>4.378051913738451E-2</v>
      </c>
      <c r="Q542" s="5">
        <f t="shared" si="122"/>
        <v>4.378051913738451E-2</v>
      </c>
      <c r="R542" s="5">
        <f t="shared" si="123"/>
        <v>4.378051913738451E-2</v>
      </c>
      <c r="S542" s="11">
        <f t="shared" si="124"/>
        <v>4.1780519137384509E-2</v>
      </c>
      <c r="T542" s="11">
        <f t="shared" si="125"/>
        <v>4.1780519137384509E-2</v>
      </c>
      <c r="U542" s="11">
        <f t="shared" si="126"/>
        <v>4.1780519137384509E-2</v>
      </c>
    </row>
    <row r="543" spans="1:21" x14ac:dyDescent="0.25">
      <c r="A543" s="1">
        <v>41498</v>
      </c>
      <c r="B543">
        <v>1.43547</v>
      </c>
      <c r="C543" s="28">
        <f t="shared" si="129"/>
        <v>1.2973005750441056</v>
      </c>
      <c r="D543" s="31">
        <f t="shared" si="127"/>
        <v>0.13816942495589446</v>
      </c>
      <c r="E543" s="30">
        <f t="shared" si="116"/>
        <v>3.4221267791537193</v>
      </c>
      <c r="F543" s="3">
        <v>534</v>
      </c>
      <c r="G543" s="3">
        <f t="shared" si="128"/>
        <v>1.2973005750441056</v>
      </c>
      <c r="H543" s="32">
        <f t="shared" si="118"/>
        <v>1.2874191254137557</v>
      </c>
      <c r="I543" s="31">
        <f t="array" ref="I543:K543">LINEST(B494:B543,F494:G543,1,1)</f>
        <v>0.84149867562123859</v>
      </c>
      <c r="J543" s="31">
        <v>8.6740609445298193E-4</v>
      </c>
      <c r="K543" s="31">
        <v>-0.24661079655137408</v>
      </c>
      <c r="L543">
        <f t="shared" si="119"/>
        <v>1</v>
      </c>
      <c r="M543" s="13">
        <f t="shared" si="117"/>
        <v>0.51999999999999991</v>
      </c>
      <c r="N543" s="5">
        <f t="shared" si="120"/>
        <v>6.6042992656871635E-2</v>
      </c>
      <c r="O543" s="5">
        <f t="shared" si="130"/>
        <v>3.6319105210247005E-2</v>
      </c>
      <c r="P543" s="5">
        <f t="shared" si="121"/>
        <v>6.6042992656871635E-2</v>
      </c>
      <c r="Q543" s="5">
        <f t="shared" si="122"/>
        <v>6.6042992656871635E-2</v>
      </c>
      <c r="R543" s="5">
        <f t="shared" si="123"/>
        <v>6.6042992656871635E-2</v>
      </c>
      <c r="S543" s="11">
        <f t="shared" si="124"/>
        <v>6.4042992656871633E-2</v>
      </c>
      <c r="T543" s="11">
        <f t="shared" si="125"/>
        <v>6.4042992656871633E-2</v>
      </c>
      <c r="U543" s="11">
        <f t="shared" si="126"/>
        <v>6.4042992656871633E-2</v>
      </c>
    </row>
    <row r="544" spans="1:21" x14ac:dyDescent="0.25">
      <c r="A544" s="1">
        <v>41505</v>
      </c>
      <c r="B544">
        <v>1.4057900000000001</v>
      </c>
      <c r="C544" s="28">
        <f t="shared" si="129"/>
        <v>1.3663852875220528</v>
      </c>
      <c r="D544" s="31">
        <f t="shared" si="127"/>
        <v>3.9404712477947301E-2</v>
      </c>
      <c r="E544" s="30">
        <f t="shared" si="116"/>
        <v>3.3788066952356983</v>
      </c>
      <c r="F544" s="3">
        <v>535</v>
      </c>
      <c r="G544" s="3">
        <f t="shared" si="128"/>
        <v>1.3663852875220528</v>
      </c>
      <c r="H544" s="32">
        <f t="shared" si="118"/>
        <v>1.3672628738191239</v>
      </c>
      <c r="I544" s="31">
        <f t="array" ref="I544:K544">LINEST(B495:B544,F495:G544,1,1)</f>
        <v>0.89022674951790792</v>
      </c>
      <c r="J544" s="31">
        <v>1.1378017713718439E-3</v>
      </c>
      <c r="K544" s="31">
        <v>-0.44279256364510589</v>
      </c>
      <c r="L544">
        <f t="shared" si="119"/>
        <v>0</v>
      </c>
      <c r="M544" s="13">
        <f t="shared" si="117"/>
        <v>0.51999999999999991</v>
      </c>
      <c r="N544" s="5">
        <f t="shared" si="120"/>
        <v>-2.0892899372041029E-2</v>
      </c>
      <c r="O544" s="5">
        <f t="shared" si="130"/>
        <v>6.0171302678928951E-2</v>
      </c>
      <c r="P544" s="5">
        <f t="shared" si="121"/>
        <v>-2.0892899372041029E-2</v>
      </c>
      <c r="Q544" s="5">
        <f t="shared" si="122"/>
        <v>-2.0892899372041029E-2</v>
      </c>
      <c r="R544" s="5">
        <f t="shared" si="123"/>
        <v>-2.0892899372041029E-2</v>
      </c>
      <c r="S544" s="11">
        <f t="shared" si="124"/>
        <v>-2.2892899372041031E-2</v>
      </c>
      <c r="T544" s="11">
        <f t="shared" si="125"/>
        <v>-2.2892899372041031E-2</v>
      </c>
      <c r="U544" s="11">
        <f t="shared" si="126"/>
        <v>-2.2892899372041031E-2</v>
      </c>
    </row>
    <row r="545" spans="1:21" x14ac:dyDescent="0.25">
      <c r="A545" s="1">
        <v>41512</v>
      </c>
      <c r="B545">
        <v>1.3356399999999999</v>
      </c>
      <c r="C545" s="28">
        <f t="shared" si="129"/>
        <v>1.3860876437610266</v>
      </c>
      <c r="D545" s="31">
        <f t="shared" si="127"/>
        <v>5.0447643761026617E-2</v>
      </c>
      <c r="E545" s="30">
        <f t="shared" si="116"/>
        <v>3.3785067371947086</v>
      </c>
      <c r="F545" s="3">
        <v>536</v>
      </c>
      <c r="G545" s="3">
        <f t="shared" si="128"/>
        <v>1.3860876437610266</v>
      </c>
      <c r="H545" s="32">
        <f t="shared" si="118"/>
        <v>1.4010014834625171</v>
      </c>
      <c r="I545" s="31">
        <f t="array" ref="I545:K545">LINEST(B496:B545,F496:G545,1,1)</f>
        <v>0.84483862306478119</v>
      </c>
      <c r="J545" s="31">
        <v>1.3096154108335673E-3</v>
      </c>
      <c r="K545" s="31">
        <v>-0.48072482780386561</v>
      </c>
      <c r="L545">
        <f t="shared" si="119"/>
        <v>0</v>
      </c>
      <c r="M545" s="13">
        <f t="shared" si="117"/>
        <v>0.5</v>
      </c>
      <c r="N545" s="5">
        <f t="shared" si="120"/>
        <v>-5.11888446215224E-2</v>
      </c>
      <c r="O545" s="5">
        <f t="shared" si="130"/>
        <v>2.4376487164956551E-2</v>
      </c>
      <c r="P545" s="5">
        <f t="shared" si="121"/>
        <v>-5.11888446215224E-2</v>
      </c>
      <c r="Q545" s="5">
        <f t="shared" si="122"/>
        <v>-5.11888446215224E-2</v>
      </c>
      <c r="R545" s="5">
        <f t="shared" si="123"/>
        <v>-5.11888446215224E-2</v>
      </c>
      <c r="S545" s="11">
        <f t="shared" si="124"/>
        <v>-5.3188844621522402E-2</v>
      </c>
      <c r="T545" s="11">
        <f t="shared" si="125"/>
        <v>-5.3188844621522402E-2</v>
      </c>
      <c r="U545" s="11">
        <f t="shared" si="126"/>
        <v>-5.3188844621522402E-2</v>
      </c>
    </row>
    <row r="546" spans="1:21" x14ac:dyDescent="0.25">
      <c r="A546" s="1">
        <v>41519</v>
      </c>
      <c r="B546">
        <v>1.38151</v>
      </c>
      <c r="C546" s="28">
        <f t="shared" si="129"/>
        <v>1.3608638218805131</v>
      </c>
      <c r="D546" s="31">
        <f t="shared" si="127"/>
        <v>2.064617811948688E-2</v>
      </c>
      <c r="E546" s="30">
        <f t="shared" si="116"/>
        <v>3.3824691144131882</v>
      </c>
      <c r="F546" s="3">
        <v>537</v>
      </c>
      <c r="G546" s="3">
        <f t="shared" si="128"/>
        <v>1.3608638218805131</v>
      </c>
      <c r="H546" s="32">
        <f t="shared" si="118"/>
        <v>1.3722489652699685</v>
      </c>
      <c r="I546" s="31">
        <f t="array" ref="I546:K546">LINEST(B497:B546,F497:G546,1,1)</f>
        <v>0.85627358283971955</v>
      </c>
      <c r="J546" s="31">
        <v>1.2141836865528033E-3</v>
      </c>
      <c r="K546" s="31">
        <v>-0.4443459160143548</v>
      </c>
      <c r="L546">
        <f t="shared" si="119"/>
        <v>1</v>
      </c>
      <c r="M546" s="13">
        <f t="shared" si="117"/>
        <v>0.5</v>
      </c>
      <c r="N546" s="5">
        <f t="shared" si="120"/>
        <v>3.3766526138553243E-2</v>
      </c>
      <c r="O546" s="5">
        <f t="shared" si="130"/>
        <v>-2.0736351805497377E-2</v>
      </c>
      <c r="P546" s="5">
        <f t="shared" si="121"/>
        <v>0</v>
      </c>
      <c r="Q546" s="5">
        <f t="shared" si="122"/>
        <v>0</v>
      </c>
      <c r="R546" s="5">
        <f t="shared" si="123"/>
        <v>0</v>
      </c>
      <c r="S546" s="11">
        <f t="shared" si="124"/>
        <v>0</v>
      </c>
      <c r="T546" s="11">
        <f t="shared" si="125"/>
        <v>0</v>
      </c>
      <c r="U546" s="11">
        <f t="shared" si="126"/>
        <v>0</v>
      </c>
    </row>
    <row r="547" spans="1:21" x14ac:dyDescent="0.25">
      <c r="A547" s="1">
        <v>41526</v>
      </c>
      <c r="B547">
        <v>1.45166</v>
      </c>
      <c r="C547" s="28">
        <f t="shared" si="129"/>
        <v>1.3711869109402566</v>
      </c>
      <c r="D547" s="31">
        <f t="shared" si="127"/>
        <v>8.0473089059743375E-2</v>
      </c>
      <c r="E547" s="30">
        <f t="shared" si="116"/>
        <v>3.3811703030224276</v>
      </c>
      <c r="F547" s="3">
        <v>538</v>
      </c>
      <c r="G547" s="3">
        <f t="shared" si="128"/>
        <v>1.3711869109402566</v>
      </c>
      <c r="H547" s="32">
        <f t="shared" si="118"/>
        <v>1.3829960363247942</v>
      </c>
      <c r="I547" s="31">
        <f t="array" ref="I547:K547">LINEST(B498:B547,F498:G547,1,1)</f>
        <v>0.89410305420935243</v>
      </c>
      <c r="J547" s="31">
        <v>1.0422564227315669E-3</v>
      </c>
      <c r="K547" s="31">
        <v>-0.39749832630135484</v>
      </c>
      <c r="L547">
        <f t="shared" si="119"/>
        <v>1</v>
      </c>
      <c r="M547" s="13">
        <f t="shared" si="117"/>
        <v>0.51999999999999991</v>
      </c>
      <c r="N547" s="5">
        <f t="shared" si="120"/>
        <v>4.9530625339304801E-2</v>
      </c>
      <c r="O547" s="5">
        <f t="shared" si="130"/>
        <v>7.8012122719673394E-3</v>
      </c>
      <c r="P547" s="5">
        <f t="shared" si="121"/>
        <v>4.9530625339304801E-2</v>
      </c>
      <c r="Q547" s="5">
        <f t="shared" si="122"/>
        <v>4.9530625339304801E-2</v>
      </c>
      <c r="R547" s="5">
        <f t="shared" si="123"/>
        <v>4.9530625339304801E-2</v>
      </c>
      <c r="S547" s="11">
        <f t="shared" si="124"/>
        <v>4.7530625339304799E-2</v>
      </c>
      <c r="T547" s="11">
        <f t="shared" si="125"/>
        <v>4.7530625339304799E-2</v>
      </c>
      <c r="U547" s="11">
        <f t="shared" si="126"/>
        <v>4.7530625339304799E-2</v>
      </c>
    </row>
    <row r="548" spans="1:21" x14ac:dyDescent="0.25">
      <c r="A548" s="1">
        <v>41533</v>
      </c>
      <c r="B548">
        <v>1.51912</v>
      </c>
      <c r="C548" s="28">
        <f t="shared" si="129"/>
        <v>1.4114234554701284</v>
      </c>
      <c r="D548" s="31">
        <f t="shared" si="127"/>
        <v>0.10769654452987165</v>
      </c>
      <c r="E548" s="30">
        <f t="shared" si="116"/>
        <v>3.4836927977775511</v>
      </c>
      <c r="F548" s="3">
        <v>539</v>
      </c>
      <c r="G548" s="3">
        <f t="shared" si="128"/>
        <v>1.4114234554701284</v>
      </c>
      <c r="H548" s="32">
        <f t="shared" si="118"/>
        <v>1.4262359078695193</v>
      </c>
      <c r="I548" s="31">
        <f t="array" ref="I548:K548">LINEST(B499:B548,F499:G548,1,1)</f>
        <v>0.93523094220518788</v>
      </c>
      <c r="J548" s="31">
        <v>1.2289380092999603E-3</v>
      </c>
      <c r="K548" s="31">
        <v>-0.54131760218690594</v>
      </c>
      <c r="L548">
        <f t="shared" si="119"/>
        <v>1</v>
      </c>
      <c r="M548" s="13">
        <f t="shared" si="117"/>
        <v>0.54</v>
      </c>
      <c r="N548" s="5">
        <f t="shared" si="120"/>
        <v>4.5423490631716024E-2</v>
      </c>
      <c r="O548" s="5">
        <f t="shared" si="130"/>
        <v>3.0786554917575093E-2</v>
      </c>
      <c r="P548" s="5">
        <f t="shared" si="121"/>
        <v>4.5423490631716024E-2</v>
      </c>
      <c r="Q548" s="5">
        <f t="shared" si="122"/>
        <v>4.5423490631716024E-2</v>
      </c>
      <c r="R548" s="5">
        <f t="shared" si="123"/>
        <v>4.5423490631716024E-2</v>
      </c>
      <c r="S548" s="11">
        <f t="shared" si="124"/>
        <v>4.3423490631716022E-2</v>
      </c>
      <c r="T548" s="11">
        <f t="shared" si="125"/>
        <v>4.3423490631716022E-2</v>
      </c>
      <c r="U548" s="11">
        <f t="shared" si="126"/>
        <v>4.3423490631716022E-2</v>
      </c>
    </row>
    <row r="549" spans="1:21" x14ac:dyDescent="0.25">
      <c r="A549" s="1">
        <v>41540</v>
      </c>
      <c r="B549">
        <v>1.42198</v>
      </c>
      <c r="C549" s="28">
        <f t="shared" si="129"/>
        <v>1.4652717277350642</v>
      </c>
      <c r="D549" s="31">
        <f t="shared" si="127"/>
        <v>4.3291727735064178E-2</v>
      </c>
      <c r="E549" s="30">
        <f t="shared" si="116"/>
        <v>3.4674775006252414</v>
      </c>
      <c r="F549" s="3">
        <v>540</v>
      </c>
      <c r="G549" s="3">
        <f t="shared" si="128"/>
        <v>1.4652717277350642</v>
      </c>
      <c r="H549" s="32">
        <f t="shared" si="118"/>
        <v>1.4926763813513602</v>
      </c>
      <c r="I549" s="31">
        <f t="array" ref="I549:K549">LINEST(B500:B549,F500:G549,1,1)</f>
        <v>0.89816775886975808</v>
      </c>
      <c r="J549" s="31">
        <v>1.2612463039262073E-3</v>
      </c>
      <c r="K549" s="31">
        <v>-0.51563401331056224</v>
      </c>
      <c r="L549">
        <f t="shared" si="119"/>
        <v>0</v>
      </c>
      <c r="M549" s="13">
        <f t="shared" si="117"/>
        <v>0.54</v>
      </c>
      <c r="N549" s="5">
        <f t="shared" si="120"/>
        <v>-6.6080953250492958E-2</v>
      </c>
      <c r="O549" s="5">
        <f t="shared" si="130"/>
        <v>4.5531996163859167E-2</v>
      </c>
      <c r="P549" s="5">
        <f t="shared" si="121"/>
        <v>-6.6080953250492958E-2</v>
      </c>
      <c r="Q549" s="5">
        <f t="shared" si="122"/>
        <v>-6.6080953250492958E-2</v>
      </c>
      <c r="R549" s="5">
        <f t="shared" si="123"/>
        <v>-6.6080953250492958E-2</v>
      </c>
      <c r="S549" s="11">
        <f t="shared" si="124"/>
        <v>-6.8080953250492959E-2</v>
      </c>
      <c r="T549" s="11">
        <f t="shared" si="125"/>
        <v>-6.8080953250492959E-2</v>
      </c>
      <c r="U549" s="11">
        <f t="shared" si="126"/>
        <v>-6.8080953250492959E-2</v>
      </c>
    </row>
    <row r="550" spans="1:21" x14ac:dyDescent="0.25">
      <c r="A550" s="1">
        <v>41547</v>
      </c>
      <c r="B550">
        <v>1.51732</v>
      </c>
      <c r="C550" s="28">
        <f t="shared" si="129"/>
        <v>1.4436258638675321</v>
      </c>
      <c r="D550" s="31">
        <f t="shared" si="127"/>
        <v>7.3694136132467891E-2</v>
      </c>
      <c r="E550" s="30">
        <f t="shared" si="116"/>
        <v>3.4792681243140224</v>
      </c>
      <c r="F550" s="3">
        <v>541</v>
      </c>
      <c r="G550" s="3">
        <f t="shared" si="128"/>
        <v>1.4436258638675321</v>
      </c>
      <c r="H550" s="32">
        <f t="shared" si="118"/>
        <v>1.4633184439098357</v>
      </c>
      <c r="I550" s="31">
        <f t="array" ref="I550:K550">LINEST(B501:B550,F501:G550,1,1)</f>
        <v>0.9137582716350926</v>
      </c>
      <c r="J550" s="31">
        <v>1.4166200269825878E-3</v>
      </c>
      <c r="K550" s="31">
        <v>-0.6142797063330836</v>
      </c>
      <c r="L550">
        <f t="shared" si="119"/>
        <v>1</v>
      </c>
      <c r="M550" s="13">
        <f t="shared" si="117"/>
        <v>0.54</v>
      </c>
      <c r="N550" s="5">
        <f t="shared" si="120"/>
        <v>6.4895354186558341E-2</v>
      </c>
      <c r="O550" s="5">
        <f t="shared" si="130"/>
        <v>-1.9863974399432383E-2</v>
      </c>
      <c r="P550" s="5">
        <f t="shared" si="121"/>
        <v>0</v>
      </c>
      <c r="Q550" s="5">
        <f t="shared" si="122"/>
        <v>0</v>
      </c>
      <c r="R550" s="5">
        <f t="shared" si="123"/>
        <v>0</v>
      </c>
      <c r="S550" s="11">
        <f t="shared" si="124"/>
        <v>0</v>
      </c>
      <c r="T550" s="11">
        <f t="shared" si="125"/>
        <v>0</v>
      </c>
      <c r="U550" s="11">
        <f t="shared" si="126"/>
        <v>0</v>
      </c>
    </row>
    <row r="551" spans="1:21" x14ac:dyDescent="0.25">
      <c r="A551" s="1">
        <v>41554</v>
      </c>
      <c r="B551">
        <v>1.5982700000000001</v>
      </c>
      <c r="C551" s="28">
        <f t="shared" si="129"/>
        <v>1.4804729319337659</v>
      </c>
      <c r="D551" s="31">
        <f t="shared" si="127"/>
        <v>0.11779706806623413</v>
      </c>
      <c r="E551" s="30">
        <f t="shared" si="116"/>
        <v>3.4957334361584129</v>
      </c>
      <c r="F551" s="3">
        <v>542</v>
      </c>
      <c r="G551" s="3">
        <f t="shared" si="128"/>
        <v>1.4804729319337659</v>
      </c>
      <c r="H551" s="32">
        <f t="shared" si="118"/>
        <v>1.5063227357778148</v>
      </c>
      <c r="I551" s="31">
        <f t="array" ref="I551:K551">LINEST(B502:B551,F502:G551,1,1)</f>
        <v>0.9503939439097473</v>
      </c>
      <c r="J551" s="31">
        <v>1.433045379017167E-3</v>
      </c>
      <c r="K551" s="31">
        <v>-0.66494160807625202</v>
      </c>
      <c r="L551">
        <f t="shared" si="119"/>
        <v>1</v>
      </c>
      <c r="M551" s="13">
        <f t="shared" si="117"/>
        <v>0.54</v>
      </c>
      <c r="N551" s="5">
        <f t="shared" si="120"/>
        <v>5.197617350215894E-2</v>
      </c>
      <c r="O551" s="5">
        <f t="shared" si="130"/>
        <v>2.8964643041472393E-2</v>
      </c>
      <c r="P551" s="5">
        <f t="shared" si="121"/>
        <v>5.197617350215894E-2</v>
      </c>
      <c r="Q551" s="5">
        <f t="shared" si="122"/>
        <v>5.197617350215894E-2</v>
      </c>
      <c r="R551" s="5">
        <f t="shared" si="123"/>
        <v>5.197617350215894E-2</v>
      </c>
      <c r="S551" s="11">
        <f t="shared" si="124"/>
        <v>4.9976173502158938E-2</v>
      </c>
      <c r="T551" s="11">
        <f t="shared" si="125"/>
        <v>4.9976173502158938E-2</v>
      </c>
      <c r="U551" s="11">
        <f t="shared" si="126"/>
        <v>4.9976173502158938E-2</v>
      </c>
    </row>
    <row r="552" spans="1:21" x14ac:dyDescent="0.25">
      <c r="A552" s="1">
        <v>41561</v>
      </c>
      <c r="B552">
        <v>1.63245</v>
      </c>
      <c r="C552" s="28">
        <f t="shared" si="129"/>
        <v>1.5393714659668829</v>
      </c>
      <c r="D552" s="31">
        <f t="shared" si="127"/>
        <v>9.3078534033117055E-2</v>
      </c>
      <c r="E552" s="30">
        <f t="shared" si="116"/>
        <v>3.5242360920806077</v>
      </c>
      <c r="F552" s="3">
        <v>543</v>
      </c>
      <c r="G552" s="3">
        <f t="shared" si="128"/>
        <v>1.5393714659668829</v>
      </c>
      <c r="H552" s="32">
        <f t="shared" si="118"/>
        <v>1.5762113514124649</v>
      </c>
      <c r="I552" s="31">
        <f t="array" ref="I552:K552">LINEST(B503:B552,F503:G552,1,1)</f>
        <v>0.97598317360565712</v>
      </c>
      <c r="J552" s="31">
        <v>1.4120704930583841E-3</v>
      </c>
      <c r="K552" s="31">
        <v>-0.68390335286667336</v>
      </c>
      <c r="L552">
        <f t="shared" si="119"/>
        <v>1</v>
      </c>
      <c r="M552" s="13">
        <f t="shared" si="117"/>
        <v>0.55999999999999994</v>
      </c>
      <c r="N552" s="5">
        <f t="shared" si="120"/>
        <v>2.1160159554794611E-2</v>
      </c>
      <c r="O552" s="5">
        <f t="shared" si="130"/>
        <v>4.5352682266425803E-2</v>
      </c>
      <c r="P552" s="5">
        <f t="shared" si="121"/>
        <v>2.1160159554794611E-2</v>
      </c>
      <c r="Q552" s="5">
        <f t="shared" si="122"/>
        <v>2.1160159554794611E-2</v>
      </c>
      <c r="R552" s="5">
        <f t="shared" si="123"/>
        <v>2.1160159554794611E-2</v>
      </c>
      <c r="S552" s="11">
        <f t="shared" si="124"/>
        <v>1.9160159554794609E-2</v>
      </c>
      <c r="T552" s="11">
        <f t="shared" si="125"/>
        <v>1.9160159554794609E-2</v>
      </c>
      <c r="U552" s="11">
        <f t="shared" si="126"/>
        <v>1.9160159554794609E-2</v>
      </c>
    </row>
    <row r="553" spans="1:21" x14ac:dyDescent="0.25">
      <c r="A553" s="1">
        <v>41568</v>
      </c>
      <c r="B553">
        <v>1.61896</v>
      </c>
      <c r="C553" s="28">
        <f t="shared" si="129"/>
        <v>1.5859107329834414</v>
      </c>
      <c r="D553" s="31">
        <f t="shared" si="127"/>
        <v>3.3049267016558526E-2</v>
      </c>
      <c r="E553" s="30">
        <f t="shared" si="116"/>
        <v>3.4728574200417066</v>
      </c>
      <c r="F553" s="3">
        <v>544</v>
      </c>
      <c r="G553" s="3">
        <f t="shared" si="128"/>
        <v>1.5859107329834414</v>
      </c>
      <c r="H553" s="32">
        <f t="shared" si="118"/>
        <v>1.6320851855895409</v>
      </c>
      <c r="I553" s="31">
        <f t="array" ref="I553:K553">LINEST(B504:B553,F504:G553,1,1)</f>
        <v>0.97539968134330735</v>
      </c>
      <c r="J553" s="31">
        <v>1.2843206949217235E-3</v>
      </c>
      <c r="K553" s="31">
        <v>-0.61626558303598222</v>
      </c>
      <c r="L553">
        <f t="shared" si="119"/>
        <v>0</v>
      </c>
      <c r="M553" s="13">
        <f t="shared" si="117"/>
        <v>0.58000000000000007</v>
      </c>
      <c r="N553" s="5">
        <f t="shared" si="120"/>
        <v>-8.2979860467763955E-3</v>
      </c>
      <c r="O553" s="5">
        <f t="shared" si="130"/>
        <v>3.4834363561676629E-2</v>
      </c>
      <c r="P553" s="5">
        <f t="shared" si="121"/>
        <v>-8.2979860467763955E-3</v>
      </c>
      <c r="Q553" s="5">
        <f t="shared" si="122"/>
        <v>-8.2979860467763955E-3</v>
      </c>
      <c r="R553" s="5">
        <f t="shared" si="123"/>
        <v>-8.2979860467763955E-3</v>
      </c>
      <c r="S553" s="11">
        <f t="shared" si="124"/>
        <v>-1.0297986046776396E-2</v>
      </c>
      <c r="T553" s="11">
        <f t="shared" si="125"/>
        <v>-1.0297986046776396E-2</v>
      </c>
      <c r="U553" s="11">
        <f t="shared" si="126"/>
        <v>-1.0297986046776396E-2</v>
      </c>
    </row>
    <row r="554" spans="1:21" x14ac:dyDescent="0.25">
      <c r="A554" s="1">
        <v>41575</v>
      </c>
      <c r="B554">
        <v>1.64594</v>
      </c>
      <c r="C554" s="28">
        <f t="shared" si="129"/>
        <v>1.6024353664917208</v>
      </c>
      <c r="D554" s="31">
        <f t="shared" si="127"/>
        <v>4.3504633508279156E-2</v>
      </c>
      <c r="E554" s="30">
        <f t="shared" si="116"/>
        <v>3.3820380840222555</v>
      </c>
      <c r="F554" s="3">
        <v>545</v>
      </c>
      <c r="G554" s="3">
        <f t="shared" si="128"/>
        <v>1.6024353664917208</v>
      </c>
      <c r="H554" s="32">
        <f t="shared" si="118"/>
        <v>1.6467041415456276</v>
      </c>
      <c r="I554" s="31">
        <f t="array" ref="I554:K554">LINEST(B505:B554,F505:G554,1,1)</f>
        <v>0.97815125020762239</v>
      </c>
      <c r="J554" s="31">
        <v>1.1603592140868569E-3</v>
      </c>
      <c r="K554" s="31">
        <v>-0.55430722392008092</v>
      </c>
      <c r="L554">
        <f t="shared" si="119"/>
        <v>1</v>
      </c>
      <c r="M554" s="13">
        <f t="shared" si="117"/>
        <v>0.58000000000000007</v>
      </c>
      <c r="N554" s="5">
        <f t="shared" si="120"/>
        <v>1.6527681804360428E-2</v>
      </c>
      <c r="O554" s="5">
        <f t="shared" si="130"/>
        <v>8.9173480643107705E-3</v>
      </c>
      <c r="P554" s="5">
        <f t="shared" si="121"/>
        <v>1.6527681804360428E-2</v>
      </c>
      <c r="Q554" s="5">
        <f t="shared" si="122"/>
        <v>1.6527681804360428E-2</v>
      </c>
      <c r="R554" s="5">
        <f t="shared" si="123"/>
        <v>1.6527681804360428E-2</v>
      </c>
      <c r="S554" s="11">
        <f t="shared" si="124"/>
        <v>1.4527681804360428E-2</v>
      </c>
      <c r="T554" s="11">
        <f t="shared" si="125"/>
        <v>1.4527681804360428E-2</v>
      </c>
      <c r="U554" s="11">
        <f t="shared" si="126"/>
        <v>1.4527681804360428E-2</v>
      </c>
    </row>
    <row r="555" spans="1:21" x14ac:dyDescent="0.25">
      <c r="A555" s="1">
        <v>41582</v>
      </c>
      <c r="B555">
        <v>1.5820799999999999</v>
      </c>
      <c r="C555" s="28">
        <f t="shared" si="129"/>
        <v>1.6241876832458604</v>
      </c>
      <c r="D555" s="31">
        <f t="shared" si="127"/>
        <v>4.210768324586045E-2</v>
      </c>
      <c r="E555" s="30">
        <f t="shared" si="116"/>
        <v>3.3595937825042501</v>
      </c>
      <c r="F555" s="3">
        <v>546</v>
      </c>
      <c r="G555" s="3">
        <f t="shared" si="128"/>
        <v>1.6241876832458604</v>
      </c>
      <c r="H555" s="32">
        <f t="shared" si="118"/>
        <v>1.667950119910103</v>
      </c>
      <c r="I555" s="31">
        <f t="array" ref="I555:K555">LINEST(B506:B555,F506:G555,1,1)</f>
        <v>0.94495885490804554</v>
      </c>
      <c r="J555" s="31">
        <v>1.3466475298962353E-3</v>
      </c>
      <c r="K555" s="31">
        <v>-0.61305584329478502</v>
      </c>
      <c r="L555">
        <f t="shared" si="119"/>
        <v>0</v>
      </c>
      <c r="M555" s="13">
        <f t="shared" si="117"/>
        <v>0.6</v>
      </c>
      <c r="N555" s="5">
        <f t="shared" si="120"/>
        <v>-3.9571212618602525E-2</v>
      </c>
      <c r="O555" s="5">
        <f t="shared" si="130"/>
        <v>1.2819599062361797E-2</v>
      </c>
      <c r="P555" s="5">
        <f t="shared" si="121"/>
        <v>-3.9571212618602525E-2</v>
      </c>
      <c r="Q555" s="5">
        <f t="shared" si="122"/>
        <v>-3.9571212618602525E-2</v>
      </c>
      <c r="R555" s="5">
        <f t="shared" si="123"/>
        <v>0</v>
      </c>
      <c r="S555" s="11">
        <f t="shared" si="124"/>
        <v>-4.1571212618602527E-2</v>
      </c>
      <c r="T555" s="11">
        <f t="shared" si="125"/>
        <v>-4.1571212618602527E-2</v>
      </c>
      <c r="U555" s="11">
        <f t="shared" si="126"/>
        <v>0</v>
      </c>
    </row>
    <row r="556" spans="1:21" x14ac:dyDescent="0.25">
      <c r="A556" s="1">
        <v>41589</v>
      </c>
      <c r="B556">
        <v>1.5281100000000001</v>
      </c>
      <c r="C556" s="28">
        <f t="shared" si="129"/>
        <v>1.6031338416229302</v>
      </c>
      <c r="D556" s="31">
        <f t="shared" si="127"/>
        <v>7.5023841622930076E-2</v>
      </c>
      <c r="E556" s="30">
        <f t="shared" si="116"/>
        <v>3.3826036165091127</v>
      </c>
      <c r="F556" s="3">
        <v>547</v>
      </c>
      <c r="G556" s="3">
        <f t="shared" si="128"/>
        <v>1.6031338416229302</v>
      </c>
      <c r="H556" s="32">
        <f t="shared" si="118"/>
        <v>1.6384558748027958</v>
      </c>
      <c r="I556" s="31">
        <f t="array" ref="I556:K556">LINEST(B507:B556,F507:G556,1,1)</f>
        <v>0.91094082656603681</v>
      </c>
      <c r="J556" s="31">
        <v>1.4849234990652349E-3</v>
      </c>
      <c r="K556" s="31">
        <v>-0.64591161106288664</v>
      </c>
      <c r="L556">
        <f t="shared" si="119"/>
        <v>0</v>
      </c>
      <c r="M556" s="13">
        <f t="shared" si="117"/>
        <v>0.58000000000000007</v>
      </c>
      <c r="N556" s="5">
        <f t="shared" si="120"/>
        <v>-3.4708759285021928E-2</v>
      </c>
      <c r="O556" s="5">
        <f t="shared" si="130"/>
        <v>-1.7841140804044864E-2</v>
      </c>
      <c r="P556" s="5">
        <f t="shared" si="121"/>
        <v>0</v>
      </c>
      <c r="Q556" s="5">
        <f t="shared" si="122"/>
        <v>0</v>
      </c>
      <c r="R556" s="5">
        <f t="shared" si="123"/>
        <v>0</v>
      </c>
      <c r="S556" s="11">
        <f t="shared" si="124"/>
        <v>0</v>
      </c>
      <c r="T556" s="11">
        <f t="shared" si="125"/>
        <v>0</v>
      </c>
      <c r="U556" s="11">
        <f t="shared" si="126"/>
        <v>0</v>
      </c>
    </row>
    <row r="557" spans="1:21" x14ac:dyDescent="0.25">
      <c r="A557" s="1">
        <v>41596</v>
      </c>
      <c r="B557">
        <v>1.5524</v>
      </c>
      <c r="C557" s="28">
        <f t="shared" si="129"/>
        <v>1.565621920811465</v>
      </c>
      <c r="D557" s="31">
        <f t="shared" si="127"/>
        <v>1.3221920811465004E-2</v>
      </c>
      <c r="E557" s="30">
        <f t="shared" si="116"/>
        <v>3.3063785335115448</v>
      </c>
      <c r="F557" s="3">
        <v>548</v>
      </c>
      <c r="G557" s="3">
        <f t="shared" si="128"/>
        <v>1.565621920811465</v>
      </c>
      <c r="H557" s="32">
        <f t="shared" si="118"/>
        <v>1.5940153930587642</v>
      </c>
      <c r="I557" s="31">
        <f t="array" ref="I557:K557">LINEST(B508:B557,F508:G557,1,1)</f>
        <v>0.90194405443846737</v>
      </c>
      <c r="J557" s="31">
        <v>1.5049955951211807E-3</v>
      </c>
      <c r="K557" s="31">
        <v>-0.64624277056291024</v>
      </c>
      <c r="L557">
        <f t="shared" si="119"/>
        <v>1</v>
      </c>
      <c r="M557" s="13">
        <f t="shared" si="117"/>
        <v>0.55999999999999994</v>
      </c>
      <c r="N557" s="5">
        <f t="shared" si="120"/>
        <v>1.5770442830611353E-2</v>
      </c>
      <c r="O557" s="5">
        <f t="shared" si="130"/>
        <v>-2.7498021358334124E-2</v>
      </c>
      <c r="P557" s="5">
        <f t="shared" si="121"/>
        <v>0</v>
      </c>
      <c r="Q557" s="5">
        <f t="shared" si="122"/>
        <v>0</v>
      </c>
      <c r="R557" s="5">
        <f t="shared" si="123"/>
        <v>0</v>
      </c>
      <c r="S557" s="11">
        <f t="shared" si="124"/>
        <v>0</v>
      </c>
      <c r="T557" s="11">
        <f t="shared" si="125"/>
        <v>0</v>
      </c>
      <c r="U557" s="11">
        <f t="shared" si="126"/>
        <v>0</v>
      </c>
    </row>
    <row r="558" spans="1:21" x14ac:dyDescent="0.25">
      <c r="A558" s="1">
        <v>41603</v>
      </c>
      <c r="B558">
        <v>1.60097</v>
      </c>
      <c r="C558" s="28">
        <f t="shared" si="129"/>
        <v>1.5590109604057325</v>
      </c>
      <c r="D558" s="31">
        <f t="shared" si="127"/>
        <v>4.19590395942675E-2</v>
      </c>
      <c r="E558" s="30">
        <f t="shared" si="116"/>
        <v>3.2931210750103288</v>
      </c>
      <c r="F558" s="3">
        <v>549</v>
      </c>
      <c r="G558" s="3">
        <f t="shared" si="128"/>
        <v>1.5590109604057325</v>
      </c>
      <c r="H558" s="32">
        <f t="shared" si="118"/>
        <v>1.5861404777009733</v>
      </c>
      <c r="I558" s="31">
        <f t="array" ref="I558:K558">LINEST(B509:B558,F509:G558,1,1)</f>
        <v>0.90327429994182584</v>
      </c>
      <c r="J558" s="31">
        <v>1.5393905501721998E-3</v>
      </c>
      <c r="K558" s="31">
        <v>-0.66576807534966509</v>
      </c>
      <c r="L558">
        <f t="shared" si="119"/>
        <v>1</v>
      </c>
      <c r="M558" s="13">
        <f t="shared" si="117"/>
        <v>0.58000000000000007</v>
      </c>
      <c r="N558" s="5">
        <f t="shared" si="120"/>
        <v>3.0807575037829882E-2</v>
      </c>
      <c r="O558" s="5">
        <f t="shared" si="130"/>
        <v>-4.9525443242063316E-3</v>
      </c>
      <c r="P558" s="5">
        <f t="shared" si="121"/>
        <v>0</v>
      </c>
      <c r="Q558" s="5">
        <f t="shared" si="122"/>
        <v>0</v>
      </c>
      <c r="R558" s="5">
        <f t="shared" si="123"/>
        <v>0</v>
      </c>
      <c r="S558" s="11">
        <f t="shared" si="124"/>
        <v>0</v>
      </c>
      <c r="T558" s="11">
        <f t="shared" si="125"/>
        <v>0</v>
      </c>
      <c r="U558" s="11">
        <f t="shared" si="126"/>
        <v>0</v>
      </c>
    </row>
    <row r="559" spans="1:21" x14ac:dyDescent="0.25">
      <c r="A559" s="1">
        <v>41610</v>
      </c>
      <c r="B559">
        <v>1.52182</v>
      </c>
      <c r="C559" s="28">
        <f t="shared" si="129"/>
        <v>1.5799904802028664</v>
      </c>
      <c r="D559" s="31">
        <f t="shared" si="127"/>
        <v>5.8170480202866415E-2</v>
      </c>
      <c r="E559" s="30">
        <f t="shared" si="116"/>
        <v>3.3506233061654536</v>
      </c>
      <c r="F559" s="3">
        <v>550</v>
      </c>
      <c r="G559" s="3">
        <f t="shared" si="128"/>
        <v>1.5799904802028664</v>
      </c>
      <c r="H559" s="32">
        <f t="shared" si="118"/>
        <v>1.6080615221650381</v>
      </c>
      <c r="I559" s="31">
        <f t="array" ref="I559:K559">LINEST(B510:B559,F510:G559,1,1)</f>
        <v>0.88933509959628165</v>
      </c>
      <c r="J559" s="31">
        <v>1.5153496986075163E-3</v>
      </c>
      <c r="K559" s="31">
        <v>-0.63743759919155674</v>
      </c>
      <c r="L559">
        <f t="shared" si="119"/>
        <v>0</v>
      </c>
      <c r="M559" s="13">
        <f t="shared" si="117"/>
        <v>0.6</v>
      </c>
      <c r="N559" s="5">
        <f t="shared" si="120"/>
        <v>-5.0702708545068864E-2</v>
      </c>
      <c r="O559" s="5">
        <f t="shared" si="130"/>
        <v>1.3725737205563304E-2</v>
      </c>
      <c r="P559" s="5">
        <f t="shared" si="121"/>
        <v>-5.0702708545068864E-2</v>
      </c>
      <c r="Q559" s="5">
        <f t="shared" si="122"/>
        <v>-5.0702708545068864E-2</v>
      </c>
      <c r="R559" s="5">
        <f t="shared" si="123"/>
        <v>0</v>
      </c>
      <c r="S559" s="11">
        <f t="shared" si="124"/>
        <v>-5.2702708545068866E-2</v>
      </c>
      <c r="T559" s="11">
        <f t="shared" si="125"/>
        <v>-5.2702708545068866E-2</v>
      </c>
      <c r="U559" s="11">
        <f t="shared" si="126"/>
        <v>0</v>
      </c>
    </row>
    <row r="560" spans="1:21" x14ac:dyDescent="0.25">
      <c r="A560" s="1">
        <v>41617</v>
      </c>
      <c r="B560">
        <v>1.4876400000000001</v>
      </c>
      <c r="C560" s="28">
        <f t="shared" si="129"/>
        <v>1.5509052401014332</v>
      </c>
      <c r="D560" s="31">
        <f t="shared" si="127"/>
        <v>6.3265240101433085E-2</v>
      </c>
      <c r="E560" s="30">
        <f t="shared" si="116"/>
        <v>3.3787944217430166</v>
      </c>
      <c r="F560" s="3">
        <v>551</v>
      </c>
      <c r="G560" s="3">
        <f t="shared" si="128"/>
        <v>1.5509052401014332</v>
      </c>
      <c r="H560" s="32">
        <f t="shared" si="118"/>
        <v>1.5767945509111878</v>
      </c>
      <c r="I560" s="31">
        <f t="array" ref="I560:K560">LINEST(B511:B560,F511:G560,1,1)</f>
        <v>0.88253758565827567</v>
      </c>
      <c r="J560" s="31">
        <v>1.4061986635692104E-3</v>
      </c>
      <c r="K560" s="31">
        <v>-0.57329366757575939</v>
      </c>
      <c r="L560">
        <f t="shared" si="119"/>
        <v>0</v>
      </c>
      <c r="M560" s="13">
        <f t="shared" si="117"/>
        <v>0.58000000000000007</v>
      </c>
      <c r="N560" s="5">
        <f t="shared" si="120"/>
        <v>-2.2716015349456442E-2</v>
      </c>
      <c r="O560" s="5">
        <f t="shared" si="130"/>
        <v>-1.9635409016814376E-2</v>
      </c>
      <c r="P560" s="5">
        <f t="shared" si="121"/>
        <v>0</v>
      </c>
      <c r="Q560" s="5">
        <f t="shared" si="122"/>
        <v>0</v>
      </c>
      <c r="R560" s="5">
        <f t="shared" si="123"/>
        <v>0</v>
      </c>
      <c r="S560" s="11">
        <f t="shared" si="124"/>
        <v>0</v>
      </c>
      <c r="T560" s="11">
        <f t="shared" si="125"/>
        <v>0</v>
      </c>
      <c r="U560" s="11">
        <f t="shared" si="126"/>
        <v>0</v>
      </c>
    </row>
    <row r="561" spans="1:21" x14ac:dyDescent="0.25">
      <c r="A561" s="1">
        <v>41624</v>
      </c>
      <c r="B561">
        <v>1.59737</v>
      </c>
      <c r="C561" s="28">
        <f t="shared" si="129"/>
        <v>1.5192726200507165</v>
      </c>
      <c r="D561" s="31">
        <f t="shared" si="127"/>
        <v>7.8097379949283452E-2</v>
      </c>
      <c r="E561" s="30">
        <f t="shared" si="116"/>
        <v>3.4440188639542351</v>
      </c>
      <c r="F561" s="3">
        <v>552</v>
      </c>
      <c r="G561" s="3">
        <f t="shared" si="128"/>
        <v>1.5192726200507165</v>
      </c>
      <c r="H561" s="32">
        <f t="shared" si="118"/>
        <v>1.543743184770727</v>
      </c>
      <c r="I561" s="31">
        <f t="array" ref="I561:K561">LINEST(B512:B561,F512:G561,1,1)</f>
        <v>0.87066492207012436</v>
      </c>
      <c r="J561" s="31">
        <v>1.835763082579756E-3</v>
      </c>
      <c r="K561" s="31">
        <v>-0.78497610933934225</v>
      </c>
      <c r="L561">
        <f t="shared" si="119"/>
        <v>1</v>
      </c>
      <c r="M561" s="13">
        <f t="shared" si="117"/>
        <v>0.55999999999999994</v>
      </c>
      <c r="N561" s="5">
        <f t="shared" si="120"/>
        <v>7.1167555150534301E-2</v>
      </c>
      <c r="O561" s="5">
        <f t="shared" si="130"/>
        <v>-2.1183914399957815E-2</v>
      </c>
      <c r="P561" s="5">
        <f t="shared" si="121"/>
        <v>0</v>
      </c>
      <c r="Q561" s="5">
        <f t="shared" si="122"/>
        <v>0</v>
      </c>
      <c r="R561" s="5">
        <f t="shared" si="123"/>
        <v>0</v>
      </c>
      <c r="S561" s="11">
        <f t="shared" si="124"/>
        <v>0</v>
      </c>
      <c r="T561" s="11">
        <f t="shared" si="125"/>
        <v>0</v>
      </c>
      <c r="U561" s="11">
        <f t="shared" si="126"/>
        <v>0</v>
      </c>
    </row>
    <row r="562" spans="1:21" x14ac:dyDescent="0.25">
      <c r="A562" s="1">
        <v>41631</v>
      </c>
      <c r="B562">
        <v>1.6171599999999999</v>
      </c>
      <c r="C562" s="28">
        <f t="shared" si="129"/>
        <v>1.5583213100253581</v>
      </c>
      <c r="D562" s="31">
        <f t="shared" si="127"/>
        <v>5.8838689974641811E-2</v>
      </c>
      <c r="E562" s="30">
        <f t="shared" si="116"/>
        <v>3.4903410850598444</v>
      </c>
      <c r="F562" s="3">
        <v>553</v>
      </c>
      <c r="G562" s="3">
        <f t="shared" si="128"/>
        <v>1.5583213100253581</v>
      </c>
      <c r="H562" s="32">
        <f t="shared" si="118"/>
        <v>1.586976577280705</v>
      </c>
      <c r="I562" s="31">
        <f t="array" ref="I562:K562">LINEST(B513:B562,F513:G562,1,1)</f>
        <v>0.84037566176950107</v>
      </c>
      <c r="J562" s="31">
        <v>2.5648525767370364E-3</v>
      </c>
      <c r="K562" s="31">
        <v>-1.1331283568014761</v>
      </c>
      <c r="L562">
        <f t="shared" si="119"/>
        <v>1</v>
      </c>
      <c r="M562" s="13">
        <f t="shared" si="117"/>
        <v>0.55999999999999994</v>
      </c>
      <c r="N562" s="5">
        <f t="shared" si="120"/>
        <v>1.2312997563797168E-2</v>
      </c>
      <c r="O562" s="5">
        <f t="shared" si="130"/>
        <v>2.7620575656977342E-2</v>
      </c>
      <c r="P562" s="5">
        <f t="shared" si="121"/>
        <v>1.2312997563797168E-2</v>
      </c>
      <c r="Q562" s="5">
        <f t="shared" si="122"/>
        <v>1.2312997563797168E-2</v>
      </c>
      <c r="R562" s="5">
        <f t="shared" si="123"/>
        <v>1.2312997563797168E-2</v>
      </c>
      <c r="S562" s="11">
        <f t="shared" si="124"/>
        <v>1.0312997563797168E-2</v>
      </c>
      <c r="T562" s="11">
        <f t="shared" si="125"/>
        <v>1.0312997563797168E-2</v>
      </c>
      <c r="U562" s="11">
        <f t="shared" si="126"/>
        <v>1.0312997563797168E-2</v>
      </c>
    </row>
    <row r="563" spans="1:21" x14ac:dyDescent="0.25">
      <c r="A563" s="1">
        <v>41638</v>
      </c>
      <c r="B563">
        <v>1.6270500000000001</v>
      </c>
      <c r="C563" s="28">
        <f t="shared" si="129"/>
        <v>1.5877406550126789</v>
      </c>
      <c r="D563" s="31">
        <f t="shared" si="127"/>
        <v>3.9309344987321193E-2</v>
      </c>
      <c r="E563" s="30">
        <f t="shared" si="116"/>
        <v>3.4756021956126495</v>
      </c>
      <c r="F563" s="3">
        <v>554</v>
      </c>
      <c r="G563" s="3">
        <f t="shared" si="128"/>
        <v>1.5877406550126789</v>
      </c>
      <c r="H563" s="32">
        <f t="shared" si="118"/>
        <v>1.6220985743854635</v>
      </c>
      <c r="I563" s="31">
        <f t="array" ref="I563:K563">LINEST(B514:B563,F514:G563,1,1)</f>
        <v>0.79727160032602407</v>
      </c>
      <c r="J563" s="31">
        <v>3.3143277401807389E-3</v>
      </c>
      <c r="K563" s="31">
        <v>-1.4757342034465062</v>
      </c>
      <c r="L563">
        <f t="shared" si="119"/>
        <v>1</v>
      </c>
      <c r="M563" s="13">
        <f t="shared" si="117"/>
        <v>0.55999999999999994</v>
      </c>
      <c r="N563" s="5">
        <f t="shared" si="120"/>
        <v>6.0970348019490084E-3</v>
      </c>
      <c r="O563" s="5">
        <f t="shared" si="130"/>
        <v>2.1890044885880977E-2</v>
      </c>
      <c r="P563" s="5">
        <f t="shared" si="121"/>
        <v>6.0970348019490084E-3</v>
      </c>
      <c r="Q563" s="5">
        <f t="shared" si="122"/>
        <v>6.0970348019490084E-3</v>
      </c>
      <c r="R563" s="5">
        <f t="shared" si="123"/>
        <v>6.0970348019490084E-3</v>
      </c>
      <c r="S563" s="11">
        <f t="shared" si="124"/>
        <v>4.0970348019490083E-3</v>
      </c>
      <c r="T563" s="11">
        <f t="shared" si="125"/>
        <v>4.0970348019490083E-3</v>
      </c>
      <c r="U563" s="11">
        <f t="shared" si="126"/>
        <v>4.0970348019490083E-3</v>
      </c>
    </row>
    <row r="564" spans="1:21" x14ac:dyDescent="0.25">
      <c r="A564" s="1">
        <v>41645</v>
      </c>
      <c r="B564">
        <v>1.71879</v>
      </c>
      <c r="C564" s="28">
        <f t="shared" si="129"/>
        <v>1.6073953275063395</v>
      </c>
      <c r="D564" s="31">
        <f t="shared" si="127"/>
        <v>0.11139467249366053</v>
      </c>
      <c r="E564" s="30">
        <f t="shared" si="116"/>
        <v>3.5382427508890522</v>
      </c>
      <c r="F564" s="3">
        <v>555</v>
      </c>
      <c r="G564" s="3">
        <f t="shared" si="128"/>
        <v>1.6073953275063395</v>
      </c>
      <c r="H564" s="32">
        <f t="shared" si="118"/>
        <v>1.6452483374713569</v>
      </c>
      <c r="I564" s="31">
        <f t="array" ref="I564:K564">LINEST(B515:B564,F515:G564,1,1)</f>
        <v>0.75825656826976462</v>
      </c>
      <c r="J564" s="31">
        <v>4.1178744093666375E-3</v>
      </c>
      <c r="K564" s="31">
        <v>-1.8507797381771618</v>
      </c>
      <c r="L564">
        <f t="shared" si="119"/>
        <v>1</v>
      </c>
      <c r="M564" s="13">
        <f t="shared" si="117"/>
        <v>0.55999999999999994</v>
      </c>
      <c r="N564" s="5">
        <f t="shared" si="120"/>
        <v>5.4851995717012214E-2</v>
      </c>
      <c r="O564" s="5">
        <f t="shared" si="130"/>
        <v>1.4170610647594617E-2</v>
      </c>
      <c r="P564" s="5">
        <f t="shared" si="121"/>
        <v>5.4851995717012214E-2</v>
      </c>
      <c r="Q564" s="5">
        <f t="shared" si="122"/>
        <v>5.4851995717012214E-2</v>
      </c>
      <c r="R564" s="5">
        <f t="shared" si="123"/>
        <v>5.4851995717012214E-2</v>
      </c>
      <c r="S564" s="11">
        <f t="shared" si="124"/>
        <v>5.2851995717012212E-2</v>
      </c>
      <c r="T564" s="11">
        <f t="shared" si="125"/>
        <v>5.2851995717012212E-2</v>
      </c>
      <c r="U564" s="11">
        <f t="shared" si="126"/>
        <v>5.2851995717012212E-2</v>
      </c>
    </row>
    <row r="565" spans="1:21" x14ac:dyDescent="0.25">
      <c r="A565" s="1">
        <v>41652</v>
      </c>
      <c r="B565">
        <v>1.7610600000000001</v>
      </c>
      <c r="C565" s="28">
        <f t="shared" si="129"/>
        <v>1.6630926637531698</v>
      </c>
      <c r="D565" s="31">
        <f t="shared" si="127"/>
        <v>9.7967336246830294E-2</v>
      </c>
      <c r="E565" s="30">
        <f t="shared" si="116"/>
        <v>3.5849871457445115</v>
      </c>
      <c r="F565" s="3">
        <v>556</v>
      </c>
      <c r="G565" s="3">
        <f t="shared" si="128"/>
        <v>1.6630926637531698</v>
      </c>
      <c r="H565" s="32">
        <f t="shared" si="118"/>
        <v>1.6998093693627889</v>
      </c>
      <c r="I565" s="31">
        <f t="array" ref="I565:K565">LINEST(B516:B565,F516:G565,1,1)</f>
        <v>0.72494204379768512</v>
      </c>
      <c r="J565" s="31">
        <v>4.8093873572537544E-3</v>
      </c>
      <c r="K565" s="31">
        <v>-2.1742216973033206</v>
      </c>
      <c r="L565">
        <f t="shared" si="119"/>
        <v>1</v>
      </c>
      <c r="M565" s="13">
        <f t="shared" si="117"/>
        <v>0.58000000000000007</v>
      </c>
      <c r="N565" s="5">
        <f t="shared" si="120"/>
        <v>2.4295345594691153E-2</v>
      </c>
      <c r="O565" s="5">
        <f t="shared" si="130"/>
        <v>3.26247712541059E-2</v>
      </c>
      <c r="P565" s="5">
        <f t="shared" si="121"/>
        <v>2.4295345594691153E-2</v>
      </c>
      <c r="Q565" s="5">
        <f t="shared" si="122"/>
        <v>2.4295345594691153E-2</v>
      </c>
      <c r="R565" s="5">
        <f t="shared" si="123"/>
        <v>2.4295345594691153E-2</v>
      </c>
      <c r="S565" s="11">
        <f t="shared" si="124"/>
        <v>2.2295345594691152E-2</v>
      </c>
      <c r="T565" s="11">
        <f t="shared" si="125"/>
        <v>2.2295345594691152E-2</v>
      </c>
      <c r="U565" s="11">
        <f t="shared" si="126"/>
        <v>2.2295345594691152E-2</v>
      </c>
    </row>
    <row r="566" spans="1:21" x14ac:dyDescent="0.25">
      <c r="A566" s="1">
        <v>41659</v>
      </c>
      <c r="B566">
        <v>1.73678</v>
      </c>
      <c r="C566" s="28">
        <f t="shared" si="129"/>
        <v>1.712076331876585</v>
      </c>
      <c r="D566" s="31">
        <f t="shared" si="127"/>
        <v>2.4703668123414957E-2</v>
      </c>
      <c r="E566" s="30">
        <f t="shared" si="116"/>
        <v>3.5649593431722408</v>
      </c>
      <c r="F566" s="3">
        <v>557</v>
      </c>
      <c r="G566" s="3">
        <f t="shared" si="128"/>
        <v>1.712076331876585</v>
      </c>
      <c r="H566" s="32">
        <f t="shared" si="118"/>
        <v>1.7457631758552759</v>
      </c>
      <c r="I566" s="31">
        <f t="array" ref="I566:K566">LINEST(B517:B566,F517:G566,1,1)</f>
        <v>0.70137641596212053</v>
      </c>
      <c r="J566" s="31">
        <v>5.1534571999732257E-3</v>
      </c>
      <c r="K566" s="31">
        <v>-2.3267546838293072</v>
      </c>
      <c r="L566">
        <f t="shared" si="119"/>
        <v>0</v>
      </c>
      <c r="M566" s="13">
        <f t="shared" si="117"/>
        <v>0.6</v>
      </c>
      <c r="N566" s="5">
        <f t="shared" si="120"/>
        <v>-1.3883076398937821E-2</v>
      </c>
      <c r="O566" s="5">
        <f t="shared" si="130"/>
        <v>2.6675700999509999E-2</v>
      </c>
      <c r="P566" s="5">
        <f t="shared" si="121"/>
        <v>-1.3883076398937821E-2</v>
      </c>
      <c r="Q566" s="5">
        <f t="shared" si="122"/>
        <v>-1.3883076398937821E-2</v>
      </c>
      <c r="R566" s="5">
        <f t="shared" si="123"/>
        <v>0</v>
      </c>
      <c r="S566" s="11">
        <f t="shared" si="124"/>
        <v>-1.5883076398937823E-2</v>
      </c>
      <c r="T566" s="11">
        <f t="shared" si="125"/>
        <v>-1.5883076398937823E-2</v>
      </c>
      <c r="U566" s="11">
        <f t="shared" si="126"/>
        <v>0</v>
      </c>
    </row>
    <row r="567" spans="1:21" x14ac:dyDescent="0.25">
      <c r="A567" s="1">
        <v>41666</v>
      </c>
      <c r="B567">
        <v>1.80783</v>
      </c>
      <c r="C567" s="28">
        <f t="shared" si="129"/>
        <v>1.7244281659382925</v>
      </c>
      <c r="D567" s="31">
        <f t="shared" si="127"/>
        <v>8.3401834061707536E-2</v>
      </c>
      <c r="E567" s="30">
        <f t="shared" si="116"/>
        <v>3.6364254418861059</v>
      </c>
      <c r="F567" s="3">
        <v>558</v>
      </c>
      <c r="G567" s="3">
        <f t="shared" si="128"/>
        <v>1.7244281659382925</v>
      </c>
      <c r="H567" s="32">
        <f t="shared" si="118"/>
        <v>1.7583476803656852</v>
      </c>
      <c r="I567" s="31">
        <f t="array" ref="I567:K567">LINEST(B518:B567,F518:G567,1,1)</f>
        <v>0.68638658854059009</v>
      </c>
      <c r="J567" s="31">
        <v>5.5416606727907419E-3</v>
      </c>
      <c r="K567" s="31">
        <v>-2.5133320861842092</v>
      </c>
      <c r="L567">
        <f t="shared" si="119"/>
        <v>1</v>
      </c>
      <c r="M567" s="13">
        <f t="shared" si="117"/>
        <v>0.6</v>
      </c>
      <c r="N567" s="5">
        <f t="shared" si="120"/>
        <v>4.0094406915574421E-2</v>
      </c>
      <c r="O567" s="5">
        <f t="shared" si="130"/>
        <v>7.1827400053526835E-3</v>
      </c>
      <c r="P567" s="5">
        <f t="shared" si="121"/>
        <v>4.0094406915574421E-2</v>
      </c>
      <c r="Q567" s="5">
        <f t="shared" si="122"/>
        <v>4.0094406915574421E-2</v>
      </c>
      <c r="R567" s="5">
        <f t="shared" si="123"/>
        <v>0</v>
      </c>
      <c r="S567" s="11">
        <f t="shared" si="124"/>
        <v>3.8094406915574419E-2</v>
      </c>
      <c r="T567" s="11">
        <f t="shared" si="125"/>
        <v>3.8094406915574419E-2</v>
      </c>
      <c r="U567" s="11">
        <f t="shared" si="126"/>
        <v>0</v>
      </c>
    </row>
    <row r="568" spans="1:21" x14ac:dyDescent="0.25">
      <c r="A568" s="1">
        <v>41673</v>
      </c>
      <c r="B568">
        <v>1.8851800000000001</v>
      </c>
      <c r="C568" s="28">
        <f t="shared" si="129"/>
        <v>1.7661290829691463</v>
      </c>
      <c r="D568" s="31">
        <f t="shared" si="127"/>
        <v>0.1190509170308538</v>
      </c>
      <c r="E568" s="30">
        <f t="shared" ref="E568:E631" si="131">SUM(D509:D568)</f>
        <v>3.7547184912430387</v>
      </c>
      <c r="F568" s="3">
        <v>559</v>
      </c>
      <c r="G568" s="3">
        <f t="shared" si="128"/>
        <v>1.7661290829691463</v>
      </c>
      <c r="H568" s="32">
        <f t="shared" si="118"/>
        <v>1.7967035460873282</v>
      </c>
      <c r="I568" s="31">
        <f t="array" ref="I568:K568">LINEST(B519:B568,F519:G568,1,1)</f>
        <v>0.68952684959455535</v>
      </c>
      <c r="J568" s="31">
        <v>5.7659756452551223E-3</v>
      </c>
      <c r="K568" s="31">
        <v>-2.6362011054683512</v>
      </c>
      <c r="L568">
        <f t="shared" si="119"/>
        <v>1</v>
      </c>
      <c r="M568" s="13">
        <f t="shared" ref="M568:M631" si="132">1-1/(1+SUM(L518:L567)/($M$4-SUM(L518:L567)))</f>
        <v>0.62000000000000011</v>
      </c>
      <c r="N568" s="5">
        <f t="shared" si="120"/>
        <v>4.189607605666712E-2</v>
      </c>
      <c r="O568" s="5">
        <f t="shared" si="130"/>
        <v>2.1579072510935493E-2</v>
      </c>
      <c r="P568" s="5">
        <f t="shared" si="121"/>
        <v>4.189607605666712E-2</v>
      </c>
      <c r="Q568" s="5">
        <f t="shared" si="122"/>
        <v>4.189607605666712E-2</v>
      </c>
      <c r="R568" s="5">
        <f t="shared" si="123"/>
        <v>0</v>
      </c>
      <c r="S568" s="11">
        <f t="shared" si="124"/>
        <v>3.9896076056667118E-2</v>
      </c>
      <c r="T568" s="11">
        <f t="shared" si="125"/>
        <v>3.9896076056667118E-2</v>
      </c>
      <c r="U568" s="11">
        <f t="shared" si="126"/>
        <v>0</v>
      </c>
    </row>
    <row r="569" spans="1:21" x14ac:dyDescent="0.25">
      <c r="A569" s="1">
        <v>41680</v>
      </c>
      <c r="B569">
        <v>1.94275</v>
      </c>
      <c r="C569" s="28">
        <f t="shared" si="129"/>
        <v>1.8256545414845733</v>
      </c>
      <c r="D569" s="31">
        <f t="shared" si="127"/>
        <v>0.11709545851542669</v>
      </c>
      <c r="E569" s="30">
        <f t="shared" si="131"/>
        <v>3.8549250159215038</v>
      </c>
      <c r="F569" s="3">
        <v>560</v>
      </c>
      <c r="G569" s="3">
        <f t="shared" si="128"/>
        <v>1.8256545414845733</v>
      </c>
      <c r="H569" s="32">
        <f t="shared" ref="H569:H632" si="133">F569*J568+I568*G569+K568</f>
        <v>1.8515830803123672</v>
      </c>
      <c r="I569" s="31">
        <f t="array" ref="I569:K569">LINEST(B520:B569,F520:G569,1,1)</f>
        <v>0.77319086154242112</v>
      </c>
      <c r="J569" s="31">
        <v>4.6322424893995634E-3</v>
      </c>
      <c r="K569" s="31">
        <v>-2.1406324537621337</v>
      </c>
      <c r="L569">
        <f t="shared" ref="L569:L632" si="134">IF(B569-B568&gt;0,1,0)</f>
        <v>1</v>
      </c>
      <c r="M569" s="13">
        <f t="shared" si="132"/>
        <v>0.64</v>
      </c>
      <c r="N569" s="5">
        <f t="shared" si="120"/>
        <v>3.0081188050008145E-2</v>
      </c>
      <c r="O569" s="5">
        <f t="shared" si="130"/>
        <v>3.0087369637808559E-2</v>
      </c>
      <c r="P569" s="5">
        <f t="shared" si="121"/>
        <v>3.0081188050008145E-2</v>
      </c>
      <c r="Q569" s="5">
        <f t="shared" si="122"/>
        <v>3.0081188050008145E-2</v>
      </c>
      <c r="R569" s="5">
        <f t="shared" si="123"/>
        <v>0</v>
      </c>
      <c r="S569" s="11">
        <f t="shared" si="124"/>
        <v>2.8081188050008143E-2</v>
      </c>
      <c r="T569" s="11">
        <f t="shared" si="125"/>
        <v>2.8081188050008143E-2</v>
      </c>
      <c r="U569" s="11">
        <f t="shared" si="126"/>
        <v>0</v>
      </c>
    </row>
    <row r="570" spans="1:21" x14ac:dyDescent="0.25">
      <c r="A570" s="1">
        <v>41687</v>
      </c>
      <c r="B570">
        <v>1.97333</v>
      </c>
      <c r="C570" s="28">
        <f t="shared" si="129"/>
        <v>1.8842022707422865</v>
      </c>
      <c r="D570" s="31">
        <f t="shared" si="127"/>
        <v>8.9127729257713506E-2</v>
      </c>
      <c r="E570" s="30">
        <f t="shared" si="131"/>
        <v>3.9312682782607364</v>
      </c>
      <c r="F570" s="3">
        <v>561</v>
      </c>
      <c r="G570" s="3">
        <f t="shared" si="128"/>
        <v>1.8842022707422865</v>
      </c>
      <c r="H570" s="32">
        <f t="shared" si="133"/>
        <v>1.9149035598264357</v>
      </c>
      <c r="I570" s="31">
        <f t="array" ref="I570:K570">LINEST(B521:B570,F521:G570,1,1)</f>
        <v>0.81015194362384602</v>
      </c>
      <c r="J570" s="31">
        <v>4.1872755708117085E-3</v>
      </c>
      <c r="K570" s="31">
        <v>-1.9516807954195752</v>
      </c>
      <c r="L570">
        <f t="shared" si="134"/>
        <v>1</v>
      </c>
      <c r="M570" s="13">
        <f t="shared" si="132"/>
        <v>0.66</v>
      </c>
      <c r="N570" s="5">
        <f t="shared" ref="N570:N633" si="135">LN(B570)-LN(B569)</f>
        <v>1.561797592997427E-2</v>
      </c>
      <c r="O570" s="5">
        <f t="shared" si="130"/>
        <v>3.3626268701376305E-2</v>
      </c>
      <c r="P570" s="5">
        <f t="shared" si="121"/>
        <v>1.561797592997427E-2</v>
      </c>
      <c r="Q570" s="5">
        <f t="shared" si="122"/>
        <v>1.561797592997427E-2</v>
      </c>
      <c r="R570" s="5">
        <f t="shared" si="123"/>
        <v>0</v>
      </c>
      <c r="S570" s="11">
        <f t="shared" si="124"/>
        <v>1.361797592997427E-2</v>
      </c>
      <c r="T570" s="11">
        <f t="shared" si="125"/>
        <v>1.361797592997427E-2</v>
      </c>
      <c r="U570" s="11">
        <f t="shared" si="126"/>
        <v>0</v>
      </c>
    </row>
    <row r="571" spans="1:21" x14ac:dyDescent="0.25">
      <c r="A571" s="1">
        <v>41694</v>
      </c>
      <c r="B571">
        <v>2.0200999999999998</v>
      </c>
      <c r="C571" s="28">
        <f t="shared" si="129"/>
        <v>1.9287661353711432</v>
      </c>
      <c r="D571" s="31">
        <f t="shared" si="127"/>
        <v>9.133386462885662E-2</v>
      </c>
      <c r="E571" s="30">
        <f t="shared" si="131"/>
        <v>3.9449499094303531</v>
      </c>
      <c r="F571" s="3">
        <v>562</v>
      </c>
      <c r="G571" s="3">
        <f t="shared" si="128"/>
        <v>1.9287661353711432</v>
      </c>
      <c r="H571" s="32">
        <f t="shared" si="133"/>
        <v>1.9641617087433909</v>
      </c>
      <c r="I571" s="31">
        <f t="array" ref="I571:K571">LINEST(B522:B571,F522:G571,1,1)</f>
        <v>0.85839489568913274</v>
      </c>
      <c r="J571" s="31">
        <v>3.4810828076339462E-3</v>
      </c>
      <c r="K571" s="31">
        <v>-1.637875413466934</v>
      </c>
      <c r="L571">
        <f t="shared" si="134"/>
        <v>1</v>
      </c>
      <c r="M571" s="13">
        <f t="shared" si="132"/>
        <v>0.66</v>
      </c>
      <c r="N571" s="5">
        <f t="shared" si="135"/>
        <v>2.3424544101089961E-2</v>
      </c>
      <c r="O571" s="5">
        <f t="shared" si="130"/>
        <v>2.5398282009673534E-2</v>
      </c>
      <c r="P571" s="5">
        <f t="shared" si="121"/>
        <v>2.3424544101089961E-2</v>
      </c>
      <c r="Q571" s="5">
        <f t="shared" si="122"/>
        <v>2.3424544101089961E-2</v>
      </c>
      <c r="R571" s="5">
        <f t="shared" si="123"/>
        <v>0</v>
      </c>
      <c r="S571" s="11">
        <f t="shared" si="124"/>
        <v>2.142454410108996E-2</v>
      </c>
      <c r="T571" s="11">
        <f t="shared" si="125"/>
        <v>2.142454410108996E-2</v>
      </c>
      <c r="U571" s="11">
        <f t="shared" si="126"/>
        <v>0</v>
      </c>
    </row>
    <row r="572" spans="1:21" x14ac:dyDescent="0.25">
      <c r="A572" s="1">
        <v>41701</v>
      </c>
      <c r="B572">
        <v>2.0470799999999998</v>
      </c>
      <c r="C572" s="28">
        <f t="shared" si="129"/>
        <v>1.9744330676855715</v>
      </c>
      <c r="D572" s="31">
        <f t="shared" si="127"/>
        <v>7.2646932314428314E-2</v>
      </c>
      <c r="E572" s="30">
        <f t="shared" si="131"/>
        <v>3.8840507250151619</v>
      </c>
      <c r="F572" s="3">
        <v>563</v>
      </c>
      <c r="G572" s="3">
        <f t="shared" si="128"/>
        <v>1.9744330676855715</v>
      </c>
      <c r="H572" s="32">
        <f t="shared" si="133"/>
        <v>2.0168174744121083</v>
      </c>
      <c r="I572" s="31">
        <f t="array" ref="I572:K572">LINEST(B523:B572,F523:G572,1,1)</f>
        <v>0.88628348154917902</v>
      </c>
      <c r="J572" s="31">
        <v>3.0317630016972888E-3</v>
      </c>
      <c r="K572" s="31">
        <v>-1.4343155552382083</v>
      </c>
      <c r="L572">
        <f t="shared" si="134"/>
        <v>1</v>
      </c>
      <c r="M572" s="13">
        <f t="shared" si="132"/>
        <v>0.67999999999999994</v>
      </c>
      <c r="N572" s="5">
        <f t="shared" si="135"/>
        <v>1.326737236001263E-2</v>
      </c>
      <c r="O572" s="5">
        <f t="shared" si="130"/>
        <v>2.6455218308717221E-2</v>
      </c>
      <c r="P572" s="5">
        <f t="shared" si="121"/>
        <v>1.326737236001263E-2</v>
      </c>
      <c r="Q572" s="5">
        <f t="shared" si="122"/>
        <v>1.326737236001263E-2</v>
      </c>
      <c r="R572" s="5">
        <f t="shared" si="123"/>
        <v>0</v>
      </c>
      <c r="S572" s="11">
        <f t="shared" si="124"/>
        <v>1.126737236001263E-2</v>
      </c>
      <c r="T572" s="11">
        <f t="shared" si="125"/>
        <v>1.126737236001263E-2</v>
      </c>
      <c r="U572" s="11">
        <f t="shared" si="126"/>
        <v>0</v>
      </c>
    </row>
    <row r="573" spans="1:21" x14ac:dyDescent="0.25">
      <c r="A573" s="1">
        <v>41708</v>
      </c>
      <c r="B573">
        <v>1.9355500000000001</v>
      </c>
      <c r="C573" s="28">
        <f t="shared" si="129"/>
        <v>2.0107565338427857</v>
      </c>
      <c r="D573" s="31">
        <f t="shared" si="127"/>
        <v>7.5206533842785639E-2</v>
      </c>
      <c r="E573" s="30">
        <f t="shared" si="131"/>
        <v>3.8785842004931377</v>
      </c>
      <c r="F573" s="3">
        <v>564</v>
      </c>
      <c r="G573" s="3">
        <f t="shared" si="128"/>
        <v>2.0107565338427857</v>
      </c>
      <c r="H573" s="32">
        <f t="shared" si="133"/>
        <v>2.0576990790810061</v>
      </c>
      <c r="I573" s="31">
        <f t="array" ref="I573:K573">LINEST(B524:B573,F524:G573,1,1)</f>
        <v>0.84218791015335159</v>
      </c>
      <c r="J573" s="31">
        <v>3.2869276996055565E-3</v>
      </c>
      <c r="K573" s="31">
        <v>-1.5094298191877962</v>
      </c>
      <c r="L573">
        <f t="shared" si="134"/>
        <v>0</v>
      </c>
      <c r="M573" s="13">
        <f t="shared" si="132"/>
        <v>0.7</v>
      </c>
      <c r="N573" s="5">
        <f t="shared" si="135"/>
        <v>-5.602286367833742E-2</v>
      </c>
      <c r="O573" s="5">
        <f t="shared" si="130"/>
        <v>2.0067645364481468E-2</v>
      </c>
      <c r="P573" s="5">
        <f t="shared" si="121"/>
        <v>-5.602286367833742E-2</v>
      </c>
      <c r="Q573" s="5">
        <f t="shared" si="122"/>
        <v>-5.602286367833742E-2</v>
      </c>
      <c r="R573" s="5">
        <f t="shared" si="123"/>
        <v>0</v>
      </c>
      <c r="S573" s="11">
        <f t="shared" si="124"/>
        <v>-5.8022863678337422E-2</v>
      </c>
      <c r="T573" s="11">
        <f t="shared" si="125"/>
        <v>-5.8022863678337422E-2</v>
      </c>
      <c r="U573" s="11">
        <f t="shared" si="126"/>
        <v>0</v>
      </c>
    </row>
    <row r="574" spans="1:21" x14ac:dyDescent="0.25">
      <c r="A574" s="1">
        <v>41715</v>
      </c>
      <c r="B574">
        <v>2.07226</v>
      </c>
      <c r="C574" s="28">
        <f t="shared" si="129"/>
        <v>1.9731532669213929</v>
      </c>
      <c r="D574" s="31">
        <f t="shared" si="127"/>
        <v>9.9106733078607068E-2</v>
      </c>
      <c r="E574" s="30">
        <f t="shared" si="131"/>
        <v>3.9556044043893395</v>
      </c>
      <c r="F574" s="3">
        <v>565</v>
      </c>
      <c r="G574" s="3">
        <f t="shared" si="128"/>
        <v>1.9731532669213929</v>
      </c>
      <c r="H574" s="32">
        <f t="shared" si="133"/>
        <v>2.0094501573701291</v>
      </c>
      <c r="I574" s="31">
        <f t="array" ref="I574:K574">LINEST(B525:B574,F525:G574,1,1)</f>
        <v>0.868202051601485</v>
      </c>
      <c r="J574" s="31">
        <v>2.8442504276951068E-3</v>
      </c>
      <c r="K574" s="31">
        <v>-1.3055890432846269</v>
      </c>
      <c r="L574">
        <f t="shared" si="134"/>
        <v>1</v>
      </c>
      <c r="M574" s="13">
        <f t="shared" si="132"/>
        <v>0.7</v>
      </c>
      <c r="N574" s="5">
        <f t="shared" si="135"/>
        <v>6.824827533047928E-2</v>
      </c>
      <c r="O574" s="5">
        <f t="shared" si="130"/>
        <v>-2.372727554221532E-2</v>
      </c>
      <c r="P574" s="5">
        <f t="shared" si="121"/>
        <v>0</v>
      </c>
      <c r="Q574" s="5">
        <f t="shared" si="122"/>
        <v>0</v>
      </c>
      <c r="R574" s="5">
        <f t="shared" si="123"/>
        <v>0</v>
      </c>
      <c r="S574" s="11">
        <f t="shared" si="124"/>
        <v>0</v>
      </c>
      <c r="T574" s="11">
        <f t="shared" si="125"/>
        <v>0</v>
      </c>
      <c r="U574" s="11">
        <f t="shared" si="126"/>
        <v>0</v>
      </c>
    </row>
    <row r="575" spans="1:21" x14ac:dyDescent="0.25">
      <c r="A575" s="1">
        <v>41722</v>
      </c>
      <c r="B575">
        <v>2.1604100000000002</v>
      </c>
      <c r="C575" s="28">
        <f t="shared" si="129"/>
        <v>2.0227066334606967</v>
      </c>
      <c r="D575" s="31">
        <f t="shared" si="127"/>
        <v>0.13770336653930348</v>
      </c>
      <c r="E575" s="30">
        <f t="shared" si="131"/>
        <v>4.0800210355198452</v>
      </c>
      <c r="F575" s="3">
        <v>566</v>
      </c>
      <c r="G575" s="3">
        <f t="shared" si="128"/>
        <v>2.0227066334606967</v>
      </c>
      <c r="H575" s="32">
        <f t="shared" si="133"/>
        <v>2.0603747477493135</v>
      </c>
      <c r="I575" s="31">
        <f t="array" ref="I575:K575">LINEST(B526:B575,F526:G575,1,1)</f>
        <v>0.90772889775522136</v>
      </c>
      <c r="J575" s="31">
        <v>2.4608133437230891E-3</v>
      </c>
      <c r="K575" s="31">
        <v>-1.1548501372520472</v>
      </c>
      <c r="L575">
        <f t="shared" si="134"/>
        <v>1</v>
      </c>
      <c r="M575" s="13">
        <f t="shared" si="132"/>
        <v>0.7</v>
      </c>
      <c r="N575" s="5">
        <f t="shared" si="135"/>
        <v>4.1658219347902703E-2</v>
      </c>
      <c r="O575" s="5">
        <f t="shared" si="130"/>
        <v>2.5026751538684389E-2</v>
      </c>
      <c r="P575" s="5">
        <f t="shared" si="121"/>
        <v>4.1658219347902703E-2</v>
      </c>
      <c r="Q575" s="5">
        <f t="shared" si="122"/>
        <v>4.1658219347902703E-2</v>
      </c>
      <c r="R575" s="5">
        <f t="shared" si="123"/>
        <v>0</v>
      </c>
      <c r="S575" s="11">
        <f t="shared" si="124"/>
        <v>3.9658219347902701E-2</v>
      </c>
      <c r="T575" s="11">
        <f t="shared" si="125"/>
        <v>3.9658219347902701E-2</v>
      </c>
      <c r="U575" s="11">
        <f t="shared" si="126"/>
        <v>0</v>
      </c>
    </row>
    <row r="576" spans="1:21" x14ac:dyDescent="0.25">
      <c r="A576" s="1">
        <v>41729</v>
      </c>
      <c r="B576">
        <v>2.3277000000000001</v>
      </c>
      <c r="C576" s="28">
        <f t="shared" si="129"/>
        <v>2.0915583167303486</v>
      </c>
      <c r="D576" s="31">
        <f t="shared" si="127"/>
        <v>0.23614168326965146</v>
      </c>
      <c r="E576" s="30">
        <f t="shared" si="131"/>
        <v>4.2582493510850981</v>
      </c>
      <c r="F576" s="3">
        <v>567</v>
      </c>
      <c r="G576" s="3">
        <f t="shared" si="128"/>
        <v>2.0915583167303486</v>
      </c>
      <c r="H576" s="32">
        <f t="shared" si="133"/>
        <v>2.1389989540753498</v>
      </c>
      <c r="I576" s="31">
        <f t="array" ref="I576:K576">LINEST(B527:B576,F527:G576,1,1)</f>
        <v>0.99498297740151709</v>
      </c>
      <c r="J576" s="31">
        <v>1.460446030160304E-3</v>
      </c>
      <c r="K576" s="31">
        <v>-0.73985696062978978</v>
      </c>
      <c r="L576">
        <f t="shared" si="134"/>
        <v>1</v>
      </c>
      <c r="M576" s="13">
        <f t="shared" si="132"/>
        <v>0.7</v>
      </c>
      <c r="N576" s="5">
        <f t="shared" si="135"/>
        <v>7.4582637087540316E-2</v>
      </c>
      <c r="O576" s="5">
        <f t="shared" si="130"/>
        <v>3.7450058481945159E-2</v>
      </c>
      <c r="P576" s="5">
        <f t="shared" si="121"/>
        <v>7.4582637087540316E-2</v>
      </c>
      <c r="Q576" s="5">
        <f t="shared" si="122"/>
        <v>7.4582637087540316E-2</v>
      </c>
      <c r="R576" s="5">
        <f t="shared" si="123"/>
        <v>0</v>
      </c>
      <c r="S576" s="11">
        <f t="shared" si="124"/>
        <v>7.2582637087540314E-2</v>
      </c>
      <c r="T576" s="11">
        <f t="shared" si="125"/>
        <v>7.2582637087540314E-2</v>
      </c>
      <c r="U576" s="11">
        <f t="shared" si="126"/>
        <v>0</v>
      </c>
    </row>
    <row r="577" spans="1:21" x14ac:dyDescent="0.25">
      <c r="A577" s="1">
        <v>41736</v>
      </c>
      <c r="B577">
        <v>2.1514099999999998</v>
      </c>
      <c r="C577" s="28">
        <f t="shared" si="129"/>
        <v>2.2096291583651744</v>
      </c>
      <c r="D577" s="31">
        <f t="shared" si="127"/>
        <v>5.821915836517455E-2</v>
      </c>
      <c r="E577" s="30">
        <f t="shared" si="131"/>
        <v>4.2657918255980736</v>
      </c>
      <c r="F577" s="3">
        <v>568</v>
      </c>
      <c r="G577" s="3">
        <f t="shared" si="128"/>
        <v>2.2096291583651744</v>
      </c>
      <c r="H577" s="32">
        <f t="shared" si="133"/>
        <v>2.288219783444652</v>
      </c>
      <c r="I577" s="31">
        <f t="array" ref="I577:K577">LINEST(B528:B577,F528:G577,1,1)</f>
        <v>0.90034897964486149</v>
      </c>
      <c r="J577" s="31">
        <v>3.1209139782696427E-3</v>
      </c>
      <c r="K577" s="31">
        <v>-1.5031972468369827</v>
      </c>
      <c r="L577">
        <f t="shared" si="134"/>
        <v>0</v>
      </c>
      <c r="M577" s="13">
        <f t="shared" si="132"/>
        <v>0.7</v>
      </c>
      <c r="N577" s="5">
        <f t="shared" si="135"/>
        <v>-7.8757214444813428E-2</v>
      </c>
      <c r="O577" s="5">
        <f t="shared" si="130"/>
        <v>6.7436186980181612E-2</v>
      </c>
      <c r="P577" s="5">
        <f t="shared" si="121"/>
        <v>-7.8757214444813428E-2</v>
      </c>
      <c r="Q577" s="5">
        <f t="shared" si="122"/>
        <v>-7.8757214444813428E-2</v>
      </c>
      <c r="R577" s="5">
        <f t="shared" si="123"/>
        <v>0</v>
      </c>
      <c r="S577" s="11">
        <f t="shared" si="124"/>
        <v>-8.075721444481343E-2</v>
      </c>
      <c r="T577" s="11">
        <f t="shared" si="125"/>
        <v>-8.075721444481343E-2</v>
      </c>
      <c r="U577" s="11">
        <f t="shared" si="126"/>
        <v>0</v>
      </c>
    </row>
    <row r="578" spans="1:21" x14ac:dyDescent="0.25">
      <c r="A578" s="1">
        <v>41743</v>
      </c>
      <c r="B578">
        <v>2.1837900000000001</v>
      </c>
      <c r="C578" s="28">
        <f t="shared" si="129"/>
        <v>2.1805195791825871</v>
      </c>
      <c r="D578" s="31">
        <f t="shared" si="127"/>
        <v>3.2704208174130223E-3</v>
      </c>
      <c r="E578" s="30">
        <f t="shared" si="131"/>
        <v>4.2185239044893876</v>
      </c>
      <c r="F578" s="3">
        <v>569</v>
      </c>
      <c r="G578" s="3">
        <f t="shared" si="128"/>
        <v>2.1805195791825871</v>
      </c>
      <c r="H578" s="32">
        <f t="shared" si="133"/>
        <v>2.2358313850111289</v>
      </c>
      <c r="I578" s="31">
        <f t="array" ref="I578:K578">LINEST(B529:B578,F529:G578,1,1)</f>
        <v>0.86345300521908486</v>
      </c>
      <c r="J578" s="31">
        <v>3.881066247100775E-3</v>
      </c>
      <c r="K578" s="31">
        <v>-1.8627676598833791</v>
      </c>
      <c r="L578">
        <f t="shared" si="134"/>
        <v>1</v>
      </c>
      <c r="M578" s="13">
        <f t="shared" si="132"/>
        <v>0.67999999999999994</v>
      </c>
      <c r="N578" s="5">
        <f t="shared" si="135"/>
        <v>1.4938458272364619E-2</v>
      </c>
      <c r="O578" s="5">
        <f t="shared" si="130"/>
        <v>-2.3160984860467138E-2</v>
      </c>
      <c r="P578" s="5">
        <f t="shared" si="121"/>
        <v>0</v>
      </c>
      <c r="Q578" s="5">
        <f t="shared" si="122"/>
        <v>0</v>
      </c>
      <c r="R578" s="5">
        <f t="shared" si="123"/>
        <v>0</v>
      </c>
      <c r="S578" s="11">
        <f t="shared" si="124"/>
        <v>0</v>
      </c>
      <c r="T578" s="11">
        <f t="shared" si="125"/>
        <v>0</v>
      </c>
      <c r="U578" s="11">
        <f t="shared" si="126"/>
        <v>0</v>
      </c>
    </row>
    <row r="579" spans="1:21" x14ac:dyDescent="0.25">
      <c r="A579" s="1">
        <v>41750</v>
      </c>
      <c r="B579">
        <v>2.16221</v>
      </c>
      <c r="C579" s="28">
        <f t="shared" si="129"/>
        <v>2.1821547895912934</v>
      </c>
      <c r="D579" s="31">
        <f t="shared" si="127"/>
        <v>1.9944789591293421E-2</v>
      </c>
      <c r="E579" s="30">
        <f t="shared" si="131"/>
        <v>4.1228295231176295</v>
      </c>
      <c r="F579" s="3">
        <v>570</v>
      </c>
      <c r="G579" s="3">
        <f t="shared" si="128"/>
        <v>2.1821547895912934</v>
      </c>
      <c r="H579" s="32">
        <f t="shared" si="133"/>
        <v>2.2336282118898847</v>
      </c>
      <c r="I579" s="31">
        <f t="array" ref="I579:K579">LINEST(B530:B579,F530:G579,1,1)</f>
        <v>0.82389866309546855</v>
      </c>
      <c r="J579" s="31">
        <v>4.6396447358564739E-3</v>
      </c>
      <c r="K579" s="31">
        <v>-2.2174777461108492</v>
      </c>
      <c r="L579">
        <f t="shared" si="134"/>
        <v>0</v>
      </c>
      <c r="M579" s="13">
        <f t="shared" si="132"/>
        <v>0.67999999999999994</v>
      </c>
      <c r="N579" s="5">
        <f t="shared" si="135"/>
        <v>-9.9310526285244505E-3</v>
      </c>
      <c r="O579" s="5">
        <f t="shared" si="130"/>
        <v>-9.8587905402303111E-4</v>
      </c>
      <c r="P579" s="5">
        <f t="shared" si="121"/>
        <v>0</v>
      </c>
      <c r="Q579" s="5">
        <f t="shared" si="122"/>
        <v>0</v>
      </c>
      <c r="R579" s="5">
        <f t="shared" si="123"/>
        <v>0</v>
      </c>
      <c r="S579" s="11">
        <f t="shared" si="124"/>
        <v>0</v>
      </c>
      <c r="T579" s="11">
        <f t="shared" si="125"/>
        <v>0</v>
      </c>
      <c r="U579" s="11">
        <f t="shared" si="126"/>
        <v>0</v>
      </c>
    </row>
    <row r="580" spans="1:21" x14ac:dyDescent="0.25">
      <c r="A580" s="1">
        <v>41757</v>
      </c>
      <c r="B580">
        <v>2.2125699999999999</v>
      </c>
      <c r="C580" s="28">
        <f t="shared" si="129"/>
        <v>2.1721823947956467</v>
      </c>
      <c r="D580" s="31">
        <f t="shared" si="127"/>
        <v>4.038760520435325E-2</v>
      </c>
      <c r="E580" s="30">
        <f t="shared" si="131"/>
        <v>4.1253775428404582</v>
      </c>
      <c r="F580" s="3">
        <v>571</v>
      </c>
      <c r="G580" s="3">
        <f t="shared" si="128"/>
        <v>2.1721823947956467</v>
      </c>
      <c r="H580" s="32">
        <f t="shared" si="133"/>
        <v>2.2214175691348439</v>
      </c>
      <c r="I580" s="31">
        <f t="array" ref="I580:K580">LINEST(B531:B580,F531:G580,1,1)</f>
        <v>0.78648114862924634</v>
      </c>
      <c r="J580" s="31">
        <v>5.6344858139947308E-3</v>
      </c>
      <c r="K580" s="31">
        <v>-2.7043164457568176</v>
      </c>
      <c r="L580">
        <f t="shared" si="134"/>
        <v>1</v>
      </c>
      <c r="M580" s="13">
        <f t="shared" si="132"/>
        <v>0.66</v>
      </c>
      <c r="N580" s="5">
        <f t="shared" si="135"/>
        <v>2.3023889032639411E-2</v>
      </c>
      <c r="O580" s="5">
        <f t="shared" si="130"/>
        <v>-5.4817274308796016E-3</v>
      </c>
      <c r="P580" s="5">
        <f t="shared" si="121"/>
        <v>0</v>
      </c>
      <c r="Q580" s="5">
        <f t="shared" si="122"/>
        <v>0</v>
      </c>
      <c r="R580" s="5">
        <f t="shared" si="123"/>
        <v>0</v>
      </c>
      <c r="S580" s="11">
        <f t="shared" si="124"/>
        <v>0</v>
      </c>
      <c r="T580" s="11">
        <f t="shared" si="125"/>
        <v>0</v>
      </c>
      <c r="U580" s="11">
        <f t="shared" si="126"/>
        <v>0</v>
      </c>
    </row>
    <row r="581" spans="1:21" x14ac:dyDescent="0.25">
      <c r="A581" s="1">
        <v>41764</v>
      </c>
      <c r="B581">
        <v>2.1550099999999999</v>
      </c>
      <c r="C581" s="28">
        <f t="shared" si="129"/>
        <v>2.1923761973978233</v>
      </c>
      <c r="D581" s="31">
        <f t="shared" si="127"/>
        <v>3.7366197397823431E-2</v>
      </c>
      <c r="E581" s="30">
        <f t="shared" si="131"/>
        <v>4.1151539474975198</v>
      </c>
      <c r="F581" s="3">
        <v>572</v>
      </c>
      <c r="G581" s="3">
        <f t="shared" si="128"/>
        <v>2.1923761973978233</v>
      </c>
      <c r="H581" s="32">
        <f t="shared" si="133"/>
        <v>2.2428719898050273</v>
      </c>
      <c r="I581" s="31">
        <f t="array" ref="I581:K581">LINEST(B532:B581,F532:G581,1,1)</f>
        <v>0.75278218287754251</v>
      </c>
      <c r="J581" s="31">
        <v>6.2230621413881127E-3</v>
      </c>
      <c r="K581" s="31">
        <v>-2.9751788167481328</v>
      </c>
      <c r="L581">
        <f t="shared" si="134"/>
        <v>0</v>
      </c>
      <c r="M581" s="13">
        <f t="shared" si="132"/>
        <v>0.66</v>
      </c>
      <c r="N581" s="5">
        <f t="shared" si="135"/>
        <v>-2.6359371901368056E-2</v>
      </c>
      <c r="O581" s="5">
        <f t="shared" si="130"/>
        <v>9.6116461787019158E-3</v>
      </c>
      <c r="P581" s="5">
        <f t="shared" si="121"/>
        <v>-2.6359371901368056E-2</v>
      </c>
      <c r="Q581" s="5">
        <f t="shared" si="122"/>
        <v>-2.6359371901368056E-2</v>
      </c>
      <c r="R581" s="5">
        <f t="shared" si="123"/>
        <v>0</v>
      </c>
      <c r="S581" s="11">
        <f t="shared" si="124"/>
        <v>-2.8359371901368058E-2</v>
      </c>
      <c r="T581" s="11">
        <f t="shared" si="125"/>
        <v>-2.8359371901368058E-2</v>
      </c>
      <c r="U581" s="11">
        <f t="shared" si="126"/>
        <v>0</v>
      </c>
    </row>
    <row r="582" spans="1:21" x14ac:dyDescent="0.25">
      <c r="A582" s="1">
        <v>41771</v>
      </c>
      <c r="B582">
        <v>2.03809</v>
      </c>
      <c r="C582" s="28">
        <f t="shared" si="129"/>
        <v>2.1736930986989114</v>
      </c>
      <c r="D582" s="31">
        <f t="shared" si="127"/>
        <v>0.13560309869891141</v>
      </c>
      <c r="E582" s="30">
        <f t="shared" si="131"/>
        <v>4.2200021498260494</v>
      </c>
      <c r="F582" s="3">
        <v>573</v>
      </c>
      <c r="G582" s="3">
        <f t="shared" si="128"/>
        <v>2.1736930986989114</v>
      </c>
      <c r="H582" s="32">
        <f t="shared" si="133"/>
        <v>2.2269532260116716</v>
      </c>
      <c r="I582" s="31">
        <f t="array" ref="I582:K582">LINEST(B533:B582,F533:G582,1,1)</f>
        <v>0.68746956487210975</v>
      </c>
      <c r="J582" s="31">
        <v>7.4371997220256253E-3</v>
      </c>
      <c r="K582" s="31">
        <v>-3.5413958572498769</v>
      </c>
      <c r="L582">
        <f t="shared" si="134"/>
        <v>0</v>
      </c>
      <c r="M582" s="13">
        <f t="shared" si="132"/>
        <v>0.66</v>
      </c>
      <c r="N582" s="5">
        <f t="shared" si="135"/>
        <v>-5.5782269148606844E-2</v>
      </c>
      <c r="O582" s="5">
        <f t="shared" si="130"/>
        <v>-7.122798018671217E-3</v>
      </c>
      <c r="P582" s="5">
        <f t="shared" si="121"/>
        <v>0</v>
      </c>
      <c r="Q582" s="5">
        <f t="shared" si="122"/>
        <v>0</v>
      </c>
      <c r="R582" s="5">
        <f t="shared" si="123"/>
        <v>0</v>
      </c>
      <c r="S582" s="11">
        <f t="shared" si="124"/>
        <v>0</v>
      </c>
      <c r="T582" s="11">
        <f t="shared" si="125"/>
        <v>0</v>
      </c>
      <c r="U582" s="11">
        <f t="shared" si="126"/>
        <v>0</v>
      </c>
    </row>
    <row r="583" spans="1:21" x14ac:dyDescent="0.25">
      <c r="A583" s="1">
        <v>41778</v>
      </c>
      <c r="B583">
        <v>2.1300599999999998</v>
      </c>
      <c r="C583" s="28">
        <f t="shared" si="129"/>
        <v>2.1058915493494554</v>
      </c>
      <c r="D583" s="31">
        <f t="shared" si="127"/>
        <v>2.4168450650544404E-2</v>
      </c>
      <c r="E583" s="30">
        <f t="shared" si="131"/>
        <v>4.1584131522914021</v>
      </c>
      <c r="F583" s="3">
        <v>574</v>
      </c>
      <c r="G583" s="3">
        <f t="shared" si="128"/>
        <v>2.1058915493494554</v>
      </c>
      <c r="H583" s="32">
        <f t="shared" si="133"/>
        <v>2.1752931302919558</v>
      </c>
      <c r="I583" s="31">
        <f t="array" ref="I583:K583">LINEST(B534:B583,F534:G583,1,1)</f>
        <v>0.67870300273152817</v>
      </c>
      <c r="J583" s="31">
        <v>7.5913844448761026E-3</v>
      </c>
      <c r="K583" s="31">
        <v>-3.6132723927838208</v>
      </c>
      <c r="L583">
        <f t="shared" si="134"/>
        <v>1</v>
      </c>
      <c r="M583" s="13">
        <f t="shared" si="132"/>
        <v>0.64</v>
      </c>
      <c r="N583" s="5">
        <f t="shared" si="135"/>
        <v>4.4137053571111529E-2</v>
      </c>
      <c r="O583" s="5">
        <f t="shared" si="130"/>
        <v>-2.3470956908991369E-2</v>
      </c>
      <c r="P583" s="5">
        <f t="shared" si="121"/>
        <v>0</v>
      </c>
      <c r="Q583" s="5">
        <f t="shared" si="122"/>
        <v>0</v>
      </c>
      <c r="R583" s="5">
        <f t="shared" si="123"/>
        <v>0</v>
      </c>
      <c r="S583" s="11">
        <f t="shared" si="124"/>
        <v>0</v>
      </c>
      <c r="T583" s="11">
        <f t="shared" si="125"/>
        <v>0</v>
      </c>
      <c r="U583" s="11">
        <f t="shared" si="126"/>
        <v>0</v>
      </c>
    </row>
    <row r="584" spans="1:21" x14ac:dyDescent="0.25">
      <c r="A584" s="1">
        <v>41785</v>
      </c>
      <c r="B584">
        <v>2.2606600000000001</v>
      </c>
      <c r="C584" s="28">
        <f t="shared" si="129"/>
        <v>2.1179757746747274</v>
      </c>
      <c r="D584" s="31">
        <f t="shared" si="127"/>
        <v>0.1426842253252727</v>
      </c>
      <c r="E584" s="30">
        <f t="shared" si="131"/>
        <v>4.2651686535240803</v>
      </c>
      <c r="F584" s="3">
        <v>575</v>
      </c>
      <c r="G584" s="3">
        <f t="shared" si="128"/>
        <v>2.1179757746747274</v>
      </c>
      <c r="H584" s="32">
        <f t="shared" si="133"/>
        <v>2.1892501810043106</v>
      </c>
      <c r="I584" s="31">
        <f t="array" ref="I584:K584">LINEST(B535:B584,F535:G584,1,1)</f>
        <v>0.68051934763748934</v>
      </c>
      <c r="J584" s="31">
        <v>7.6411183116803982E-3</v>
      </c>
      <c r="K584" s="31">
        <v>-3.6415816897334623</v>
      </c>
      <c r="L584">
        <f t="shared" si="134"/>
        <v>1</v>
      </c>
      <c r="M584" s="13">
        <f t="shared" si="132"/>
        <v>0.66</v>
      </c>
      <c r="N584" s="5">
        <f t="shared" si="135"/>
        <v>5.9506657709708977E-2</v>
      </c>
      <c r="O584" s="5">
        <f t="shared" si="130"/>
        <v>6.3956740912090027E-3</v>
      </c>
      <c r="P584" s="5">
        <f t="shared" ref="P584:P647" si="136">IF(O584&lt;$P$2,0,IF(O584*N584&gt;0,ABS(N584),-ABS(N584)))</f>
        <v>5.9506657709708977E-2</v>
      </c>
      <c r="Q584" s="5">
        <f t="shared" ref="Q584:Q647" si="137">IF(J584*O584&lt;0,0,IF(O584*N584&gt;0,ABS(N584),-ABS(N584)))</f>
        <v>5.9506657709708977E-2</v>
      </c>
      <c r="R584" s="5">
        <f t="shared" ref="R584:R647" si="138">IF(OR(J584*O584&lt;0,M584&gt;$M$2),0,IF(O584*N584&gt;0,ABS(N584),-ABS(N584)))</f>
        <v>0</v>
      </c>
      <c r="S584" s="11">
        <f t="shared" ref="S584:S647" si="139">IF(P584=0,0,P584-$S$3)</f>
        <v>5.7506657709708975E-2</v>
      </c>
      <c r="T584" s="11">
        <f t="shared" ref="T584:T647" si="140">IF(Q584=0,0,Q584-$S$3)</f>
        <v>5.7506657709708975E-2</v>
      </c>
      <c r="U584" s="11">
        <f t="shared" ref="U584:U647" si="141">IF(R584=0,0,R584-$S$3)</f>
        <v>0</v>
      </c>
    </row>
    <row r="585" spans="1:21" x14ac:dyDescent="0.25">
      <c r="A585" s="1">
        <v>41792</v>
      </c>
      <c r="B585">
        <v>2.4022899999999998</v>
      </c>
      <c r="C585" s="28">
        <f t="shared" si="129"/>
        <v>2.1893178873373635</v>
      </c>
      <c r="D585" s="31">
        <f t="shared" si="127"/>
        <v>0.21297211266263627</v>
      </c>
      <c r="E585" s="30">
        <f t="shared" si="131"/>
        <v>4.4170251282330133</v>
      </c>
      <c r="F585" s="3">
        <v>576</v>
      </c>
      <c r="G585" s="3">
        <f t="shared" si="128"/>
        <v>2.1893178873373635</v>
      </c>
      <c r="H585" s="32">
        <f t="shared" si="133"/>
        <v>2.2495756382563559</v>
      </c>
      <c r="I585" s="31">
        <f t="array" ref="I585:K585">LINEST(B536:B585,F536:G585,1,1)</f>
        <v>0.72900107748040666</v>
      </c>
      <c r="J585" s="31">
        <v>6.6043454454163516E-3</v>
      </c>
      <c r="K585" s="31">
        <v>-3.1451251263697273</v>
      </c>
      <c r="L585">
        <f t="shared" si="134"/>
        <v>1</v>
      </c>
      <c r="M585" s="13">
        <f t="shared" si="132"/>
        <v>0.67999999999999994</v>
      </c>
      <c r="N585" s="5">
        <f t="shared" si="135"/>
        <v>6.0765643044526252E-2</v>
      </c>
      <c r="O585" s="5">
        <f t="shared" si="130"/>
        <v>2.7182491109852158E-2</v>
      </c>
      <c r="P585" s="5">
        <f t="shared" si="136"/>
        <v>6.0765643044526252E-2</v>
      </c>
      <c r="Q585" s="5">
        <f t="shared" si="137"/>
        <v>6.0765643044526252E-2</v>
      </c>
      <c r="R585" s="5">
        <f t="shared" si="138"/>
        <v>0</v>
      </c>
      <c r="S585" s="11">
        <f t="shared" si="139"/>
        <v>5.876564304452625E-2</v>
      </c>
      <c r="T585" s="11">
        <f t="shared" si="140"/>
        <v>5.876564304452625E-2</v>
      </c>
      <c r="U585" s="11">
        <f t="shared" si="141"/>
        <v>0</v>
      </c>
    </row>
    <row r="586" spans="1:21" x14ac:dyDescent="0.25">
      <c r="A586" s="1">
        <v>41799</v>
      </c>
      <c r="B586">
        <v>2.2956099999999999</v>
      </c>
      <c r="C586" s="28">
        <f t="shared" si="129"/>
        <v>2.2958039436686817</v>
      </c>
      <c r="D586" s="31">
        <f t="shared" ref="D586:D649" si="142">ABS(B586-C586)</f>
        <v>1.9394366868175084E-4</v>
      </c>
      <c r="E586" s="30">
        <f t="shared" si="131"/>
        <v>4.3406112529248446</v>
      </c>
      <c r="F586" s="3">
        <v>577</v>
      </c>
      <c r="G586" s="3">
        <f t="shared" ref="G586:G649" si="143">C586</f>
        <v>2.2958039436686817</v>
      </c>
      <c r="H586" s="32">
        <f t="shared" si="133"/>
        <v>2.339225744253743</v>
      </c>
      <c r="I586" s="31">
        <f t="array" ref="I586:K586">LINEST(B537:B586,F537:G586,1,1)</f>
        <v>0.73755585888373842</v>
      </c>
      <c r="J586" s="31">
        <v>6.1171405764688753E-3</v>
      </c>
      <c r="K586" s="31">
        <v>-2.8897286634684778</v>
      </c>
      <c r="L586">
        <f t="shared" si="134"/>
        <v>0</v>
      </c>
      <c r="M586" s="13">
        <f t="shared" si="132"/>
        <v>0.7</v>
      </c>
      <c r="N586" s="5">
        <f t="shared" si="135"/>
        <v>-4.5423845690722109E-2</v>
      </c>
      <c r="O586" s="5">
        <f t="shared" si="130"/>
        <v>3.9078402884461516E-2</v>
      </c>
      <c r="P586" s="5">
        <f t="shared" si="136"/>
        <v>-4.5423845690722109E-2</v>
      </c>
      <c r="Q586" s="5">
        <f t="shared" si="137"/>
        <v>-4.5423845690722109E-2</v>
      </c>
      <c r="R586" s="5">
        <f t="shared" si="138"/>
        <v>0</v>
      </c>
      <c r="S586" s="11">
        <f t="shared" si="139"/>
        <v>-4.7423845690722111E-2</v>
      </c>
      <c r="T586" s="11">
        <f t="shared" si="140"/>
        <v>-4.7423845690722111E-2</v>
      </c>
      <c r="U586" s="11">
        <f t="shared" si="141"/>
        <v>0</v>
      </c>
    </row>
    <row r="587" spans="1:21" x14ac:dyDescent="0.25">
      <c r="A587" s="1">
        <v>41806</v>
      </c>
      <c r="B587">
        <v>2.1815600000000002</v>
      </c>
      <c r="C587" s="28">
        <f t="shared" ref="C587:C650" si="144">$D$3*C586+(1-$D$3)*B586</f>
        <v>2.295706971834341</v>
      </c>
      <c r="D587" s="31">
        <f t="shared" si="142"/>
        <v>0.11414697183434086</v>
      </c>
      <c r="E587" s="30">
        <f t="shared" si="131"/>
        <v>4.360844315270759</v>
      </c>
      <c r="F587" s="3">
        <v>578</v>
      </c>
      <c r="G587" s="3">
        <f t="shared" si="143"/>
        <v>2.295706971834341</v>
      </c>
      <c r="H587" s="32">
        <f t="shared" si="133"/>
        <v>2.3391907170871957</v>
      </c>
      <c r="I587" s="31">
        <f t="array" ref="I587:K587">LINEST(B538:B587,F538:G587,1,1)</f>
        <v>0.72524842875586326</v>
      </c>
      <c r="J587" s="31">
        <v>5.9422444626069555E-3</v>
      </c>
      <c r="K587" s="31">
        <v>-2.7742904249085529</v>
      </c>
      <c r="L587">
        <f t="shared" si="134"/>
        <v>0</v>
      </c>
      <c r="M587" s="13">
        <f t="shared" si="132"/>
        <v>0.67999999999999994</v>
      </c>
      <c r="N587" s="5">
        <f t="shared" si="135"/>
        <v>-5.0958386187891613E-2</v>
      </c>
      <c r="O587" s="5">
        <f t="shared" si="130"/>
        <v>-1.4973941220186582E-5</v>
      </c>
      <c r="P587" s="5">
        <f t="shared" si="136"/>
        <v>0</v>
      </c>
      <c r="Q587" s="5">
        <f t="shared" si="137"/>
        <v>0</v>
      </c>
      <c r="R587" s="5">
        <f t="shared" si="138"/>
        <v>0</v>
      </c>
      <c r="S587" s="11">
        <f t="shared" si="139"/>
        <v>0</v>
      </c>
      <c r="T587" s="11">
        <f t="shared" si="140"/>
        <v>0</v>
      </c>
      <c r="U587" s="11">
        <f t="shared" si="141"/>
        <v>0</v>
      </c>
    </row>
    <row r="588" spans="1:21" x14ac:dyDescent="0.25">
      <c r="A588" s="1">
        <v>41813</v>
      </c>
      <c r="B588">
        <v>2.09511</v>
      </c>
      <c r="C588" s="28">
        <f t="shared" si="144"/>
        <v>2.2386334859171706</v>
      </c>
      <c r="D588" s="31">
        <f t="shared" si="142"/>
        <v>0.14352348591717057</v>
      </c>
      <c r="E588" s="30">
        <f t="shared" si="131"/>
        <v>4.4330708464437185</v>
      </c>
      <c r="F588" s="3">
        <v>579</v>
      </c>
      <c r="G588" s="3">
        <f t="shared" si="143"/>
        <v>2.2386334859171706</v>
      </c>
      <c r="H588" s="32">
        <f t="shared" si="133"/>
        <v>2.2898345371625628</v>
      </c>
      <c r="I588" s="31">
        <f t="array" ref="I588:K588">LINEST(B539:B588,F539:G588,1,1)</f>
        <v>0.75934736825128246</v>
      </c>
      <c r="J588" s="31">
        <v>4.555257447190572E-3</v>
      </c>
      <c r="K588" s="31">
        <v>-2.0670122016070529</v>
      </c>
      <c r="L588">
        <f t="shared" si="134"/>
        <v>0</v>
      </c>
      <c r="M588" s="13">
        <f t="shared" si="132"/>
        <v>0.66</v>
      </c>
      <c r="N588" s="5">
        <f t="shared" si="135"/>
        <v>-4.0434159252002333E-2</v>
      </c>
      <c r="O588" s="5">
        <f t="shared" si="130"/>
        <v>-2.1325461710471227E-2</v>
      </c>
      <c r="P588" s="5">
        <f t="shared" si="136"/>
        <v>0</v>
      </c>
      <c r="Q588" s="5">
        <f t="shared" si="137"/>
        <v>0</v>
      </c>
      <c r="R588" s="5">
        <f t="shared" si="138"/>
        <v>0</v>
      </c>
      <c r="S588" s="11">
        <f t="shared" si="139"/>
        <v>0</v>
      </c>
      <c r="T588" s="11">
        <f t="shared" si="140"/>
        <v>0</v>
      </c>
      <c r="U588" s="11">
        <f t="shared" si="141"/>
        <v>0</v>
      </c>
    </row>
    <row r="589" spans="1:21" x14ac:dyDescent="0.25">
      <c r="A589" s="1">
        <v>41820</v>
      </c>
      <c r="B589">
        <v>2.0914299999999999</v>
      </c>
      <c r="C589" s="28">
        <f t="shared" si="144"/>
        <v>2.1668717429585853</v>
      </c>
      <c r="D589" s="31">
        <f t="shared" si="142"/>
        <v>7.5441742958585412E-2</v>
      </c>
      <c r="E589" s="30">
        <f t="shared" si="131"/>
        <v>4.4580941120301976</v>
      </c>
      <c r="F589" s="3">
        <v>580</v>
      </c>
      <c r="G589" s="3">
        <f t="shared" si="143"/>
        <v>2.1668717429585853</v>
      </c>
      <c r="H589" s="32">
        <f t="shared" si="133"/>
        <v>2.2204454731171506</v>
      </c>
      <c r="I589" s="31">
        <f t="array" ref="I589:K589">LINEST(B540:B589,F540:G589,1,1)</f>
        <v>0.8198874625614786</v>
      </c>
      <c r="J589" s="31">
        <v>2.9092528342557068E-3</v>
      </c>
      <c r="K589" s="31">
        <v>-1.2615826953794083</v>
      </c>
      <c r="L589">
        <f t="shared" si="134"/>
        <v>0</v>
      </c>
      <c r="M589" s="13">
        <f t="shared" si="132"/>
        <v>0.66</v>
      </c>
      <c r="N589" s="5">
        <f t="shared" si="135"/>
        <v>-1.7580154245699919E-3</v>
      </c>
      <c r="O589" s="5">
        <f t="shared" si="130"/>
        <v>-3.0771721121268802E-2</v>
      </c>
      <c r="P589" s="5">
        <f t="shared" si="136"/>
        <v>0</v>
      </c>
      <c r="Q589" s="5">
        <f t="shared" si="137"/>
        <v>0</v>
      </c>
      <c r="R589" s="5">
        <f t="shared" si="138"/>
        <v>0</v>
      </c>
      <c r="S589" s="11">
        <f t="shared" si="139"/>
        <v>0</v>
      </c>
      <c r="T589" s="11">
        <f t="shared" si="140"/>
        <v>0</v>
      </c>
      <c r="U589" s="11">
        <f t="shared" si="141"/>
        <v>0</v>
      </c>
    </row>
    <row r="590" spans="1:21" x14ac:dyDescent="0.25">
      <c r="A590" s="1">
        <v>41827</v>
      </c>
      <c r="B590">
        <v>2.0215299999999998</v>
      </c>
      <c r="C590" s="28">
        <f t="shared" si="144"/>
        <v>2.1291508714792924</v>
      </c>
      <c r="D590" s="31">
        <f t="shared" si="142"/>
        <v>0.10762087147929256</v>
      </c>
      <c r="E590" s="30">
        <f t="shared" si="131"/>
        <v>4.4762057448234369</v>
      </c>
      <c r="F590" s="3">
        <v>581</v>
      </c>
      <c r="G590" s="3">
        <f t="shared" si="143"/>
        <v>2.1291508714792924</v>
      </c>
      <c r="H590" s="32">
        <f t="shared" si="133"/>
        <v>2.174357306750875</v>
      </c>
      <c r="I590" s="31">
        <f t="array" ref="I590:K590">LINEST(B541:B590,F541:G590,1,1)</f>
        <v>0.90648134854464846</v>
      </c>
      <c r="J590" s="31">
        <v>7.0017160872237706E-4</v>
      </c>
      <c r="K590" s="31">
        <v>-0.18924191668451229</v>
      </c>
      <c r="L590">
        <f t="shared" si="134"/>
        <v>0</v>
      </c>
      <c r="M590" s="13">
        <f t="shared" si="132"/>
        <v>0.64</v>
      </c>
      <c r="N590" s="5">
        <f t="shared" si="135"/>
        <v>-3.3993392084157081E-2</v>
      </c>
      <c r="O590" s="5">
        <f t="shared" si="130"/>
        <v>-2.0974709594718921E-2</v>
      </c>
      <c r="P590" s="5">
        <f t="shared" si="136"/>
        <v>0</v>
      </c>
      <c r="Q590" s="5">
        <f t="shared" si="137"/>
        <v>0</v>
      </c>
      <c r="R590" s="5">
        <f t="shared" si="138"/>
        <v>0</v>
      </c>
      <c r="S590" s="11">
        <f t="shared" si="139"/>
        <v>0</v>
      </c>
      <c r="T590" s="11">
        <f t="shared" si="140"/>
        <v>0</v>
      </c>
      <c r="U590" s="11">
        <f t="shared" si="141"/>
        <v>0</v>
      </c>
    </row>
    <row r="591" spans="1:21" x14ac:dyDescent="0.25">
      <c r="A591" s="1">
        <v>41834</v>
      </c>
      <c r="B591">
        <v>2.0638399999999999</v>
      </c>
      <c r="C591" s="28">
        <f t="shared" si="144"/>
        <v>2.0753404357396459</v>
      </c>
      <c r="D591" s="31">
        <f t="shared" si="142"/>
        <v>1.1500435739645987E-2</v>
      </c>
      <c r="E591" s="30">
        <f t="shared" si="131"/>
        <v>4.4825215612200564</v>
      </c>
      <c r="F591" s="3">
        <v>582</v>
      </c>
      <c r="G591" s="3">
        <f t="shared" si="143"/>
        <v>2.0753404357396459</v>
      </c>
      <c r="H591" s="32">
        <f t="shared" si="133"/>
        <v>2.0995153564704236</v>
      </c>
      <c r="I591" s="31">
        <f t="array" ref="I591:K591">LINEST(B542:B591,F542:G591,1,1)</f>
        <v>0.92854106889288179</v>
      </c>
      <c r="J591" s="31">
        <v>1.5487231129483403E-4</v>
      </c>
      <c r="K591" s="31">
        <v>7.4488996474997737E-2</v>
      </c>
      <c r="L591">
        <f t="shared" si="134"/>
        <v>1</v>
      </c>
      <c r="M591" s="13">
        <f t="shared" si="132"/>
        <v>0.62000000000000011</v>
      </c>
      <c r="N591" s="5">
        <f t="shared" si="135"/>
        <v>2.0713674781117741E-2</v>
      </c>
      <c r="O591" s="5">
        <f t="shared" si="130"/>
        <v>-3.5026594263676714E-2</v>
      </c>
      <c r="P591" s="5">
        <f t="shared" si="136"/>
        <v>0</v>
      </c>
      <c r="Q591" s="5">
        <f t="shared" si="137"/>
        <v>0</v>
      </c>
      <c r="R591" s="5">
        <f t="shared" si="138"/>
        <v>0</v>
      </c>
      <c r="S591" s="11">
        <f t="shared" si="139"/>
        <v>0</v>
      </c>
      <c r="T591" s="11">
        <f t="shared" si="140"/>
        <v>0</v>
      </c>
      <c r="U591" s="11">
        <f t="shared" si="141"/>
        <v>0</v>
      </c>
    </row>
    <row r="592" spans="1:21" x14ac:dyDescent="0.25">
      <c r="A592" s="1">
        <v>41841</v>
      </c>
      <c r="B592">
        <v>2.1190199999999999</v>
      </c>
      <c r="C592" s="28">
        <f t="shared" si="144"/>
        <v>2.0695902178698229</v>
      </c>
      <c r="D592" s="31">
        <f t="shared" si="142"/>
        <v>4.9429782130177013E-2</v>
      </c>
      <c r="E592" s="30">
        <f t="shared" si="131"/>
        <v>4.4610090336787191</v>
      </c>
      <c r="F592" s="3">
        <v>583</v>
      </c>
      <c r="G592" s="3">
        <f t="shared" si="143"/>
        <v>2.0695902178698229</v>
      </c>
      <c r="H592" s="32">
        <f t="shared" si="133"/>
        <v>2.0864790670309836</v>
      </c>
      <c r="I592" s="31">
        <f t="array" ref="I592:K592">LINEST(B543:B592,F543:G592,1,1)</f>
        <v>0.91310800257297198</v>
      </c>
      <c r="J592" s="31">
        <v>6.0730195105327344E-4</v>
      </c>
      <c r="K592" s="31">
        <v>-0.15013169139504856</v>
      </c>
      <c r="L592">
        <f t="shared" si="134"/>
        <v>1</v>
      </c>
      <c r="M592" s="13">
        <f t="shared" si="132"/>
        <v>0.62000000000000011</v>
      </c>
      <c r="N592" s="5">
        <f t="shared" si="135"/>
        <v>2.638539242127802E-2</v>
      </c>
      <c r="O592" s="5">
        <f t="shared" si="130"/>
        <v>-6.2285470383052211E-3</v>
      </c>
      <c r="P592" s="5">
        <f t="shared" si="136"/>
        <v>0</v>
      </c>
      <c r="Q592" s="5">
        <f t="shared" si="137"/>
        <v>0</v>
      </c>
      <c r="R592" s="5">
        <f t="shared" si="138"/>
        <v>0</v>
      </c>
      <c r="S592" s="11">
        <f t="shared" si="139"/>
        <v>0</v>
      </c>
      <c r="T592" s="11">
        <f t="shared" si="140"/>
        <v>0</v>
      </c>
      <c r="U592" s="11">
        <f t="shared" si="141"/>
        <v>0</v>
      </c>
    </row>
    <row r="593" spans="1:21" x14ac:dyDescent="0.25">
      <c r="A593" s="1">
        <v>41848</v>
      </c>
      <c r="B593">
        <v>2.0767099999999998</v>
      </c>
      <c r="C593" s="28">
        <f t="shared" si="144"/>
        <v>2.0943051089349112</v>
      </c>
      <c r="D593" s="31">
        <f t="shared" si="142"/>
        <v>1.7595108934911341E-2</v>
      </c>
      <c r="E593" s="30">
        <f t="shared" si="131"/>
        <v>4.4628152974493869</v>
      </c>
      <c r="F593" s="3">
        <v>584</v>
      </c>
      <c r="G593" s="3">
        <f t="shared" si="143"/>
        <v>2.0943051089349112</v>
      </c>
      <c r="H593" s="32">
        <f t="shared" si="133"/>
        <v>2.1168594028179903</v>
      </c>
      <c r="I593" s="31">
        <f t="array" ref="I593:K593">LINEST(B544:B593,F544:G593,1,1)</f>
        <v>0.93443116259757975</v>
      </c>
      <c r="J593" s="31">
        <v>2.7910216800260704E-4</v>
      </c>
      <c r="K593" s="31">
        <v>-7.7496878425746818E-3</v>
      </c>
      <c r="L593">
        <f t="shared" si="134"/>
        <v>0</v>
      </c>
      <c r="M593" s="13">
        <f t="shared" si="132"/>
        <v>0.62000000000000011</v>
      </c>
      <c r="N593" s="5">
        <f t="shared" si="135"/>
        <v>-2.0168806968747233E-2</v>
      </c>
      <c r="O593" s="5">
        <f t="shared" si="130"/>
        <v>1.4455588117017304E-2</v>
      </c>
      <c r="P593" s="5">
        <f t="shared" si="136"/>
        <v>-2.0168806968747233E-2</v>
      </c>
      <c r="Q593" s="5">
        <f t="shared" si="137"/>
        <v>-2.0168806968747233E-2</v>
      </c>
      <c r="R593" s="5">
        <f t="shared" si="138"/>
        <v>0</v>
      </c>
      <c r="S593" s="11">
        <f t="shared" si="139"/>
        <v>-2.2168806968747234E-2</v>
      </c>
      <c r="T593" s="11">
        <f t="shared" si="140"/>
        <v>-2.2168806968747234E-2</v>
      </c>
      <c r="U593" s="11">
        <f t="shared" si="141"/>
        <v>0</v>
      </c>
    </row>
    <row r="594" spans="1:21" x14ac:dyDescent="0.25">
      <c r="A594" s="1">
        <v>41855</v>
      </c>
      <c r="B594">
        <v>1.9571499999999999</v>
      </c>
      <c r="C594" s="28">
        <f t="shared" si="144"/>
        <v>2.0855075544674557</v>
      </c>
      <c r="D594" s="31">
        <f t="shared" si="142"/>
        <v>0.12835755446745578</v>
      </c>
      <c r="E594" s="30">
        <f t="shared" si="131"/>
        <v>4.5239184293347225</v>
      </c>
      <c r="F594" s="3">
        <v>585</v>
      </c>
      <c r="G594" s="3">
        <f t="shared" si="143"/>
        <v>2.0855075544674557</v>
      </c>
      <c r="H594" s="32">
        <f t="shared" si="133"/>
        <v>2.1042883291660104</v>
      </c>
      <c r="I594" s="31">
        <f t="array" ref="I594:K594">LINEST(B545:B594,F545:G594,1,1)</f>
        <v>0.99605875214156037</v>
      </c>
      <c r="J594" s="31">
        <v>-1.2851383398085072E-3</v>
      </c>
      <c r="K594" s="31">
        <v>0.75297794212239055</v>
      </c>
      <c r="L594">
        <f t="shared" si="134"/>
        <v>0</v>
      </c>
      <c r="M594" s="13">
        <f t="shared" si="132"/>
        <v>0.6</v>
      </c>
      <c r="N594" s="5">
        <f t="shared" si="135"/>
        <v>-5.9295577280077172E-2</v>
      </c>
      <c r="O594" s="5">
        <f t="shared" si="130"/>
        <v>-5.9562524770114811E-3</v>
      </c>
      <c r="P594" s="5">
        <f t="shared" si="136"/>
        <v>0</v>
      </c>
      <c r="Q594" s="5">
        <f t="shared" si="137"/>
        <v>5.9295577280077172E-2</v>
      </c>
      <c r="R594" s="5">
        <f t="shared" si="138"/>
        <v>0</v>
      </c>
      <c r="S594" s="11">
        <f t="shared" si="139"/>
        <v>0</v>
      </c>
      <c r="T594" s="11">
        <f t="shared" si="140"/>
        <v>5.729557728007717E-2</v>
      </c>
      <c r="U594" s="11">
        <f t="shared" si="141"/>
        <v>0</v>
      </c>
    </row>
    <row r="595" spans="1:21" x14ac:dyDescent="0.25">
      <c r="A595" s="1">
        <v>41862</v>
      </c>
      <c r="B595">
        <v>1.94611</v>
      </c>
      <c r="C595" s="28">
        <f t="shared" si="144"/>
        <v>2.0213287772337276</v>
      </c>
      <c r="D595" s="31">
        <f t="shared" si="142"/>
        <v>7.5218777233727607E-2</v>
      </c>
      <c r="E595" s="30">
        <f t="shared" si="131"/>
        <v>4.4584699952773885</v>
      </c>
      <c r="F595" s="3">
        <v>586</v>
      </c>
      <c r="G595" s="3">
        <f t="shared" si="143"/>
        <v>2.0213287772337276</v>
      </c>
      <c r="H595" s="32">
        <f t="shared" si="133"/>
        <v>2.0132490945138581</v>
      </c>
      <c r="I595" s="31">
        <f t="array" ref="I595:K595">LINEST(B546:B595,F546:G595,1,1)</f>
        <v>1.0279109493985665</v>
      </c>
      <c r="J595" s="31">
        <v>-2.302315197104787E-3</v>
      </c>
      <c r="K595" s="31">
        <v>1.2659792239417214</v>
      </c>
      <c r="L595">
        <f t="shared" si="134"/>
        <v>0</v>
      </c>
      <c r="M595" s="13">
        <f t="shared" si="132"/>
        <v>0.6</v>
      </c>
      <c r="N595" s="5">
        <f t="shared" si="135"/>
        <v>-5.6568250332696968E-3</v>
      </c>
      <c r="O595" s="5">
        <f t="shared" si="130"/>
        <v>-4.4227442133508932E-2</v>
      </c>
      <c r="P595" s="5">
        <f t="shared" si="136"/>
        <v>0</v>
      </c>
      <c r="Q595" s="5">
        <f t="shared" si="137"/>
        <v>5.6568250332696968E-3</v>
      </c>
      <c r="R595" s="5">
        <f t="shared" si="138"/>
        <v>0</v>
      </c>
      <c r="S595" s="11">
        <f t="shared" si="139"/>
        <v>0</v>
      </c>
      <c r="T595" s="11">
        <f t="shared" si="140"/>
        <v>3.6568250332696967E-3</v>
      </c>
      <c r="U595" s="11">
        <f t="shared" si="141"/>
        <v>0</v>
      </c>
    </row>
    <row r="596" spans="1:21" x14ac:dyDescent="0.25">
      <c r="A596" s="1">
        <v>41869</v>
      </c>
      <c r="B596">
        <v>2.0491199999999998</v>
      </c>
      <c r="C596" s="28">
        <f t="shared" si="144"/>
        <v>1.9837193886168638</v>
      </c>
      <c r="D596" s="31">
        <f t="shared" si="142"/>
        <v>6.540061138313602E-2</v>
      </c>
      <c r="E596" s="30">
        <f t="shared" si="131"/>
        <v>4.4661370010149941</v>
      </c>
      <c r="F596" s="3">
        <v>587</v>
      </c>
      <c r="G596" s="3">
        <f t="shared" si="143"/>
        <v>1.9837193886168638</v>
      </c>
      <c r="H596" s="32">
        <f t="shared" si="133"/>
        <v>1.9536070833347159</v>
      </c>
      <c r="I596" s="31">
        <f t="array" ref="I596:K596">LINEST(B547:B596,F547:G596,1,1)</f>
        <v>0.98382976708285841</v>
      </c>
      <c r="J596" s="31">
        <v>-1.4127107293872754E-3</v>
      </c>
      <c r="K596" s="31">
        <v>0.85060427042393316</v>
      </c>
      <c r="L596">
        <f t="shared" si="134"/>
        <v>1</v>
      </c>
      <c r="M596" s="13">
        <f t="shared" si="132"/>
        <v>0.6</v>
      </c>
      <c r="N596" s="5">
        <f t="shared" si="135"/>
        <v>5.1577924321751678E-2</v>
      </c>
      <c r="O596" s="5">
        <f t="shared" si="130"/>
        <v>-3.0072431776714148E-2</v>
      </c>
      <c r="P596" s="5">
        <f t="shared" si="136"/>
        <v>0</v>
      </c>
      <c r="Q596" s="5">
        <f t="shared" si="137"/>
        <v>-5.1577924321751678E-2</v>
      </c>
      <c r="R596" s="5">
        <f t="shared" si="138"/>
        <v>0</v>
      </c>
      <c r="S596" s="11">
        <f t="shared" si="139"/>
        <v>0</v>
      </c>
      <c r="T596" s="11">
        <f t="shared" si="140"/>
        <v>-5.357792432175168E-2</v>
      </c>
      <c r="U596" s="11">
        <f t="shared" si="141"/>
        <v>0</v>
      </c>
    </row>
    <row r="597" spans="1:21" x14ac:dyDescent="0.25">
      <c r="A597" s="1">
        <v>41876</v>
      </c>
      <c r="B597">
        <v>2.08223</v>
      </c>
      <c r="C597" s="28">
        <f t="shared" si="144"/>
        <v>2.016419694308432</v>
      </c>
      <c r="D597" s="31">
        <f t="shared" si="142"/>
        <v>6.5810305691567983E-2</v>
      </c>
      <c r="E597" s="30">
        <f t="shared" si="131"/>
        <v>4.5248441095293268</v>
      </c>
      <c r="F597" s="3">
        <v>588</v>
      </c>
      <c r="G597" s="3">
        <f t="shared" si="143"/>
        <v>2.016419694308432</v>
      </c>
      <c r="H597" s="32">
        <f t="shared" si="133"/>
        <v>2.0037440797369683</v>
      </c>
      <c r="I597" s="31">
        <f t="array" ref="I597:K597">LINEST(B548:B597,F548:G597,1,1)</f>
        <v>0.95857877304228745</v>
      </c>
      <c r="J597" s="31">
        <v>-7.7315184114787132E-4</v>
      </c>
      <c r="K597" s="31">
        <v>0.53894069865195027</v>
      </c>
      <c r="L597">
        <f t="shared" si="134"/>
        <v>1</v>
      </c>
      <c r="M597" s="13">
        <f t="shared" si="132"/>
        <v>0.6</v>
      </c>
      <c r="N597" s="5">
        <f t="shared" si="135"/>
        <v>1.6029002096962897E-2</v>
      </c>
      <c r="O597" s="5">
        <f t="shared" si="130"/>
        <v>2.5340020192290869E-2</v>
      </c>
      <c r="P597" s="5">
        <f t="shared" si="136"/>
        <v>1.6029002096962897E-2</v>
      </c>
      <c r="Q597" s="5">
        <f t="shared" si="137"/>
        <v>0</v>
      </c>
      <c r="R597" s="5">
        <f t="shared" si="138"/>
        <v>0</v>
      </c>
      <c r="S597" s="11">
        <f t="shared" si="139"/>
        <v>1.4029002096962897E-2</v>
      </c>
      <c r="T597" s="11">
        <f t="shared" si="140"/>
        <v>0</v>
      </c>
      <c r="U597" s="11">
        <f t="shared" si="141"/>
        <v>0</v>
      </c>
    </row>
    <row r="598" spans="1:21" x14ac:dyDescent="0.25">
      <c r="A598" s="1">
        <v>41883</v>
      </c>
      <c r="B598">
        <v>2.2606600000000001</v>
      </c>
      <c r="C598" s="28">
        <f t="shared" si="144"/>
        <v>2.049324847154216</v>
      </c>
      <c r="D598" s="31">
        <f t="shared" si="142"/>
        <v>0.21133515284578408</v>
      </c>
      <c r="E598" s="30">
        <f t="shared" si="131"/>
        <v>4.7289408609637293</v>
      </c>
      <c r="F598" s="3">
        <v>589</v>
      </c>
      <c r="G598" s="3">
        <f t="shared" si="143"/>
        <v>2.049324847154216</v>
      </c>
      <c r="H598" s="32">
        <f t="shared" si="133"/>
        <v>2.0479935617660159</v>
      </c>
      <c r="I598" s="31">
        <f t="array" ref="I598:K598">LINEST(B549:B598,F549:G598,1,1)</f>
        <v>0.90450840382386088</v>
      </c>
      <c r="J598" s="31">
        <v>7.0581209828675091E-4</v>
      </c>
      <c r="K598" s="31">
        <v>-0.19037240300555203</v>
      </c>
      <c r="L598">
        <f t="shared" si="134"/>
        <v>1</v>
      </c>
      <c r="M598" s="13">
        <f t="shared" si="132"/>
        <v>0.6</v>
      </c>
      <c r="N598" s="5">
        <f t="shared" si="135"/>
        <v>8.2217371255800642E-2</v>
      </c>
      <c r="O598" s="5">
        <f t="shared" si="130"/>
        <v>2.1843093157778104E-2</v>
      </c>
      <c r="P598" s="5">
        <f t="shared" si="136"/>
        <v>8.2217371255800642E-2</v>
      </c>
      <c r="Q598" s="5">
        <f t="shared" si="137"/>
        <v>8.2217371255800642E-2</v>
      </c>
      <c r="R598" s="5">
        <f t="shared" si="138"/>
        <v>0</v>
      </c>
      <c r="S598" s="11">
        <f t="shared" si="139"/>
        <v>8.021737125580064E-2</v>
      </c>
      <c r="T598" s="11">
        <f t="shared" si="140"/>
        <v>8.021737125580064E-2</v>
      </c>
      <c r="U598" s="11">
        <f t="shared" si="141"/>
        <v>0</v>
      </c>
    </row>
    <row r="599" spans="1:21" x14ac:dyDescent="0.25">
      <c r="A599" s="1">
        <v>41890</v>
      </c>
      <c r="B599">
        <v>2.2275499999999999</v>
      </c>
      <c r="C599" s="28">
        <f t="shared" si="144"/>
        <v>2.1549924235771081</v>
      </c>
      <c r="D599" s="31">
        <f t="shared" si="142"/>
        <v>7.2557576422891845E-2</v>
      </c>
      <c r="E599" s="30">
        <f t="shared" si="131"/>
        <v>4.7259676380923121</v>
      </c>
      <c r="F599" s="3">
        <v>590</v>
      </c>
      <c r="G599" s="3">
        <f t="shared" si="143"/>
        <v>2.1549924235771081</v>
      </c>
      <c r="H599" s="32">
        <f t="shared" si="133"/>
        <v>2.1752654922858747</v>
      </c>
      <c r="I599" s="31">
        <f t="array" ref="I599:K599">LINEST(B550:B599,F550:G599,1,1)</f>
        <v>0.8926140004865013</v>
      </c>
      <c r="J599" s="31">
        <v>7.8493618518544236E-4</v>
      </c>
      <c r="K599" s="31">
        <v>-0.20954532404735149</v>
      </c>
      <c r="L599">
        <f t="shared" si="134"/>
        <v>0</v>
      </c>
      <c r="M599" s="13">
        <f t="shared" si="132"/>
        <v>0.6</v>
      </c>
      <c r="N599" s="5">
        <f t="shared" si="135"/>
        <v>-1.4754479248370478E-2</v>
      </c>
      <c r="O599" s="5">
        <f t="shared" ref="O599:O662" si="145">LN(H599)-LN(H598)</f>
        <v>6.0290159006680888E-2</v>
      </c>
      <c r="P599" s="5">
        <f t="shared" si="136"/>
        <v>-1.4754479248370478E-2</v>
      </c>
      <c r="Q599" s="5">
        <f t="shared" si="137"/>
        <v>-1.4754479248370478E-2</v>
      </c>
      <c r="R599" s="5">
        <f t="shared" si="138"/>
        <v>0</v>
      </c>
      <c r="S599" s="11">
        <f t="shared" si="139"/>
        <v>-1.675447924837048E-2</v>
      </c>
      <c r="T599" s="11">
        <f t="shared" si="140"/>
        <v>-1.675447924837048E-2</v>
      </c>
      <c r="U599" s="11">
        <f t="shared" si="141"/>
        <v>0</v>
      </c>
    </row>
    <row r="600" spans="1:21" x14ac:dyDescent="0.25">
      <c r="A600" s="1">
        <v>41897</v>
      </c>
      <c r="B600">
        <v>2.2238699999999998</v>
      </c>
      <c r="C600" s="28">
        <f t="shared" si="144"/>
        <v>2.1912712117885542</v>
      </c>
      <c r="D600" s="31">
        <f t="shared" si="142"/>
        <v>3.2598788211445573E-2</v>
      </c>
      <c r="E600" s="30">
        <f t="shared" si="131"/>
        <v>4.674931026656604</v>
      </c>
      <c r="F600" s="3">
        <v>591</v>
      </c>
      <c r="G600" s="3">
        <f t="shared" si="143"/>
        <v>2.1912712117885542</v>
      </c>
      <c r="H600" s="32">
        <f t="shared" si="133"/>
        <v>2.2103113239027299</v>
      </c>
      <c r="I600" s="31">
        <f t="array" ref="I600:K600">LINEST(B551:B600,F551:G600,1,1)</f>
        <v>0.89240037842466113</v>
      </c>
      <c r="J600" s="31">
        <v>8.5343572861125211E-4</v>
      </c>
      <c r="K600" s="31">
        <v>-0.2479415599925614</v>
      </c>
      <c r="L600">
        <f t="shared" si="134"/>
        <v>0</v>
      </c>
      <c r="M600" s="13">
        <f t="shared" si="132"/>
        <v>0.6</v>
      </c>
      <c r="N600" s="5">
        <f t="shared" si="135"/>
        <v>-1.6534053575487651E-3</v>
      </c>
      <c r="O600" s="5">
        <f t="shared" si="145"/>
        <v>1.5982653642496403E-2</v>
      </c>
      <c r="P600" s="5">
        <f t="shared" si="136"/>
        <v>-1.6534053575487651E-3</v>
      </c>
      <c r="Q600" s="5">
        <f t="shared" si="137"/>
        <v>-1.6534053575487651E-3</v>
      </c>
      <c r="R600" s="5">
        <f t="shared" si="138"/>
        <v>0</v>
      </c>
      <c r="S600" s="11">
        <f t="shared" si="139"/>
        <v>-3.6534053575487651E-3</v>
      </c>
      <c r="T600" s="11">
        <f t="shared" si="140"/>
        <v>-3.6534053575487651E-3</v>
      </c>
      <c r="U600" s="11">
        <f t="shared" si="141"/>
        <v>0</v>
      </c>
    </row>
    <row r="601" spans="1:21" x14ac:dyDescent="0.25">
      <c r="A601" s="1">
        <v>41904</v>
      </c>
      <c r="B601">
        <v>2.2330700000000001</v>
      </c>
      <c r="C601" s="28">
        <f t="shared" si="144"/>
        <v>2.207570605894277</v>
      </c>
      <c r="D601" s="31">
        <f t="shared" si="142"/>
        <v>2.5499394105723105E-2</v>
      </c>
      <c r="E601" s="30">
        <f t="shared" si="131"/>
        <v>4.6298327209387491</v>
      </c>
      <c r="F601" s="3">
        <v>592</v>
      </c>
      <c r="G601" s="3">
        <f t="shared" si="143"/>
        <v>2.207570605894277</v>
      </c>
      <c r="H601" s="32">
        <f t="shared" si="133"/>
        <v>2.2273292354445111</v>
      </c>
      <c r="I601" s="31">
        <f t="array" ref="I601:K601">LINEST(B552:B601,F552:G601,1,1)</f>
        <v>0.89698720666296361</v>
      </c>
      <c r="J601" s="31">
        <v>9.5183700568932453E-4</v>
      </c>
      <c r="K601" s="31">
        <v>-0.31378617869834358</v>
      </c>
      <c r="L601">
        <f t="shared" si="134"/>
        <v>1</v>
      </c>
      <c r="M601" s="13">
        <f t="shared" si="132"/>
        <v>0.58000000000000007</v>
      </c>
      <c r="N601" s="5">
        <f t="shared" si="135"/>
        <v>4.1283988865974397E-3</v>
      </c>
      <c r="O601" s="5">
        <f t="shared" si="145"/>
        <v>7.6698392938151505E-3</v>
      </c>
      <c r="P601" s="5">
        <f t="shared" si="136"/>
        <v>4.1283988865974397E-3</v>
      </c>
      <c r="Q601" s="5">
        <f t="shared" si="137"/>
        <v>4.1283988865974397E-3</v>
      </c>
      <c r="R601" s="5">
        <f t="shared" si="138"/>
        <v>4.1283988865974397E-3</v>
      </c>
      <c r="S601" s="11">
        <f t="shared" si="139"/>
        <v>2.1283988865974397E-3</v>
      </c>
      <c r="T601" s="11">
        <f t="shared" si="140"/>
        <v>2.1283988865974397E-3</v>
      </c>
      <c r="U601" s="11">
        <f t="shared" si="141"/>
        <v>2.1283988865974397E-3</v>
      </c>
    </row>
    <row r="602" spans="1:21" x14ac:dyDescent="0.25">
      <c r="A602" s="1">
        <v>41911</v>
      </c>
      <c r="B602">
        <v>2.1447699999999998</v>
      </c>
      <c r="C602" s="28">
        <f t="shared" si="144"/>
        <v>2.2203203029471386</v>
      </c>
      <c r="D602" s="31">
        <f t="shared" si="142"/>
        <v>7.5550302947138714E-2</v>
      </c>
      <c r="E602" s="30">
        <f t="shared" si="131"/>
        <v>4.6125241739740996</v>
      </c>
      <c r="F602" s="3">
        <v>593</v>
      </c>
      <c r="G602" s="3">
        <f t="shared" si="143"/>
        <v>2.2203203029471386</v>
      </c>
      <c r="H602" s="32">
        <f t="shared" si="133"/>
        <v>2.242252072113045</v>
      </c>
      <c r="I602" s="31">
        <f t="array" ref="I602:K602">LINEST(B553:B602,F553:G602,1,1)</f>
        <v>0.90790540042859347</v>
      </c>
      <c r="J602" s="31">
        <v>6.8250752582633772E-4</v>
      </c>
      <c r="K602" s="31">
        <v>-0.1848494989967413</v>
      </c>
      <c r="L602">
        <f t="shared" si="134"/>
        <v>0</v>
      </c>
      <c r="M602" s="13">
        <f t="shared" si="132"/>
        <v>0.58000000000000007</v>
      </c>
      <c r="N602" s="5">
        <f t="shared" si="135"/>
        <v>-4.0344999805442039E-2</v>
      </c>
      <c r="O602" s="5">
        <f t="shared" si="145"/>
        <v>6.6775346913923173E-3</v>
      </c>
      <c r="P602" s="5">
        <f t="shared" si="136"/>
        <v>-4.0344999805442039E-2</v>
      </c>
      <c r="Q602" s="5">
        <f t="shared" si="137"/>
        <v>-4.0344999805442039E-2</v>
      </c>
      <c r="R602" s="5">
        <f t="shared" si="138"/>
        <v>-4.0344999805442039E-2</v>
      </c>
      <c r="S602" s="11">
        <f t="shared" si="139"/>
        <v>-4.2344999805442041E-2</v>
      </c>
      <c r="T602" s="11">
        <f t="shared" si="140"/>
        <v>-4.2344999805442041E-2</v>
      </c>
      <c r="U602" s="11">
        <f t="shared" si="141"/>
        <v>-4.2344999805442041E-2</v>
      </c>
    </row>
    <row r="603" spans="1:21" x14ac:dyDescent="0.25">
      <c r="A603" s="1">
        <v>41918</v>
      </c>
      <c r="B603">
        <v>2.0288900000000001</v>
      </c>
      <c r="C603" s="28">
        <f t="shared" si="144"/>
        <v>2.182545151473569</v>
      </c>
      <c r="D603" s="31">
        <f t="shared" si="142"/>
        <v>0.1536551514735689</v>
      </c>
      <c r="E603" s="30">
        <f t="shared" si="131"/>
        <v>4.6280099004917723</v>
      </c>
      <c r="F603" s="3">
        <v>594</v>
      </c>
      <c r="G603" s="3">
        <f t="shared" si="143"/>
        <v>2.182545151473569</v>
      </c>
      <c r="H603" s="32">
        <f t="shared" si="133"/>
        <v>2.2021045010461995</v>
      </c>
      <c r="I603" s="31">
        <f t="array" ref="I603:K603">LINEST(B554:B603,F554:G603,1,1)</f>
        <v>0.93131295606924369</v>
      </c>
      <c r="J603" s="31">
        <v>-7.610322151246683E-5</v>
      </c>
      <c r="K603" s="31">
        <v>0.1980122922291272</v>
      </c>
      <c r="L603">
        <f t="shared" si="134"/>
        <v>0</v>
      </c>
      <c r="M603" s="13">
        <f t="shared" si="132"/>
        <v>0.55999999999999994</v>
      </c>
      <c r="N603" s="5">
        <f t="shared" si="135"/>
        <v>-5.5543475048045021E-2</v>
      </c>
      <c r="O603" s="5">
        <f t="shared" si="145"/>
        <v>-1.8067255630826895E-2</v>
      </c>
      <c r="P603" s="5">
        <f t="shared" si="136"/>
        <v>0</v>
      </c>
      <c r="Q603" s="5">
        <f t="shared" si="137"/>
        <v>5.5543475048045021E-2</v>
      </c>
      <c r="R603" s="5">
        <f t="shared" si="138"/>
        <v>5.5543475048045021E-2</v>
      </c>
      <c r="S603" s="11">
        <f t="shared" si="139"/>
        <v>0</v>
      </c>
      <c r="T603" s="11">
        <f t="shared" si="140"/>
        <v>5.3543475048045019E-2</v>
      </c>
      <c r="U603" s="11">
        <f t="shared" si="141"/>
        <v>5.3543475048045019E-2</v>
      </c>
    </row>
    <row r="604" spans="1:21" x14ac:dyDescent="0.25">
      <c r="A604" s="1">
        <v>41925</v>
      </c>
      <c r="B604">
        <v>2.0160100000000001</v>
      </c>
      <c r="C604" s="28">
        <f t="shared" si="144"/>
        <v>2.1057175757367848</v>
      </c>
      <c r="D604" s="31">
        <f t="shared" si="142"/>
        <v>8.9707575736784673E-2</v>
      </c>
      <c r="E604" s="30">
        <f t="shared" si="131"/>
        <v>4.6783127637506112</v>
      </c>
      <c r="F604" s="3">
        <v>595</v>
      </c>
      <c r="G604" s="3">
        <f t="shared" si="143"/>
        <v>2.1057175757367848</v>
      </c>
      <c r="H604" s="32">
        <f t="shared" si="133"/>
        <v>2.1138129355355959</v>
      </c>
      <c r="I604" s="31">
        <f t="array" ref="I604:K604">LINEST(B555:B604,F555:G604,1,1)</f>
        <v>0.95144403429184266</v>
      </c>
      <c r="J604" s="31">
        <v>-5.893521086035062E-4</v>
      </c>
      <c r="K604" s="31">
        <v>0.44928979373170685</v>
      </c>
      <c r="L604">
        <f t="shared" si="134"/>
        <v>0</v>
      </c>
      <c r="M604" s="13">
        <f t="shared" si="132"/>
        <v>0.55999999999999994</v>
      </c>
      <c r="N604" s="5">
        <f t="shared" si="135"/>
        <v>-6.3685349612988551E-3</v>
      </c>
      <c r="O604" s="5">
        <f t="shared" si="145"/>
        <v>-4.0920099367981133E-2</v>
      </c>
      <c r="P604" s="5">
        <f t="shared" si="136"/>
        <v>0</v>
      </c>
      <c r="Q604" s="5">
        <f t="shared" si="137"/>
        <v>6.3685349612988551E-3</v>
      </c>
      <c r="R604" s="5">
        <f t="shared" si="138"/>
        <v>6.3685349612988551E-3</v>
      </c>
      <c r="S604" s="11">
        <f t="shared" si="139"/>
        <v>0</v>
      </c>
      <c r="T604" s="11">
        <f t="shared" si="140"/>
        <v>4.3685349612988551E-3</v>
      </c>
      <c r="U604" s="11">
        <f t="shared" si="141"/>
        <v>4.3685349612988551E-3</v>
      </c>
    </row>
    <row r="605" spans="1:21" x14ac:dyDescent="0.25">
      <c r="A605" s="1">
        <v>41932</v>
      </c>
      <c r="B605">
        <v>2.1668500000000002</v>
      </c>
      <c r="C605" s="28">
        <f t="shared" si="144"/>
        <v>2.0608637878683922</v>
      </c>
      <c r="D605" s="31">
        <f t="shared" si="142"/>
        <v>0.10598621213160797</v>
      </c>
      <c r="E605" s="30">
        <f t="shared" si="131"/>
        <v>4.7338513321211924</v>
      </c>
      <c r="F605" s="3">
        <v>596</v>
      </c>
      <c r="G605" s="3">
        <f t="shared" si="143"/>
        <v>2.0608637878683922</v>
      </c>
      <c r="H605" s="32">
        <f t="shared" si="133"/>
        <v>2.0588324934594882</v>
      </c>
      <c r="I605" s="31">
        <f t="array" ref="I605:K605">LINEST(B556:B605,F556:G605,1,1)</f>
        <v>0.92468206620625093</v>
      </c>
      <c r="J605" s="31">
        <v>-2.0749196750828431E-4</v>
      </c>
      <c r="K605" s="31">
        <v>0.28795491963086839</v>
      </c>
      <c r="L605">
        <f t="shared" si="134"/>
        <v>1</v>
      </c>
      <c r="M605" s="13">
        <f t="shared" si="132"/>
        <v>0.54</v>
      </c>
      <c r="N605" s="5">
        <f t="shared" si="135"/>
        <v>7.2154189524137213E-2</v>
      </c>
      <c r="O605" s="5">
        <f t="shared" si="145"/>
        <v>-2.635432374920299E-2</v>
      </c>
      <c r="P605" s="5">
        <f t="shared" si="136"/>
        <v>0</v>
      </c>
      <c r="Q605" s="5">
        <f t="shared" si="137"/>
        <v>-7.2154189524137213E-2</v>
      </c>
      <c r="R605" s="5">
        <f t="shared" si="138"/>
        <v>-7.2154189524137213E-2</v>
      </c>
      <c r="S605" s="11">
        <f t="shared" si="139"/>
        <v>0</v>
      </c>
      <c r="T605" s="11">
        <f t="shared" si="140"/>
        <v>-7.4154189524137215E-2</v>
      </c>
      <c r="U605" s="11">
        <f t="shared" si="141"/>
        <v>-7.4154189524137215E-2</v>
      </c>
    </row>
    <row r="606" spans="1:21" x14ac:dyDescent="0.25">
      <c r="A606" s="1">
        <v>41939</v>
      </c>
      <c r="B606">
        <v>2.15029</v>
      </c>
      <c r="C606" s="28">
        <f t="shared" si="144"/>
        <v>2.1138568939341962</v>
      </c>
      <c r="D606" s="31">
        <f t="shared" si="142"/>
        <v>3.6433106065803855E-2</v>
      </c>
      <c r="E606" s="30">
        <f t="shared" si="131"/>
        <v>4.7496382600675098</v>
      </c>
      <c r="F606" s="3">
        <v>597</v>
      </c>
      <c r="G606" s="3">
        <f t="shared" si="143"/>
        <v>2.1138568939341962</v>
      </c>
      <c r="H606" s="32">
        <f t="shared" si="133"/>
        <v>2.1187277753758229</v>
      </c>
      <c r="I606" s="31">
        <f t="array" ref="I606:K606">LINEST(B557:B606,F557:G606,1,1)</f>
        <v>0.91122067986273292</v>
      </c>
      <c r="J606" s="31">
        <v>-2.8050386022500568E-4</v>
      </c>
      <c r="K606" s="31">
        <v>0.35971814188417217</v>
      </c>
      <c r="L606">
        <f t="shared" si="134"/>
        <v>0</v>
      </c>
      <c r="M606" s="13">
        <f t="shared" si="132"/>
        <v>0.55999999999999994</v>
      </c>
      <c r="N606" s="5">
        <f t="shared" si="135"/>
        <v>-7.6717832739069403E-3</v>
      </c>
      <c r="O606" s="5">
        <f t="shared" si="145"/>
        <v>2.8676731203715278E-2</v>
      </c>
      <c r="P606" s="5">
        <f t="shared" si="136"/>
        <v>-7.6717832739069403E-3</v>
      </c>
      <c r="Q606" s="5">
        <f t="shared" si="137"/>
        <v>0</v>
      </c>
      <c r="R606" s="5">
        <f t="shared" si="138"/>
        <v>0</v>
      </c>
      <c r="S606" s="11">
        <f t="shared" si="139"/>
        <v>-9.6717832739069403E-3</v>
      </c>
      <c r="T606" s="11">
        <f t="shared" si="140"/>
        <v>0</v>
      </c>
      <c r="U606" s="11">
        <f t="shared" si="141"/>
        <v>0</v>
      </c>
    </row>
    <row r="607" spans="1:21" x14ac:dyDescent="0.25">
      <c r="A607" s="1">
        <v>41946</v>
      </c>
      <c r="B607">
        <v>2.0325700000000002</v>
      </c>
      <c r="C607" s="28">
        <f t="shared" si="144"/>
        <v>2.1320734469670981</v>
      </c>
      <c r="D607" s="31">
        <f t="shared" si="142"/>
        <v>9.9503446967097897E-2</v>
      </c>
      <c r="E607" s="30">
        <f t="shared" si="131"/>
        <v>4.7686686179748641</v>
      </c>
      <c r="F607" s="3">
        <v>598</v>
      </c>
      <c r="G607" s="3">
        <f t="shared" si="143"/>
        <v>2.1320734469670981</v>
      </c>
      <c r="H607" s="32">
        <f t="shared" si="133"/>
        <v>2.1347662493322583</v>
      </c>
      <c r="I607" s="31">
        <f t="array" ref="I607:K607">LINEST(B558:B607,F558:G607,1,1)</f>
        <v>0.91614054450312499</v>
      </c>
      <c r="J607" s="31">
        <v>-7.7542857836179996E-4</v>
      </c>
      <c r="K607" s="31">
        <v>0.63328289724592368</v>
      </c>
      <c r="L607">
        <f t="shared" si="134"/>
        <v>0</v>
      </c>
      <c r="M607" s="13">
        <f t="shared" si="132"/>
        <v>0.55999999999999994</v>
      </c>
      <c r="N607" s="5">
        <f t="shared" si="135"/>
        <v>-5.6301714573333439E-2</v>
      </c>
      <c r="O607" s="5">
        <f t="shared" si="145"/>
        <v>7.5413530029092568E-3</v>
      </c>
      <c r="P607" s="5">
        <f t="shared" si="136"/>
        <v>-5.6301714573333439E-2</v>
      </c>
      <c r="Q607" s="5">
        <f t="shared" si="137"/>
        <v>0</v>
      </c>
      <c r="R607" s="5">
        <f t="shared" si="138"/>
        <v>0</v>
      </c>
      <c r="S607" s="11">
        <f t="shared" si="139"/>
        <v>-5.8301714573333441E-2</v>
      </c>
      <c r="T607" s="11">
        <f t="shared" si="140"/>
        <v>0</v>
      </c>
      <c r="U607" s="11">
        <f t="shared" si="141"/>
        <v>0</v>
      </c>
    </row>
    <row r="608" spans="1:21" x14ac:dyDescent="0.25">
      <c r="A608" s="1">
        <v>41953</v>
      </c>
      <c r="B608">
        <v>2.0325700000000002</v>
      </c>
      <c r="C608" s="28">
        <f t="shared" si="144"/>
        <v>2.0823217234835489</v>
      </c>
      <c r="D608" s="31">
        <f t="shared" si="142"/>
        <v>4.9751723483548727E-2</v>
      </c>
      <c r="E608" s="30">
        <f t="shared" si="131"/>
        <v>4.7107237969285425</v>
      </c>
      <c r="F608" s="3">
        <v>599</v>
      </c>
      <c r="G608" s="3">
        <f t="shared" si="143"/>
        <v>2.0823217234835489</v>
      </c>
      <c r="H608" s="32">
        <f t="shared" si="133"/>
        <v>2.0765005363901095</v>
      </c>
      <c r="I608" s="31">
        <f t="array" ref="I608:K608">LINEST(B559:B608,F559:G608,1,1)</f>
        <v>0.91846823674177569</v>
      </c>
      <c r="J608" s="31">
        <v>-9.8958505602157938E-4</v>
      </c>
      <c r="K608" s="31">
        <v>0.7514570813953334</v>
      </c>
      <c r="L608">
        <f t="shared" si="134"/>
        <v>0</v>
      </c>
      <c r="M608" s="13">
        <f t="shared" si="132"/>
        <v>0.54</v>
      </c>
      <c r="N608" s="5">
        <f t="shared" si="135"/>
        <v>0</v>
      </c>
      <c r="O608" s="5">
        <f t="shared" si="145"/>
        <v>-2.7673113193218746E-2</v>
      </c>
      <c r="P608" s="5">
        <f t="shared" si="136"/>
        <v>0</v>
      </c>
      <c r="Q608" s="5">
        <f t="shared" si="137"/>
        <v>0</v>
      </c>
      <c r="R608" s="5">
        <f t="shared" si="138"/>
        <v>0</v>
      </c>
      <c r="S608" s="11">
        <f t="shared" si="139"/>
        <v>0</v>
      </c>
      <c r="T608" s="11">
        <f t="shared" si="140"/>
        <v>0</v>
      </c>
      <c r="U608" s="11">
        <f t="shared" si="141"/>
        <v>0</v>
      </c>
    </row>
    <row r="609" spans="1:21" x14ac:dyDescent="0.25">
      <c r="A609" s="1">
        <v>41960</v>
      </c>
      <c r="B609">
        <v>2.1741999999999999</v>
      </c>
      <c r="C609" s="28">
        <f t="shared" si="144"/>
        <v>2.0574458617417744</v>
      </c>
      <c r="D609" s="31">
        <f t="shared" si="142"/>
        <v>0.11675413825822556</v>
      </c>
      <c r="E609" s="30">
        <f t="shared" si="131"/>
        <v>4.784186207451703</v>
      </c>
      <c r="F609" s="3">
        <v>600</v>
      </c>
      <c r="G609" s="3">
        <f t="shared" si="143"/>
        <v>2.0574458617417744</v>
      </c>
      <c r="H609" s="32">
        <f t="shared" si="133"/>
        <v>2.0474047206080161</v>
      </c>
      <c r="I609" s="31">
        <f t="array" ref="I609:K609">LINEST(B560:B609,F560:G609,1,1)</f>
        <v>0.87183243971946056</v>
      </c>
      <c r="J609" s="31">
        <v>-5.6091924957100221E-4</v>
      </c>
      <c r="K609" s="31">
        <v>0.60418889419357713</v>
      </c>
      <c r="L609">
        <f t="shared" si="134"/>
        <v>1</v>
      </c>
      <c r="M609" s="13">
        <f t="shared" si="132"/>
        <v>0.51999999999999991</v>
      </c>
      <c r="N609" s="5">
        <f t="shared" si="135"/>
        <v>6.7359778596585818E-2</v>
      </c>
      <c r="O609" s="5">
        <f t="shared" si="145"/>
        <v>-1.4111041242417466E-2</v>
      </c>
      <c r="P609" s="5">
        <f t="shared" si="136"/>
        <v>0</v>
      </c>
      <c r="Q609" s="5">
        <f t="shared" si="137"/>
        <v>-6.7359778596585818E-2</v>
      </c>
      <c r="R609" s="5">
        <f t="shared" si="138"/>
        <v>-6.7359778596585818E-2</v>
      </c>
      <c r="S609" s="11">
        <f t="shared" si="139"/>
        <v>0</v>
      </c>
      <c r="T609" s="11">
        <f t="shared" si="140"/>
        <v>-6.9359778596585819E-2</v>
      </c>
      <c r="U609" s="11">
        <f t="shared" si="141"/>
        <v>-6.9359778596585819E-2</v>
      </c>
    </row>
    <row r="610" spans="1:21" x14ac:dyDescent="0.25">
      <c r="A610" s="1">
        <v>41967</v>
      </c>
      <c r="B610">
        <v>2.2790499999999998</v>
      </c>
      <c r="C610" s="28">
        <f t="shared" si="144"/>
        <v>2.1158229308708871</v>
      </c>
      <c r="D610" s="31">
        <f t="shared" si="142"/>
        <v>0.16322706912911267</v>
      </c>
      <c r="E610" s="30">
        <f t="shared" si="131"/>
        <v>4.8737191404483475</v>
      </c>
      <c r="F610" s="3">
        <v>601</v>
      </c>
      <c r="G610" s="3">
        <f t="shared" si="143"/>
        <v>2.1158229308708871</v>
      </c>
      <c r="H610" s="32">
        <f t="shared" si="133"/>
        <v>2.1117194930369498</v>
      </c>
      <c r="I610" s="31">
        <f t="array" ref="I610:K610">LINEST(B561:B610,F561:G610,1,1)</f>
        <v>0.81324323168570878</v>
      </c>
      <c r="J610" s="31">
        <v>-2.8123578305332866E-5</v>
      </c>
      <c r="K610" s="31">
        <v>0.4225304862595638</v>
      </c>
      <c r="L610">
        <f t="shared" si="134"/>
        <v>1</v>
      </c>
      <c r="M610" s="13">
        <f t="shared" si="132"/>
        <v>0.54</v>
      </c>
      <c r="N610" s="5">
        <f t="shared" si="135"/>
        <v>4.709790868224395E-2</v>
      </c>
      <c r="O610" s="5">
        <f t="shared" si="145"/>
        <v>3.0929540065572803E-2</v>
      </c>
      <c r="P610" s="5">
        <f t="shared" si="136"/>
        <v>4.709790868224395E-2</v>
      </c>
      <c r="Q610" s="5">
        <f t="shared" si="137"/>
        <v>0</v>
      </c>
      <c r="R610" s="5">
        <f t="shared" si="138"/>
        <v>0</v>
      </c>
      <c r="S610" s="11">
        <f t="shared" si="139"/>
        <v>4.5097908682243948E-2</v>
      </c>
      <c r="T610" s="11">
        <f t="shared" si="140"/>
        <v>0</v>
      </c>
      <c r="U610" s="11">
        <f t="shared" si="141"/>
        <v>0</v>
      </c>
    </row>
    <row r="611" spans="1:21" x14ac:dyDescent="0.25">
      <c r="A611" s="1">
        <v>41974</v>
      </c>
      <c r="B611">
        <v>2.3195199999999998</v>
      </c>
      <c r="C611" s="28">
        <f t="shared" si="144"/>
        <v>2.1974364654354437</v>
      </c>
      <c r="D611" s="31">
        <f t="shared" si="142"/>
        <v>0.12208353456455612</v>
      </c>
      <c r="E611" s="30">
        <f t="shared" si="131"/>
        <v>4.8780056069466706</v>
      </c>
      <c r="F611" s="3">
        <v>602</v>
      </c>
      <c r="G611" s="3">
        <f t="shared" si="143"/>
        <v>2.1974364654354437</v>
      </c>
      <c r="H611" s="32">
        <f t="shared" si="133"/>
        <v>2.1926504246944951</v>
      </c>
      <c r="I611" s="31">
        <f t="array" ref="I611:K611">LINEST(B562:B611,F562:G611,1,1)</f>
        <v>0.79254830642081153</v>
      </c>
      <c r="J611" s="31">
        <v>3.2918486391197478E-4</v>
      </c>
      <c r="K611" s="31">
        <v>0.26192538055540227</v>
      </c>
      <c r="L611">
        <f t="shared" si="134"/>
        <v>1</v>
      </c>
      <c r="M611" s="13">
        <f t="shared" si="132"/>
        <v>0.55999999999999994</v>
      </c>
      <c r="N611" s="5">
        <f t="shared" si="135"/>
        <v>1.7601578250443395E-2</v>
      </c>
      <c r="O611" s="5">
        <f t="shared" si="145"/>
        <v>3.7608510439026577E-2</v>
      </c>
      <c r="P611" s="5">
        <f t="shared" si="136"/>
        <v>1.7601578250443395E-2</v>
      </c>
      <c r="Q611" s="5">
        <f t="shared" si="137"/>
        <v>1.7601578250443395E-2</v>
      </c>
      <c r="R611" s="5">
        <f t="shared" si="138"/>
        <v>1.7601578250443395E-2</v>
      </c>
      <c r="S611" s="11">
        <f t="shared" si="139"/>
        <v>1.5601578250443395E-2</v>
      </c>
      <c r="T611" s="11">
        <f t="shared" si="140"/>
        <v>1.5601578250443395E-2</v>
      </c>
      <c r="U611" s="11">
        <f t="shared" si="141"/>
        <v>1.5601578250443395E-2</v>
      </c>
    </row>
    <row r="612" spans="1:21" x14ac:dyDescent="0.25">
      <c r="A612" s="1">
        <v>41981</v>
      </c>
      <c r="B612">
        <v>2.2496200000000002</v>
      </c>
      <c r="C612" s="28">
        <f t="shared" si="144"/>
        <v>2.2584782327177217</v>
      </c>
      <c r="D612" s="31">
        <f t="shared" si="142"/>
        <v>8.8582327177215703E-3</v>
      </c>
      <c r="E612" s="30">
        <f t="shared" si="131"/>
        <v>4.7937853056312738</v>
      </c>
      <c r="F612" s="3">
        <v>603</v>
      </c>
      <c r="G612" s="3">
        <f t="shared" si="143"/>
        <v>2.2584782327177217</v>
      </c>
      <c r="H612" s="32">
        <f t="shared" si="133"/>
        <v>2.2503769519230206</v>
      </c>
      <c r="I612" s="31">
        <f t="array" ref="I612:K612">LINEST(B563:B612,F563:G612,1,1)</f>
        <v>0.77112019084734662</v>
      </c>
      <c r="J612" s="31">
        <v>3.3669182119063748E-4</v>
      </c>
      <c r="K612" s="31">
        <v>0.30290277042457481</v>
      </c>
      <c r="L612">
        <f t="shared" si="134"/>
        <v>0</v>
      </c>
      <c r="M612" s="13">
        <f t="shared" si="132"/>
        <v>0.55999999999999994</v>
      </c>
      <c r="N612" s="5">
        <f t="shared" si="135"/>
        <v>-3.0598954656344657E-2</v>
      </c>
      <c r="O612" s="5">
        <f t="shared" si="145"/>
        <v>2.5986684706709173E-2</v>
      </c>
      <c r="P612" s="5">
        <f t="shared" si="136"/>
        <v>-3.0598954656344657E-2</v>
      </c>
      <c r="Q612" s="5">
        <f t="shared" si="137"/>
        <v>-3.0598954656344657E-2</v>
      </c>
      <c r="R612" s="5">
        <f t="shared" si="138"/>
        <v>-3.0598954656344657E-2</v>
      </c>
      <c r="S612" s="11">
        <f t="shared" si="139"/>
        <v>-3.2598954656344659E-2</v>
      </c>
      <c r="T612" s="11">
        <f t="shared" si="140"/>
        <v>-3.2598954656344659E-2</v>
      </c>
      <c r="U612" s="11">
        <f t="shared" si="141"/>
        <v>-3.2598954656344659E-2</v>
      </c>
    </row>
    <row r="613" spans="1:21" x14ac:dyDescent="0.25">
      <c r="A613" s="1">
        <v>41988</v>
      </c>
      <c r="B613">
        <v>2.2404199999999999</v>
      </c>
      <c r="C613" s="28">
        <f t="shared" si="144"/>
        <v>2.254049116358861</v>
      </c>
      <c r="D613" s="31">
        <f t="shared" si="142"/>
        <v>1.3629116358861104E-2</v>
      </c>
      <c r="E613" s="30">
        <f t="shared" si="131"/>
        <v>4.7743651549735766</v>
      </c>
      <c r="F613" s="3">
        <v>604</v>
      </c>
      <c r="G613" s="3">
        <f t="shared" si="143"/>
        <v>2.254049116358861</v>
      </c>
      <c r="H613" s="32">
        <f t="shared" si="133"/>
        <v>2.2444074152096576</v>
      </c>
      <c r="I613" s="31">
        <f t="array" ref="I613:K613">LINEST(B564:B613,F564:G613,1,1)</f>
        <v>0.73753403710065435</v>
      </c>
      <c r="J613" s="31">
        <v>3.4372307181913716E-4</v>
      </c>
      <c r="K613" s="31">
        <v>0.3700494964375598</v>
      </c>
      <c r="L613">
        <f t="shared" si="134"/>
        <v>0</v>
      </c>
      <c r="M613" s="13">
        <f t="shared" si="132"/>
        <v>0.54</v>
      </c>
      <c r="N613" s="5">
        <f t="shared" si="135"/>
        <v>-4.0979647730852164E-3</v>
      </c>
      <c r="O613" s="5">
        <f t="shared" si="145"/>
        <v>-2.6562076111247279E-3</v>
      </c>
      <c r="P613" s="5">
        <f t="shared" si="136"/>
        <v>0</v>
      </c>
      <c r="Q613" s="5">
        <f t="shared" si="137"/>
        <v>0</v>
      </c>
      <c r="R613" s="5">
        <f t="shared" si="138"/>
        <v>0</v>
      </c>
      <c r="S613" s="11">
        <f t="shared" si="139"/>
        <v>0</v>
      </c>
      <c r="T613" s="11">
        <f t="shared" si="140"/>
        <v>0</v>
      </c>
      <c r="U613" s="11">
        <f t="shared" si="141"/>
        <v>0</v>
      </c>
    </row>
    <row r="614" spans="1:21" x14ac:dyDescent="0.25">
      <c r="A614" s="1">
        <v>41995</v>
      </c>
      <c r="B614">
        <v>2.2956099999999999</v>
      </c>
      <c r="C614" s="28">
        <f t="shared" si="144"/>
        <v>2.2472345581794304</v>
      </c>
      <c r="D614" s="31">
        <f t="shared" si="142"/>
        <v>4.837544182056952E-2</v>
      </c>
      <c r="E614" s="30">
        <f t="shared" si="131"/>
        <v>4.779235963285867</v>
      </c>
      <c r="F614" s="3">
        <v>605</v>
      </c>
      <c r="G614" s="3">
        <f t="shared" si="143"/>
        <v>2.2472345581794304</v>
      </c>
      <c r="H614" s="32">
        <f t="shared" si="133"/>
        <v>2.2354139308943184</v>
      </c>
      <c r="I614" s="31">
        <f t="array" ref="I614:K614">LINEST(B565:B614,F565:G614,1,1)</f>
        <v>0.72619580302480491</v>
      </c>
      <c r="J614" s="31">
        <v>4.8697726179977027E-4</v>
      </c>
      <c r="K614" s="31">
        <v>0.31227492961723402</v>
      </c>
      <c r="L614">
        <f t="shared" si="134"/>
        <v>1</v>
      </c>
      <c r="M614" s="13">
        <f t="shared" si="132"/>
        <v>0.51999999999999991</v>
      </c>
      <c r="N614" s="5">
        <f t="shared" si="135"/>
        <v>2.4335255111171739E-2</v>
      </c>
      <c r="O614" s="5">
        <f t="shared" si="145"/>
        <v>-4.0151138639751283E-3</v>
      </c>
      <c r="P614" s="5">
        <f t="shared" si="136"/>
        <v>0</v>
      </c>
      <c r="Q614" s="5">
        <f t="shared" si="137"/>
        <v>0</v>
      </c>
      <c r="R614" s="5">
        <f t="shared" si="138"/>
        <v>0</v>
      </c>
      <c r="S614" s="11">
        <f t="shared" si="139"/>
        <v>0</v>
      </c>
      <c r="T614" s="11">
        <f t="shared" si="140"/>
        <v>0</v>
      </c>
      <c r="U614" s="11">
        <f t="shared" si="141"/>
        <v>0</v>
      </c>
    </row>
    <row r="615" spans="1:21" x14ac:dyDescent="0.25">
      <c r="A615" s="1">
        <v>42002</v>
      </c>
      <c r="B615">
        <v>2.25698</v>
      </c>
      <c r="C615" s="28">
        <f t="shared" si="144"/>
        <v>2.2714222790897152</v>
      </c>
      <c r="D615" s="31">
        <f t="shared" si="142"/>
        <v>1.4442279089715182E-2</v>
      </c>
      <c r="E615" s="30">
        <f t="shared" si="131"/>
        <v>4.751570559129723</v>
      </c>
      <c r="F615" s="3">
        <v>606</v>
      </c>
      <c r="G615" s="3">
        <f t="shared" si="143"/>
        <v>2.2714222790897152</v>
      </c>
      <c r="H615" s="32">
        <f t="shared" si="133"/>
        <v>2.2568804762398829</v>
      </c>
      <c r="I615" s="31">
        <f t="array" ref="I615:K615">LINEST(B566:B615,F566:G615,1,1)</f>
        <v>0.71235009742696453</v>
      </c>
      <c r="J615" s="31">
        <v>4.9061001905917432E-4</v>
      </c>
      <c r="K615" s="31">
        <v>0.33978269989506549</v>
      </c>
      <c r="L615">
        <f t="shared" si="134"/>
        <v>0</v>
      </c>
      <c r="M615" s="13">
        <f t="shared" si="132"/>
        <v>0.51999999999999991</v>
      </c>
      <c r="N615" s="5">
        <f t="shared" si="135"/>
        <v>-1.6970966926391995E-2</v>
      </c>
      <c r="O615" s="5">
        <f t="shared" si="145"/>
        <v>9.5571246198660198E-3</v>
      </c>
      <c r="P615" s="5">
        <f t="shared" si="136"/>
        <v>-1.6970966926391995E-2</v>
      </c>
      <c r="Q615" s="5">
        <f t="shared" si="137"/>
        <v>-1.6970966926391995E-2</v>
      </c>
      <c r="R615" s="5">
        <f t="shared" si="138"/>
        <v>-1.6970966926391995E-2</v>
      </c>
      <c r="S615" s="11">
        <f t="shared" si="139"/>
        <v>-1.8970966926391997E-2</v>
      </c>
      <c r="T615" s="11">
        <f t="shared" si="140"/>
        <v>-1.8970966926391997E-2</v>
      </c>
      <c r="U615" s="11">
        <f t="shared" si="141"/>
        <v>-1.8970966926391997E-2</v>
      </c>
    </row>
    <row r="616" spans="1:21" x14ac:dyDescent="0.25">
      <c r="A616" s="1">
        <v>42009</v>
      </c>
      <c r="B616">
        <v>2.09327</v>
      </c>
      <c r="C616" s="28">
        <f t="shared" si="144"/>
        <v>2.2642011395448574</v>
      </c>
      <c r="D616" s="31">
        <f t="shared" si="142"/>
        <v>0.17093113954485739</v>
      </c>
      <c r="E616" s="30">
        <f t="shared" si="131"/>
        <v>4.8474778570516488</v>
      </c>
      <c r="F616" s="3">
        <v>607</v>
      </c>
      <c r="G616" s="3">
        <f t="shared" si="143"/>
        <v>2.2642011395448574</v>
      </c>
      <c r="H616" s="32">
        <f t="shared" si="133"/>
        <v>2.2504868838130077</v>
      </c>
      <c r="I616" s="31">
        <f t="array" ref="I616:K616">LINEST(B567:B616,F567:G616,1,1)</f>
        <v>0.65654663742686092</v>
      </c>
      <c r="J616" s="31">
        <v>1.6235047705946411E-4</v>
      </c>
      <c r="K616" s="31">
        <v>0.64736141952299131</v>
      </c>
      <c r="L616">
        <f t="shared" si="134"/>
        <v>0</v>
      </c>
      <c r="M616" s="13">
        <f t="shared" si="132"/>
        <v>0.5</v>
      </c>
      <c r="N616" s="5">
        <f t="shared" si="135"/>
        <v>-7.5300199898557629E-2</v>
      </c>
      <c r="O616" s="5">
        <f t="shared" si="145"/>
        <v>-2.8369539042554237E-3</v>
      </c>
      <c r="P616" s="5">
        <f t="shared" si="136"/>
        <v>0</v>
      </c>
      <c r="Q616" s="5">
        <f t="shared" si="137"/>
        <v>0</v>
      </c>
      <c r="R616" s="5">
        <f t="shared" si="138"/>
        <v>0</v>
      </c>
      <c r="S616" s="11">
        <f t="shared" si="139"/>
        <v>0</v>
      </c>
      <c r="T616" s="11">
        <f t="shared" si="140"/>
        <v>0</v>
      </c>
      <c r="U616" s="11">
        <f t="shared" si="141"/>
        <v>0</v>
      </c>
    </row>
    <row r="617" spans="1:21" x14ac:dyDescent="0.25">
      <c r="A617" s="1">
        <v>42016</v>
      </c>
      <c r="B617">
        <v>2.29745</v>
      </c>
      <c r="C617" s="28">
        <f t="shared" si="144"/>
        <v>2.1787355697724289</v>
      </c>
      <c r="D617" s="31">
        <f t="shared" si="142"/>
        <v>0.11871443022757111</v>
      </c>
      <c r="E617" s="30">
        <f t="shared" si="131"/>
        <v>4.9529703664677562</v>
      </c>
      <c r="F617" s="3">
        <v>608</v>
      </c>
      <c r="G617" s="3">
        <f t="shared" si="143"/>
        <v>2.1787355697724289</v>
      </c>
      <c r="H617" s="32">
        <f t="shared" si="133"/>
        <v>2.1765120217515292</v>
      </c>
      <c r="I617" s="31">
        <f t="array" ref="I617:K617">LINEST(B568:B617,F568:G617,1,1)</f>
        <v>0.6103408695290079</v>
      </c>
      <c r="J617" s="31">
        <v>4.8770512643448799E-4</v>
      </c>
      <c r="K617" s="31">
        <v>0.55897066448996857</v>
      </c>
      <c r="L617">
        <f t="shared" si="134"/>
        <v>1</v>
      </c>
      <c r="M617" s="13">
        <f t="shared" si="132"/>
        <v>0.5</v>
      </c>
      <c r="N617" s="5">
        <f t="shared" si="135"/>
        <v>9.3072375648013184E-2</v>
      </c>
      <c r="O617" s="5">
        <f t="shared" si="145"/>
        <v>-3.342298018478429E-2</v>
      </c>
      <c r="P617" s="5">
        <f t="shared" si="136"/>
        <v>0</v>
      </c>
      <c r="Q617" s="5">
        <f t="shared" si="137"/>
        <v>0</v>
      </c>
      <c r="R617" s="5">
        <f t="shared" si="138"/>
        <v>0</v>
      </c>
      <c r="S617" s="11">
        <f t="shared" si="139"/>
        <v>0</v>
      </c>
      <c r="T617" s="11">
        <f t="shared" si="140"/>
        <v>0</v>
      </c>
      <c r="U617" s="11">
        <f t="shared" si="141"/>
        <v>0</v>
      </c>
    </row>
    <row r="618" spans="1:21" x14ac:dyDescent="0.25">
      <c r="A618" s="1">
        <v>42023</v>
      </c>
      <c r="B618">
        <v>2.4041299999999999</v>
      </c>
      <c r="C618" s="28">
        <f t="shared" si="144"/>
        <v>2.2380927848862147</v>
      </c>
      <c r="D618" s="31">
        <f t="shared" si="142"/>
        <v>0.16603721511378522</v>
      </c>
      <c r="E618" s="30">
        <f t="shared" si="131"/>
        <v>5.0770485419872742</v>
      </c>
      <c r="F618" s="3">
        <v>609</v>
      </c>
      <c r="G618" s="3">
        <f t="shared" si="143"/>
        <v>2.2380927848862147</v>
      </c>
      <c r="H618" s="32">
        <f t="shared" si="133"/>
        <v>2.2219825829026227</v>
      </c>
      <c r="I618" s="31">
        <f t="array" ref="I618:K618">LINEST(B569:B618,F569:G618,1,1)</f>
        <v>0.60517014927562063</v>
      </c>
      <c r="J618" s="31">
        <v>8.7531539608493936E-4</v>
      </c>
      <c r="K618" s="31">
        <v>0.34753461561865873</v>
      </c>
      <c r="L618">
        <f t="shared" si="134"/>
        <v>1</v>
      </c>
      <c r="M618" s="13">
        <f t="shared" si="132"/>
        <v>0.5</v>
      </c>
      <c r="N618" s="5">
        <f t="shared" si="135"/>
        <v>4.5388279524723574E-2</v>
      </c>
      <c r="O618" s="5">
        <f t="shared" si="145"/>
        <v>2.0676247281270155E-2</v>
      </c>
      <c r="P618" s="5">
        <f t="shared" si="136"/>
        <v>4.5388279524723574E-2</v>
      </c>
      <c r="Q618" s="5">
        <f t="shared" si="137"/>
        <v>4.5388279524723574E-2</v>
      </c>
      <c r="R618" s="5">
        <f t="shared" si="138"/>
        <v>4.5388279524723574E-2</v>
      </c>
      <c r="S618" s="11">
        <f t="shared" si="139"/>
        <v>4.3388279524723572E-2</v>
      </c>
      <c r="T618" s="11">
        <f t="shared" si="140"/>
        <v>4.3388279524723572E-2</v>
      </c>
      <c r="U618" s="11">
        <f t="shared" si="141"/>
        <v>4.3388279524723572E-2</v>
      </c>
    </row>
    <row r="619" spans="1:21" x14ac:dyDescent="0.25">
      <c r="A619" s="1">
        <v>42030</v>
      </c>
      <c r="B619">
        <v>2.3894199999999999</v>
      </c>
      <c r="C619" s="28">
        <f t="shared" si="144"/>
        <v>2.3211113924431075</v>
      </c>
      <c r="D619" s="31">
        <f t="shared" si="142"/>
        <v>6.8308607556892387E-2</v>
      </c>
      <c r="E619" s="30">
        <f t="shared" si="131"/>
        <v>5.0871866693412997</v>
      </c>
      <c r="F619" s="3">
        <v>610</v>
      </c>
      <c r="G619" s="3">
        <f t="shared" si="143"/>
        <v>2.3211113924431075</v>
      </c>
      <c r="H619" s="32">
        <f t="shared" si="133"/>
        <v>2.2861443350806105</v>
      </c>
      <c r="I619" s="31">
        <f t="array" ref="I619:K619">LINEST(B570:B619,F570:G619,1,1)</f>
        <v>0.63295365977757057</v>
      </c>
      <c r="J619" s="31">
        <v>1.0260996424115102E-3</v>
      </c>
      <c r="K619" s="31">
        <v>0.20197368698150808</v>
      </c>
      <c r="L619">
        <f t="shared" si="134"/>
        <v>0</v>
      </c>
      <c r="M619" s="13">
        <f t="shared" si="132"/>
        <v>0.5</v>
      </c>
      <c r="N619" s="5">
        <f t="shared" si="135"/>
        <v>-6.1374330818557699E-3</v>
      </c>
      <c r="O619" s="5">
        <f t="shared" si="145"/>
        <v>2.8466849375833991E-2</v>
      </c>
      <c r="P619" s="5">
        <f t="shared" si="136"/>
        <v>-6.1374330818557699E-3</v>
      </c>
      <c r="Q619" s="5">
        <f t="shared" si="137"/>
        <v>-6.1374330818557699E-3</v>
      </c>
      <c r="R619" s="5">
        <f t="shared" si="138"/>
        <v>-6.1374330818557699E-3</v>
      </c>
      <c r="S619" s="11">
        <f t="shared" si="139"/>
        <v>-8.1374330818557699E-3</v>
      </c>
      <c r="T619" s="11">
        <f t="shared" si="140"/>
        <v>-8.1374330818557699E-3</v>
      </c>
      <c r="U619" s="11">
        <f t="shared" si="141"/>
        <v>-8.1374330818557699E-3</v>
      </c>
    </row>
    <row r="620" spans="1:21" x14ac:dyDescent="0.25">
      <c r="A620" s="1">
        <v>42037</v>
      </c>
      <c r="B620">
        <v>2.36734</v>
      </c>
      <c r="C620" s="28">
        <f t="shared" si="144"/>
        <v>2.3552656962215535</v>
      </c>
      <c r="D620" s="31">
        <f t="shared" si="142"/>
        <v>1.2074303778446538E-2</v>
      </c>
      <c r="E620" s="30">
        <f t="shared" si="131"/>
        <v>5.0359957330183125</v>
      </c>
      <c r="F620" s="3">
        <v>611</v>
      </c>
      <c r="G620" s="3">
        <f t="shared" si="143"/>
        <v>2.3552656962215535</v>
      </c>
      <c r="H620" s="32">
        <f t="shared" si="133"/>
        <v>2.3196946106669403</v>
      </c>
      <c r="I620" s="31">
        <f t="array" ref="I620:K620">LINEST(B571:B620,F571:G620,1,1)</f>
        <v>0.65108802103111996</v>
      </c>
      <c r="J620" s="31">
        <v>1.0870841473063755E-3</v>
      </c>
      <c r="K620" s="31">
        <v>0.1281961706316106</v>
      </c>
      <c r="L620">
        <f t="shared" si="134"/>
        <v>0</v>
      </c>
      <c r="M620" s="13">
        <f t="shared" si="132"/>
        <v>0.48</v>
      </c>
      <c r="N620" s="5">
        <f t="shared" si="135"/>
        <v>-9.2836967111636914E-3</v>
      </c>
      <c r="O620" s="5">
        <f t="shared" si="145"/>
        <v>1.4568841595691939E-2</v>
      </c>
      <c r="P620" s="5">
        <f t="shared" si="136"/>
        <v>-9.2836967111636914E-3</v>
      </c>
      <c r="Q620" s="5">
        <f t="shared" si="137"/>
        <v>-9.2836967111636914E-3</v>
      </c>
      <c r="R620" s="5">
        <f t="shared" si="138"/>
        <v>-9.2836967111636914E-3</v>
      </c>
      <c r="S620" s="11">
        <f t="shared" si="139"/>
        <v>-1.1283696711163691E-2</v>
      </c>
      <c r="T620" s="11">
        <f t="shared" si="140"/>
        <v>-1.1283696711163691E-2</v>
      </c>
      <c r="U620" s="11">
        <f t="shared" si="141"/>
        <v>-1.1283696711163691E-2</v>
      </c>
    </row>
    <row r="621" spans="1:21" x14ac:dyDescent="0.25">
      <c r="A621" s="1">
        <v>42044</v>
      </c>
      <c r="B621">
        <v>2.5917500000000002</v>
      </c>
      <c r="C621" s="28">
        <f t="shared" si="144"/>
        <v>2.3613028481107765</v>
      </c>
      <c r="D621" s="31">
        <f t="shared" si="142"/>
        <v>0.23044715188922371</v>
      </c>
      <c r="E621" s="30">
        <f t="shared" si="131"/>
        <v>5.1883455049582521</v>
      </c>
      <c r="F621" s="3">
        <v>612</v>
      </c>
      <c r="G621" s="3">
        <f t="shared" si="143"/>
        <v>2.3613028481107765</v>
      </c>
      <c r="H621" s="32">
        <f t="shared" si="133"/>
        <v>2.3309076672147051</v>
      </c>
      <c r="I621" s="31">
        <f t="array" ref="I621:K621">LINEST(B572:B621,F572:G621,1,1)</f>
        <v>0.75107752520387538</v>
      </c>
      <c r="J621" s="31">
        <v>1.4408338686932465E-3</v>
      </c>
      <c r="K621" s="31">
        <v>-0.29027602490022764</v>
      </c>
      <c r="L621">
        <f t="shared" si="134"/>
        <v>1</v>
      </c>
      <c r="M621" s="13">
        <f t="shared" si="132"/>
        <v>0.45999999999999996</v>
      </c>
      <c r="N621" s="5">
        <f t="shared" si="135"/>
        <v>9.0566361264124762E-2</v>
      </c>
      <c r="O621" s="5">
        <f t="shared" si="145"/>
        <v>4.8222047840135174E-3</v>
      </c>
      <c r="P621" s="5">
        <f t="shared" si="136"/>
        <v>9.0566361264124762E-2</v>
      </c>
      <c r="Q621" s="5">
        <f t="shared" si="137"/>
        <v>9.0566361264124762E-2</v>
      </c>
      <c r="R621" s="5">
        <f t="shared" si="138"/>
        <v>9.0566361264124762E-2</v>
      </c>
      <c r="S621" s="11">
        <f t="shared" si="139"/>
        <v>8.856636126412476E-2</v>
      </c>
      <c r="T621" s="11">
        <f t="shared" si="140"/>
        <v>8.856636126412476E-2</v>
      </c>
      <c r="U621" s="11">
        <f t="shared" si="141"/>
        <v>8.856636126412476E-2</v>
      </c>
    </row>
    <row r="622" spans="1:21" x14ac:dyDescent="0.25">
      <c r="A622" s="1">
        <v>42051</v>
      </c>
      <c r="B622">
        <v>2.6708500000000002</v>
      </c>
      <c r="C622" s="28">
        <f t="shared" si="144"/>
        <v>2.4765264240553884</v>
      </c>
      <c r="D622" s="31">
        <f t="shared" si="142"/>
        <v>0.1943235759446118</v>
      </c>
      <c r="E622" s="30">
        <f t="shared" si="131"/>
        <v>5.3238303909282214</v>
      </c>
      <c r="F622" s="3">
        <v>613</v>
      </c>
      <c r="G622" s="3">
        <f t="shared" si="143"/>
        <v>2.4765264240553884</v>
      </c>
      <c r="H622" s="32">
        <f t="shared" si="133"/>
        <v>2.4530184742902565</v>
      </c>
      <c r="I622" s="31">
        <f t="array" ref="I622:K622">LINEST(B573:B622,F573:G622,1,1)</f>
        <v>0.879699782509066</v>
      </c>
      <c r="J622" s="31">
        <v>1.6043123740010366E-3</v>
      </c>
      <c r="K622" s="31">
        <v>-0.66130947675085405</v>
      </c>
      <c r="L622">
        <f t="shared" si="134"/>
        <v>1</v>
      </c>
      <c r="M622" s="13">
        <f t="shared" si="132"/>
        <v>0.45999999999999996</v>
      </c>
      <c r="N622" s="5">
        <f t="shared" si="135"/>
        <v>3.0063450587733964E-2</v>
      </c>
      <c r="O622" s="5">
        <f t="shared" si="145"/>
        <v>5.1061548088032649E-2</v>
      </c>
      <c r="P622" s="5">
        <f t="shared" si="136"/>
        <v>3.0063450587733964E-2</v>
      </c>
      <c r="Q622" s="5">
        <f t="shared" si="137"/>
        <v>3.0063450587733964E-2</v>
      </c>
      <c r="R622" s="5">
        <f t="shared" si="138"/>
        <v>3.0063450587733964E-2</v>
      </c>
      <c r="S622" s="11">
        <f t="shared" si="139"/>
        <v>2.8063450587733962E-2</v>
      </c>
      <c r="T622" s="11">
        <f t="shared" si="140"/>
        <v>2.8063450587733962E-2</v>
      </c>
      <c r="U622" s="11">
        <f t="shared" si="141"/>
        <v>2.8063450587733962E-2</v>
      </c>
    </row>
    <row r="623" spans="1:21" x14ac:dyDescent="0.25">
      <c r="A623" s="1">
        <v>42058</v>
      </c>
      <c r="B623">
        <v>2.7444299999999999</v>
      </c>
      <c r="C623" s="28">
        <f t="shared" si="144"/>
        <v>2.5736882120276943</v>
      </c>
      <c r="D623" s="31">
        <f t="shared" si="142"/>
        <v>0.17074178797230566</v>
      </c>
      <c r="E623" s="30">
        <f t="shared" si="131"/>
        <v>5.4552628339132054</v>
      </c>
      <c r="F623" s="3">
        <v>614</v>
      </c>
      <c r="G623" s="3">
        <f t="shared" si="143"/>
        <v>2.5736882120276943</v>
      </c>
      <c r="H623" s="32">
        <f t="shared" si="133"/>
        <v>2.5878112812526921</v>
      </c>
      <c r="I623" s="31">
        <f t="array" ref="I623:K623">LINEST(B574:B623,F574:G623,1,1)</f>
        <v>0.96258792323998077</v>
      </c>
      <c r="J623" s="31">
        <v>1.442654247041882E-3</v>
      </c>
      <c r="K623" s="31">
        <v>-0.74163328103173809</v>
      </c>
      <c r="L623">
        <f t="shared" si="134"/>
        <v>1</v>
      </c>
      <c r="M623" s="13">
        <f t="shared" si="132"/>
        <v>0.45999999999999996</v>
      </c>
      <c r="N623" s="5">
        <f t="shared" si="135"/>
        <v>2.7176629317148371E-2</v>
      </c>
      <c r="O623" s="5">
        <f t="shared" si="145"/>
        <v>5.3493156736575953E-2</v>
      </c>
      <c r="P623" s="5">
        <f t="shared" si="136"/>
        <v>2.7176629317148371E-2</v>
      </c>
      <c r="Q623" s="5">
        <f t="shared" si="137"/>
        <v>2.7176629317148371E-2</v>
      </c>
      <c r="R623" s="5">
        <f t="shared" si="138"/>
        <v>2.7176629317148371E-2</v>
      </c>
      <c r="S623" s="11">
        <f t="shared" si="139"/>
        <v>2.5176629317148369E-2</v>
      </c>
      <c r="T623" s="11">
        <f t="shared" si="140"/>
        <v>2.5176629317148369E-2</v>
      </c>
      <c r="U623" s="11">
        <f t="shared" si="141"/>
        <v>2.5176629317148369E-2</v>
      </c>
    </row>
    <row r="624" spans="1:21" x14ac:dyDescent="0.25">
      <c r="A624" s="1">
        <v>42065</v>
      </c>
      <c r="B624">
        <v>2.72235</v>
      </c>
      <c r="C624" s="28">
        <f t="shared" si="144"/>
        <v>2.6590591060138471</v>
      </c>
      <c r="D624" s="31">
        <f t="shared" si="142"/>
        <v>6.3290893986152952E-2</v>
      </c>
      <c r="E624" s="30">
        <f t="shared" si="131"/>
        <v>5.4071590554056987</v>
      </c>
      <c r="F624" s="3">
        <v>615</v>
      </c>
      <c r="G624" s="3">
        <f t="shared" si="143"/>
        <v>2.6590591060138471</v>
      </c>
      <c r="H624" s="32">
        <f t="shared" si="133"/>
        <v>2.7051772635292481</v>
      </c>
      <c r="I624" s="31">
        <f t="array" ref="I624:K624">LINEST(B575:B624,F575:G624,1,1)</f>
        <v>0.98700026291820775</v>
      </c>
      <c r="J624" s="31">
        <v>1.6101833447994265E-3</v>
      </c>
      <c r="K624" s="31">
        <v>-0.89563923412160751</v>
      </c>
      <c r="L624">
        <f t="shared" si="134"/>
        <v>0</v>
      </c>
      <c r="M624" s="13">
        <f t="shared" si="132"/>
        <v>0.48</v>
      </c>
      <c r="N624" s="5">
        <f t="shared" si="135"/>
        <v>-8.07792523758466E-3</v>
      </c>
      <c r="O624" s="5">
        <f t="shared" si="145"/>
        <v>4.4354988665920914E-2</v>
      </c>
      <c r="P624" s="5">
        <f t="shared" si="136"/>
        <v>-8.07792523758466E-3</v>
      </c>
      <c r="Q624" s="5">
        <f t="shared" si="137"/>
        <v>-8.07792523758466E-3</v>
      </c>
      <c r="R624" s="5">
        <f t="shared" si="138"/>
        <v>-8.07792523758466E-3</v>
      </c>
      <c r="S624" s="11">
        <f t="shared" si="139"/>
        <v>-1.007792523758466E-2</v>
      </c>
      <c r="T624" s="11">
        <f t="shared" si="140"/>
        <v>-1.007792523758466E-2</v>
      </c>
      <c r="U624" s="11">
        <f t="shared" si="141"/>
        <v>-1.007792523758466E-2</v>
      </c>
    </row>
    <row r="625" spans="1:21" x14ac:dyDescent="0.25">
      <c r="A625" s="1">
        <v>42072</v>
      </c>
      <c r="B625">
        <v>2.8032900000000001</v>
      </c>
      <c r="C625" s="28">
        <f t="shared" si="144"/>
        <v>2.6907045530069236</v>
      </c>
      <c r="D625" s="31">
        <f t="shared" si="142"/>
        <v>0.11258544699307649</v>
      </c>
      <c r="E625" s="30">
        <f t="shared" si="131"/>
        <v>5.4217771661519452</v>
      </c>
      <c r="F625" s="3">
        <v>616</v>
      </c>
      <c r="G625" s="3">
        <f t="shared" si="143"/>
        <v>2.6907045530069236</v>
      </c>
      <c r="H625" s="32">
        <f t="shared" si="133"/>
        <v>2.7519598075278915</v>
      </c>
      <c r="I625" s="31">
        <f t="array" ref="I625:K625">LINEST(B576:B625,F576:G625,1,1)</f>
        <v>1.0180937270690449</v>
      </c>
      <c r="J625" s="31">
        <v>1.9216861483992793E-3</v>
      </c>
      <c r="K625" s="31">
        <v>-1.1503054828232204</v>
      </c>
      <c r="L625">
        <f t="shared" si="134"/>
        <v>1</v>
      </c>
      <c r="M625" s="13">
        <f t="shared" si="132"/>
        <v>0.45999999999999996</v>
      </c>
      <c r="N625" s="5">
        <f t="shared" si="135"/>
        <v>2.9298249520544717E-2</v>
      </c>
      <c r="O625" s="5">
        <f t="shared" si="145"/>
        <v>1.7145873186613203E-2</v>
      </c>
      <c r="P625" s="5">
        <f t="shared" si="136"/>
        <v>2.9298249520544717E-2</v>
      </c>
      <c r="Q625" s="5">
        <f t="shared" si="137"/>
        <v>2.9298249520544717E-2</v>
      </c>
      <c r="R625" s="5">
        <f t="shared" si="138"/>
        <v>2.9298249520544717E-2</v>
      </c>
      <c r="S625" s="11">
        <f t="shared" si="139"/>
        <v>2.7298249520544715E-2</v>
      </c>
      <c r="T625" s="11">
        <f t="shared" si="140"/>
        <v>2.7298249520544715E-2</v>
      </c>
      <c r="U625" s="11">
        <f t="shared" si="141"/>
        <v>2.7298249520544715E-2</v>
      </c>
    </row>
    <row r="626" spans="1:21" x14ac:dyDescent="0.25">
      <c r="A626" s="1">
        <v>42079</v>
      </c>
      <c r="B626">
        <v>2.8750300000000002</v>
      </c>
      <c r="C626" s="28">
        <f t="shared" si="144"/>
        <v>2.7469972765034618</v>
      </c>
      <c r="D626" s="31">
        <f t="shared" si="142"/>
        <v>0.12803272349653838</v>
      </c>
      <c r="E626" s="30">
        <f t="shared" si="131"/>
        <v>5.5251062215250686</v>
      </c>
      <c r="F626" s="3">
        <v>617</v>
      </c>
      <c r="G626" s="3">
        <f t="shared" si="143"/>
        <v>2.7469972765034618</v>
      </c>
      <c r="H626" s="32">
        <f t="shared" si="133"/>
        <v>2.8320755662230597</v>
      </c>
      <c r="I626" s="31">
        <f t="array" ref="I626:K626">LINEST(B577:B626,F577:G626,1,1)</f>
        <v>1.0232357035430317</v>
      </c>
      <c r="J626" s="31">
        <v>2.6233509130833854E-3</v>
      </c>
      <c r="K626" s="31">
        <v>-1.5817538822273973</v>
      </c>
      <c r="L626">
        <f t="shared" si="134"/>
        <v>1</v>
      </c>
      <c r="M626" s="13">
        <f t="shared" si="132"/>
        <v>0.45999999999999996</v>
      </c>
      <c r="N626" s="5">
        <f t="shared" si="135"/>
        <v>2.5269381568553628E-2</v>
      </c>
      <c r="O626" s="5">
        <f t="shared" si="145"/>
        <v>2.8696543322125345E-2</v>
      </c>
      <c r="P626" s="5">
        <f t="shared" si="136"/>
        <v>2.5269381568553628E-2</v>
      </c>
      <c r="Q626" s="5">
        <f t="shared" si="137"/>
        <v>2.5269381568553628E-2</v>
      </c>
      <c r="R626" s="5">
        <f t="shared" si="138"/>
        <v>2.5269381568553628E-2</v>
      </c>
      <c r="S626" s="11">
        <f t="shared" si="139"/>
        <v>2.3269381568553626E-2</v>
      </c>
      <c r="T626" s="11">
        <f t="shared" si="140"/>
        <v>2.3269381568553626E-2</v>
      </c>
      <c r="U626" s="11">
        <f t="shared" si="141"/>
        <v>2.3269381568553626E-2</v>
      </c>
    </row>
    <row r="627" spans="1:21" x14ac:dyDescent="0.25">
      <c r="A627" s="1">
        <v>42086</v>
      </c>
      <c r="B627">
        <v>2.8879000000000001</v>
      </c>
      <c r="C627" s="28">
        <f t="shared" si="144"/>
        <v>2.811013638251731</v>
      </c>
      <c r="D627" s="31">
        <f t="shared" si="142"/>
        <v>7.6886361748269128E-2</v>
      </c>
      <c r="E627" s="30">
        <f t="shared" si="131"/>
        <v>5.5185907492116293</v>
      </c>
      <c r="F627" s="3">
        <v>618</v>
      </c>
      <c r="G627" s="3">
        <f t="shared" si="143"/>
        <v>2.811013638251731</v>
      </c>
      <c r="H627" s="32">
        <f t="shared" si="133"/>
        <v>2.9158064998637028</v>
      </c>
      <c r="I627" s="31">
        <f t="array" ref="I627:K627">LINEST(B578:B627,F578:G627,1,1)</f>
        <v>1.0160452038957148</v>
      </c>
      <c r="J627" s="31">
        <v>2.571038567220566E-3</v>
      </c>
      <c r="K627" s="31">
        <v>-1.53489168289682</v>
      </c>
      <c r="L627">
        <f t="shared" si="134"/>
        <v>1</v>
      </c>
      <c r="M627" s="13">
        <f t="shared" si="132"/>
        <v>0.45999999999999996</v>
      </c>
      <c r="N627" s="5">
        <f t="shared" si="135"/>
        <v>4.4664854148230848E-3</v>
      </c>
      <c r="O627" s="5">
        <f t="shared" si="145"/>
        <v>2.9136595409327892E-2</v>
      </c>
      <c r="P627" s="5">
        <f t="shared" si="136"/>
        <v>4.4664854148230848E-3</v>
      </c>
      <c r="Q627" s="5">
        <f t="shared" si="137"/>
        <v>4.4664854148230848E-3</v>
      </c>
      <c r="R627" s="5">
        <f t="shared" si="138"/>
        <v>4.4664854148230848E-3</v>
      </c>
      <c r="S627" s="11">
        <f t="shared" si="139"/>
        <v>2.4664854148230848E-3</v>
      </c>
      <c r="T627" s="11">
        <f t="shared" si="140"/>
        <v>2.4664854148230848E-3</v>
      </c>
      <c r="U627" s="11">
        <f t="shared" si="141"/>
        <v>2.4664854148230848E-3</v>
      </c>
    </row>
    <row r="628" spans="1:21" x14ac:dyDescent="0.25">
      <c r="A628" s="1">
        <v>42093</v>
      </c>
      <c r="B628">
        <v>2.9265300000000001</v>
      </c>
      <c r="C628" s="28">
        <f t="shared" si="144"/>
        <v>2.8494568191258658</v>
      </c>
      <c r="D628" s="31">
        <f t="shared" si="142"/>
        <v>7.7073180874134284E-2</v>
      </c>
      <c r="E628" s="30">
        <f t="shared" si="131"/>
        <v>5.4766130130549104</v>
      </c>
      <c r="F628" s="3">
        <v>619</v>
      </c>
      <c r="G628" s="3">
        <f t="shared" si="143"/>
        <v>2.8494568191258658</v>
      </c>
      <c r="H628" s="32">
        <f t="shared" si="133"/>
        <v>2.9517581249934857</v>
      </c>
      <c r="I628" s="31">
        <f t="array" ref="I628:K628">LINEST(B579:B628,F579:G628,1,1)</f>
        <v>1.0019193625092722</v>
      </c>
      <c r="J628" s="31">
        <v>2.7415234910657133E-3</v>
      </c>
      <c r="K628" s="31">
        <v>-1.6059028813298353</v>
      </c>
      <c r="L628">
        <f t="shared" si="134"/>
        <v>1</v>
      </c>
      <c r="M628" s="13">
        <f t="shared" si="132"/>
        <v>0.48</v>
      </c>
      <c r="N628" s="5">
        <f t="shared" si="135"/>
        <v>1.3287826457546892E-2</v>
      </c>
      <c r="O628" s="5">
        <f t="shared" si="145"/>
        <v>1.2254513530288946E-2</v>
      </c>
      <c r="P628" s="5">
        <f t="shared" si="136"/>
        <v>1.3287826457546892E-2</v>
      </c>
      <c r="Q628" s="5">
        <f t="shared" si="137"/>
        <v>1.3287826457546892E-2</v>
      </c>
      <c r="R628" s="5">
        <f t="shared" si="138"/>
        <v>1.3287826457546892E-2</v>
      </c>
      <c r="S628" s="11">
        <f t="shared" si="139"/>
        <v>1.1287826457546892E-2</v>
      </c>
      <c r="T628" s="11">
        <f t="shared" si="140"/>
        <v>1.1287826457546892E-2</v>
      </c>
      <c r="U628" s="11">
        <f t="shared" si="141"/>
        <v>1.1287826457546892E-2</v>
      </c>
    </row>
    <row r="629" spans="1:21" x14ac:dyDescent="0.25">
      <c r="A629" s="1">
        <v>42100</v>
      </c>
      <c r="B629">
        <v>2.9283700000000001</v>
      </c>
      <c r="C629" s="28">
        <f t="shared" si="144"/>
        <v>2.8879934095629327</v>
      </c>
      <c r="D629" s="31">
        <f t="shared" si="142"/>
        <v>4.0376590437067428E-2</v>
      </c>
      <c r="E629" s="30">
        <f t="shared" si="131"/>
        <v>5.3998941449765505</v>
      </c>
      <c r="F629" s="3">
        <v>620</v>
      </c>
      <c r="G629" s="3">
        <f t="shared" si="143"/>
        <v>2.8879934095629327</v>
      </c>
      <c r="H629" s="32">
        <f t="shared" si="133"/>
        <v>2.9873781989711796</v>
      </c>
      <c r="I629" s="31">
        <f t="array" ref="I629:K629">LINEST(B580:B629,F580:G629,1,1)</f>
        <v>0.98216422770548895</v>
      </c>
      <c r="J629" s="31">
        <v>2.8602883519625727E-3</v>
      </c>
      <c r="K629" s="31">
        <v>-1.6336453880643715</v>
      </c>
      <c r="L629">
        <f t="shared" si="134"/>
        <v>1</v>
      </c>
      <c r="M629" s="13">
        <f t="shared" si="132"/>
        <v>0.48</v>
      </c>
      <c r="N629" s="5">
        <f t="shared" si="135"/>
        <v>6.2853338590751484E-4</v>
      </c>
      <c r="O629" s="5">
        <f t="shared" si="145"/>
        <v>1.1995178804175E-2</v>
      </c>
      <c r="P629" s="5">
        <f t="shared" si="136"/>
        <v>6.2853338590751484E-4</v>
      </c>
      <c r="Q629" s="5">
        <f t="shared" si="137"/>
        <v>6.2853338590751484E-4</v>
      </c>
      <c r="R629" s="5">
        <f t="shared" si="138"/>
        <v>6.2853338590751484E-4</v>
      </c>
      <c r="S629" s="11">
        <f t="shared" si="139"/>
        <v>-1.3714666140924852E-3</v>
      </c>
      <c r="T629" s="11">
        <f t="shared" si="140"/>
        <v>-1.3714666140924852E-3</v>
      </c>
      <c r="U629" s="11">
        <f t="shared" si="141"/>
        <v>-1.3714666140924852E-3</v>
      </c>
    </row>
    <row r="630" spans="1:21" x14ac:dyDescent="0.25">
      <c r="A630" s="1">
        <v>42107</v>
      </c>
      <c r="B630">
        <v>2.7444299999999999</v>
      </c>
      <c r="C630" s="28">
        <f t="shared" si="144"/>
        <v>2.9081817047814664</v>
      </c>
      <c r="D630" s="31">
        <f t="shared" si="142"/>
        <v>0.1637517047814665</v>
      </c>
      <c r="E630" s="30">
        <f t="shared" si="131"/>
        <v>5.4745181205003037</v>
      </c>
      <c r="F630" s="3">
        <v>621</v>
      </c>
      <c r="G630" s="3">
        <f t="shared" si="143"/>
        <v>2.9081817047814664</v>
      </c>
      <c r="H630" s="32">
        <f t="shared" si="133"/>
        <v>2.9989057166083075</v>
      </c>
      <c r="I630" s="31">
        <f t="array" ref="I630:K630">LINEST(B581:B630,F581:G630,1,1)</f>
        <v>0.907531914514494</v>
      </c>
      <c r="J630" s="31">
        <v>3.3524562965217253E-3</v>
      </c>
      <c r="K630" s="31">
        <v>-1.7645235109815274</v>
      </c>
      <c r="L630">
        <f t="shared" si="134"/>
        <v>0</v>
      </c>
      <c r="M630" s="13">
        <f t="shared" si="132"/>
        <v>0.5</v>
      </c>
      <c r="N630" s="5">
        <f t="shared" si="135"/>
        <v>-6.4872551109791177E-2</v>
      </c>
      <c r="O630" s="5">
        <f t="shared" si="145"/>
        <v>3.8513147883736387E-3</v>
      </c>
      <c r="P630" s="5">
        <f t="shared" si="136"/>
        <v>-6.4872551109791177E-2</v>
      </c>
      <c r="Q630" s="5">
        <f t="shared" si="137"/>
        <v>-6.4872551109791177E-2</v>
      </c>
      <c r="R630" s="5">
        <f t="shared" si="138"/>
        <v>-6.4872551109791177E-2</v>
      </c>
      <c r="S630" s="11">
        <f t="shared" si="139"/>
        <v>-6.6872551109791178E-2</v>
      </c>
      <c r="T630" s="11">
        <f t="shared" si="140"/>
        <v>-6.6872551109791178E-2</v>
      </c>
      <c r="U630" s="11">
        <f t="shared" si="141"/>
        <v>-6.6872551109791178E-2</v>
      </c>
    </row>
    <row r="631" spans="1:21" x14ac:dyDescent="0.25">
      <c r="A631" s="1">
        <v>42114</v>
      </c>
      <c r="B631">
        <v>2.82904</v>
      </c>
      <c r="C631" s="28">
        <f t="shared" si="144"/>
        <v>2.8263058523907332</v>
      </c>
      <c r="D631" s="31">
        <f t="shared" si="142"/>
        <v>2.7341476092668238E-3</v>
      </c>
      <c r="E631" s="30">
        <f t="shared" si="131"/>
        <v>5.3859184034807139</v>
      </c>
      <c r="F631" s="3">
        <v>622</v>
      </c>
      <c r="G631" s="3">
        <f t="shared" si="143"/>
        <v>2.8263058523907332</v>
      </c>
      <c r="H631" s="32">
        <f t="shared" si="133"/>
        <v>2.8856670666786663</v>
      </c>
      <c r="I631" s="31">
        <f t="array" ref="I631:K631">LINEST(B582:B631,F582:G631,1,1)</f>
        <v>0.896384224063145</v>
      </c>
      <c r="J631" s="31">
        <v>3.3956313619094873E-3</v>
      </c>
      <c r="K631" s="31">
        <v>-1.7662572948010746</v>
      </c>
      <c r="L631">
        <f t="shared" si="134"/>
        <v>1</v>
      </c>
      <c r="M631" s="13">
        <f t="shared" si="132"/>
        <v>0.48</v>
      </c>
      <c r="N631" s="5">
        <f t="shared" si="135"/>
        <v>3.0364028365332141E-2</v>
      </c>
      <c r="O631" s="5">
        <f t="shared" si="145"/>
        <v>-3.849136881019799E-2</v>
      </c>
      <c r="P631" s="5">
        <f t="shared" si="136"/>
        <v>0</v>
      </c>
      <c r="Q631" s="5">
        <f t="shared" si="137"/>
        <v>0</v>
      </c>
      <c r="R631" s="5">
        <f t="shared" si="138"/>
        <v>0</v>
      </c>
      <c r="S631" s="11">
        <f t="shared" si="139"/>
        <v>0</v>
      </c>
      <c r="T631" s="11">
        <f t="shared" si="140"/>
        <v>0</v>
      </c>
      <c r="U631" s="11">
        <f t="shared" si="141"/>
        <v>0</v>
      </c>
    </row>
    <row r="632" spans="1:21" x14ac:dyDescent="0.25">
      <c r="A632" s="1">
        <v>42121</v>
      </c>
      <c r="B632">
        <v>2.77386</v>
      </c>
      <c r="C632" s="28">
        <f t="shared" si="144"/>
        <v>2.8276729261953664</v>
      </c>
      <c r="D632" s="31">
        <f t="shared" si="142"/>
        <v>5.3812926195366373E-2</v>
      </c>
      <c r="E632" s="30">
        <f t="shared" ref="E632:E695" si="146">SUM(D573:D632)</f>
        <v>5.3670843973616513</v>
      </c>
      <c r="F632" s="3">
        <v>623</v>
      </c>
      <c r="G632" s="3">
        <f t="shared" si="143"/>
        <v>2.8276729261953664</v>
      </c>
      <c r="H632" s="32">
        <f t="shared" si="133"/>
        <v>2.8839024455205324</v>
      </c>
      <c r="I632" s="31">
        <f t="array" ref="I632:K632">LINEST(B583:B632,F583:G632,1,1)</f>
        <v>0.89712598387250742</v>
      </c>
      <c r="J632" s="31">
        <v>2.9062632818105515E-3</v>
      </c>
      <c r="K632" s="31">
        <v>-1.4754776298838526</v>
      </c>
      <c r="L632">
        <f t="shared" si="134"/>
        <v>0</v>
      </c>
      <c r="M632" s="13">
        <f t="shared" ref="M632:M695" si="147">1-1/(1+SUM(L582:L631)/($M$4-SUM(L582:L631)))</f>
        <v>0.5</v>
      </c>
      <c r="N632" s="5">
        <f t="shared" si="135"/>
        <v>-1.9697579509590391E-2</v>
      </c>
      <c r="O632" s="5">
        <f t="shared" si="145"/>
        <v>-6.1169943768812907E-4</v>
      </c>
      <c r="P632" s="5">
        <f t="shared" si="136"/>
        <v>0</v>
      </c>
      <c r="Q632" s="5">
        <f t="shared" si="137"/>
        <v>0</v>
      </c>
      <c r="R632" s="5">
        <f t="shared" si="138"/>
        <v>0</v>
      </c>
      <c r="S632" s="11">
        <f t="shared" si="139"/>
        <v>0</v>
      </c>
      <c r="T632" s="11">
        <f t="shared" si="140"/>
        <v>0</v>
      </c>
      <c r="U632" s="11">
        <f t="shared" si="141"/>
        <v>0</v>
      </c>
    </row>
    <row r="633" spans="1:21" x14ac:dyDescent="0.25">
      <c r="A633" s="1">
        <v>42128</v>
      </c>
      <c r="B633">
        <v>2.8934199999999999</v>
      </c>
      <c r="C633" s="28">
        <f t="shared" si="144"/>
        <v>2.8007664630976832</v>
      </c>
      <c r="D633" s="31">
        <f t="shared" si="142"/>
        <v>9.2653536902316702E-2</v>
      </c>
      <c r="E633" s="30">
        <f t="shared" si="146"/>
        <v>5.3845314004211815</v>
      </c>
      <c r="F633" s="3">
        <v>624</v>
      </c>
      <c r="G633" s="3">
        <f t="shared" si="143"/>
        <v>2.8007664630976832</v>
      </c>
      <c r="H633" s="32">
        <f t="shared" ref="H633:H696" si="148">F633*J632+I632*G633+K632</f>
        <v>2.8506710267695636</v>
      </c>
      <c r="I633" s="31">
        <f t="array" ref="I633:K633">LINEST(B584:B633,F584:G633,1,1)</f>
        <v>0.89493435153540346</v>
      </c>
      <c r="J633" s="31">
        <v>3.1572191362481405E-3</v>
      </c>
      <c r="K633" s="31">
        <v>-1.620971639453157</v>
      </c>
      <c r="L633">
        <f t="shared" ref="L633:L696" si="149">IF(B633-B632&gt;0,1,0)</f>
        <v>1</v>
      </c>
      <c r="M633" s="13">
        <f t="shared" si="147"/>
        <v>0.5</v>
      </c>
      <c r="N633" s="5">
        <f t="shared" si="135"/>
        <v>4.2199341490881448E-2</v>
      </c>
      <c r="O633" s="5">
        <f t="shared" si="145"/>
        <v>-1.1589978191784756E-2</v>
      </c>
      <c r="P633" s="5">
        <f t="shared" si="136"/>
        <v>0</v>
      </c>
      <c r="Q633" s="5">
        <f t="shared" si="137"/>
        <v>0</v>
      </c>
      <c r="R633" s="5">
        <f t="shared" si="138"/>
        <v>0</v>
      </c>
      <c r="S633" s="11">
        <f t="shared" si="139"/>
        <v>0</v>
      </c>
      <c r="T633" s="11">
        <f t="shared" si="140"/>
        <v>0</v>
      </c>
      <c r="U633" s="11">
        <f t="shared" si="141"/>
        <v>0</v>
      </c>
    </row>
    <row r="634" spans="1:21" x14ac:dyDescent="0.25">
      <c r="A634" s="1">
        <v>42135</v>
      </c>
      <c r="B634">
        <v>3.0571299999999999</v>
      </c>
      <c r="C634" s="28">
        <f t="shared" si="144"/>
        <v>2.8470932315488415</v>
      </c>
      <c r="D634" s="31">
        <f t="shared" si="142"/>
        <v>0.21003676845115837</v>
      </c>
      <c r="E634" s="30">
        <f t="shared" si="146"/>
        <v>5.4954614357937333</v>
      </c>
      <c r="F634" s="3">
        <v>625</v>
      </c>
      <c r="G634" s="3">
        <f t="shared" si="143"/>
        <v>2.8470932315488415</v>
      </c>
      <c r="H634" s="32">
        <f t="shared" si="148"/>
        <v>2.9002518556389294</v>
      </c>
      <c r="I634" s="31">
        <f t="array" ref="I634:K634">LINEST(B585:B634,F585:G634,1,1)</f>
        <v>0.88673171653093019</v>
      </c>
      <c r="J634" s="31">
        <v>4.0731091056285841E-3</v>
      </c>
      <c r="K634" s="31">
        <v>-2.1521805747642286</v>
      </c>
      <c r="L634">
        <f t="shared" si="149"/>
        <v>1</v>
      </c>
      <c r="M634" s="13">
        <f t="shared" si="147"/>
        <v>0.5</v>
      </c>
      <c r="N634" s="5">
        <f t="shared" ref="N634:N697" si="150">LN(B634)-LN(B633)</f>
        <v>5.5037373883582097E-2</v>
      </c>
      <c r="O634" s="5">
        <f t="shared" si="145"/>
        <v>1.7243165437158536E-2</v>
      </c>
      <c r="P634" s="5">
        <f t="shared" si="136"/>
        <v>5.5037373883582097E-2</v>
      </c>
      <c r="Q634" s="5">
        <f t="shared" si="137"/>
        <v>5.5037373883582097E-2</v>
      </c>
      <c r="R634" s="5">
        <f t="shared" si="138"/>
        <v>5.5037373883582097E-2</v>
      </c>
      <c r="S634" s="11">
        <f t="shared" si="139"/>
        <v>5.3037373883582095E-2</v>
      </c>
      <c r="T634" s="11">
        <f t="shared" si="140"/>
        <v>5.3037373883582095E-2</v>
      </c>
      <c r="U634" s="11">
        <f t="shared" si="141"/>
        <v>5.3037373883582095E-2</v>
      </c>
    </row>
    <row r="635" spans="1:21" x14ac:dyDescent="0.25">
      <c r="A635" s="1">
        <v>42142</v>
      </c>
      <c r="B635">
        <v>3.1473200000000001</v>
      </c>
      <c r="C635" s="28">
        <f t="shared" si="144"/>
        <v>2.9521116157744207</v>
      </c>
      <c r="D635" s="31">
        <f t="shared" si="142"/>
        <v>0.1952083842255794</v>
      </c>
      <c r="E635" s="30">
        <f t="shared" si="146"/>
        <v>5.5529664534800087</v>
      </c>
      <c r="F635" s="3">
        <v>626</v>
      </c>
      <c r="G635" s="3">
        <f t="shared" si="143"/>
        <v>2.9521116157744207</v>
      </c>
      <c r="H635" s="32">
        <f t="shared" si="148"/>
        <v>3.0153167258058149</v>
      </c>
      <c r="I635" s="31">
        <f t="array" ref="I635:K635">LINEST(B586:B635,F586:G635,1,1)</f>
        <v>0.85100837375289018</v>
      </c>
      <c r="J635" s="31">
        <v>5.6384283027046513E-3</v>
      </c>
      <c r="K635" s="31">
        <v>-3.012862545262375</v>
      </c>
      <c r="L635">
        <f t="shared" si="149"/>
        <v>1</v>
      </c>
      <c r="M635" s="13">
        <f t="shared" si="147"/>
        <v>0.5</v>
      </c>
      <c r="N635" s="5">
        <f t="shared" si="150"/>
        <v>2.9074729700244495E-2</v>
      </c>
      <c r="O635" s="5">
        <f t="shared" si="145"/>
        <v>3.8907294686784111E-2</v>
      </c>
      <c r="P635" s="5">
        <f t="shared" si="136"/>
        <v>2.9074729700244495E-2</v>
      </c>
      <c r="Q635" s="5">
        <f t="shared" si="137"/>
        <v>2.9074729700244495E-2</v>
      </c>
      <c r="R635" s="5">
        <f t="shared" si="138"/>
        <v>2.9074729700244495E-2</v>
      </c>
      <c r="S635" s="11">
        <f t="shared" si="139"/>
        <v>2.7074729700244493E-2</v>
      </c>
      <c r="T635" s="11">
        <f t="shared" si="140"/>
        <v>2.7074729700244493E-2</v>
      </c>
      <c r="U635" s="11">
        <f t="shared" si="141"/>
        <v>2.7074729700244493E-2</v>
      </c>
    </row>
    <row r="636" spans="1:21" x14ac:dyDescent="0.25">
      <c r="A636" s="1">
        <v>42149</v>
      </c>
      <c r="B636">
        <v>3.0834299999999999</v>
      </c>
      <c r="C636" s="28">
        <f t="shared" si="144"/>
        <v>3.0497158078872104</v>
      </c>
      <c r="D636" s="31">
        <f t="shared" si="142"/>
        <v>3.3714192112789476E-2</v>
      </c>
      <c r="E636" s="30">
        <f t="shared" si="146"/>
        <v>5.3505389623231476</v>
      </c>
      <c r="F636" s="3">
        <v>627</v>
      </c>
      <c r="G636" s="3">
        <f t="shared" si="143"/>
        <v>3.0497158078872104</v>
      </c>
      <c r="H636" s="32">
        <f t="shared" si="148"/>
        <v>3.1177656906120186</v>
      </c>
      <c r="I636" s="31">
        <f t="array" ref="I636:K636">LINEST(B587:B636,F587:G636,1,1)</f>
        <v>0.81135012026970343</v>
      </c>
      <c r="J636" s="31">
        <v>6.5349322660432137E-3</v>
      </c>
      <c r="K636" s="31">
        <v>-3.4623601708080365</v>
      </c>
      <c r="L636">
        <f t="shared" si="149"/>
        <v>0</v>
      </c>
      <c r="M636" s="13">
        <f t="shared" si="147"/>
        <v>0.5</v>
      </c>
      <c r="N636" s="5">
        <f t="shared" si="150"/>
        <v>-2.050868334028455E-2</v>
      </c>
      <c r="O636" s="5">
        <f t="shared" si="145"/>
        <v>3.3411745797405246E-2</v>
      </c>
      <c r="P636" s="5">
        <f t="shared" si="136"/>
        <v>-2.050868334028455E-2</v>
      </c>
      <c r="Q636" s="5">
        <f t="shared" si="137"/>
        <v>-2.050868334028455E-2</v>
      </c>
      <c r="R636" s="5">
        <f t="shared" si="138"/>
        <v>-2.050868334028455E-2</v>
      </c>
      <c r="S636" s="11">
        <f t="shared" si="139"/>
        <v>-2.2508683340284552E-2</v>
      </c>
      <c r="T636" s="11">
        <f t="shared" si="140"/>
        <v>-2.2508683340284552E-2</v>
      </c>
      <c r="U636" s="11">
        <f t="shared" si="141"/>
        <v>-2.2508683340284552E-2</v>
      </c>
    </row>
    <row r="637" spans="1:21" x14ac:dyDescent="0.25">
      <c r="A637" s="1">
        <v>42156</v>
      </c>
      <c r="B637">
        <v>3.0176699999999999</v>
      </c>
      <c r="C637" s="28">
        <f t="shared" si="144"/>
        <v>3.0665729039436052</v>
      </c>
      <c r="D637" s="31">
        <f t="shared" si="142"/>
        <v>4.8902903943605303E-2</v>
      </c>
      <c r="E637" s="30">
        <f t="shared" si="146"/>
        <v>5.3412227079015784</v>
      </c>
      <c r="F637" s="3">
        <v>628</v>
      </c>
      <c r="G637" s="3">
        <f t="shared" si="143"/>
        <v>3.0665729039436052</v>
      </c>
      <c r="H637" s="32">
        <f t="shared" si="148"/>
        <v>3.1296415866975593</v>
      </c>
      <c r="I637" s="31">
        <f t="array" ref="I637:K637">LINEST(B588:B637,F588:G637,1,1)</f>
        <v>0.78929269333464658</v>
      </c>
      <c r="J637" s="31">
        <v>6.7208596340262014E-3</v>
      </c>
      <c r="K637" s="31">
        <v>-3.5246233175139494</v>
      </c>
      <c r="L637">
        <f t="shared" si="149"/>
        <v>0</v>
      </c>
      <c r="M637" s="13">
        <f t="shared" si="147"/>
        <v>0.5</v>
      </c>
      <c r="N637" s="5">
        <f t="shared" si="150"/>
        <v>-2.1557603285340843E-2</v>
      </c>
      <c r="O637" s="5">
        <f t="shared" si="145"/>
        <v>3.8018684753879928E-3</v>
      </c>
      <c r="P637" s="5">
        <f t="shared" si="136"/>
        <v>-2.1557603285340843E-2</v>
      </c>
      <c r="Q637" s="5">
        <f t="shared" si="137"/>
        <v>-2.1557603285340843E-2</v>
      </c>
      <c r="R637" s="5">
        <f t="shared" si="138"/>
        <v>-2.1557603285340843E-2</v>
      </c>
      <c r="S637" s="11">
        <f t="shared" si="139"/>
        <v>-2.3557603285340845E-2</v>
      </c>
      <c r="T637" s="11">
        <f t="shared" si="140"/>
        <v>-2.3557603285340845E-2</v>
      </c>
      <c r="U637" s="11">
        <f t="shared" si="141"/>
        <v>-2.3557603285340845E-2</v>
      </c>
    </row>
    <row r="638" spans="1:21" x14ac:dyDescent="0.25">
      <c r="A638" s="1">
        <v>42163</v>
      </c>
      <c r="B638">
        <v>3.0571299999999999</v>
      </c>
      <c r="C638" s="28">
        <f t="shared" si="144"/>
        <v>3.0421214519718025</v>
      </c>
      <c r="D638" s="31">
        <f t="shared" si="142"/>
        <v>1.5008548028197399E-2</v>
      </c>
      <c r="E638" s="30">
        <f t="shared" si="146"/>
        <v>5.3529608351123628</v>
      </c>
      <c r="F638" s="3">
        <v>629</v>
      </c>
      <c r="G638" s="3">
        <f t="shared" si="143"/>
        <v>3.0421214519718025</v>
      </c>
      <c r="H638" s="32">
        <f t="shared" si="148"/>
        <v>3.1039216265664606</v>
      </c>
      <c r="I638" s="31">
        <f t="array" ref="I638:K638">LINEST(B589:B638,F589:G638,1,1)</f>
        <v>0.79781209984763657</v>
      </c>
      <c r="J638" s="31">
        <v>6.3358383582463986E-3</v>
      </c>
      <c r="K638" s="31">
        <v>-3.3123659998507358</v>
      </c>
      <c r="L638">
        <f t="shared" si="149"/>
        <v>1</v>
      </c>
      <c r="M638" s="13">
        <f t="shared" si="147"/>
        <v>0.5</v>
      </c>
      <c r="N638" s="5">
        <f t="shared" si="150"/>
        <v>1.2991556925380898E-2</v>
      </c>
      <c r="O638" s="5">
        <f t="shared" si="145"/>
        <v>-8.2521361240575075E-3</v>
      </c>
      <c r="P638" s="5">
        <f t="shared" si="136"/>
        <v>0</v>
      </c>
      <c r="Q638" s="5">
        <f t="shared" si="137"/>
        <v>0</v>
      </c>
      <c r="R638" s="5">
        <f t="shared" si="138"/>
        <v>0</v>
      </c>
      <c r="S638" s="11">
        <f t="shared" si="139"/>
        <v>0</v>
      </c>
      <c r="T638" s="11">
        <f t="shared" si="140"/>
        <v>0</v>
      </c>
      <c r="U638" s="11">
        <f t="shared" si="141"/>
        <v>0</v>
      </c>
    </row>
    <row r="639" spans="1:21" x14ac:dyDescent="0.25">
      <c r="A639" s="1">
        <v>42170</v>
      </c>
      <c r="B639">
        <v>3.0270600000000001</v>
      </c>
      <c r="C639" s="28">
        <f t="shared" si="144"/>
        <v>3.0496257259859014</v>
      </c>
      <c r="D639" s="31">
        <f t="shared" si="142"/>
        <v>2.2565725985901341E-2</v>
      </c>
      <c r="E639" s="30">
        <f t="shared" si="146"/>
        <v>5.3555817715069711</v>
      </c>
      <c r="F639" s="3">
        <v>630</v>
      </c>
      <c r="G639" s="3">
        <f t="shared" si="143"/>
        <v>3.0496257259859014</v>
      </c>
      <c r="H639" s="32">
        <f t="shared" si="148"/>
        <v>3.1122404700426798</v>
      </c>
      <c r="I639" s="31">
        <f t="array" ref="I639:K639">LINEST(B590:B639,F590:G639,1,1)</f>
        <v>0.78843208161845602</v>
      </c>
      <c r="J639" s="31">
        <v>6.3443307696247394E-3</v>
      </c>
      <c r="K639" s="31">
        <v>-3.29667431454549</v>
      </c>
      <c r="L639">
        <f t="shared" si="149"/>
        <v>0</v>
      </c>
      <c r="M639" s="13">
        <f t="shared" si="147"/>
        <v>0.51999999999999991</v>
      </c>
      <c r="N639" s="5">
        <f t="shared" si="150"/>
        <v>-9.8847159074859636E-3</v>
      </c>
      <c r="O639" s="5">
        <f t="shared" si="145"/>
        <v>2.6765223664126925E-3</v>
      </c>
      <c r="P639" s="5">
        <f t="shared" si="136"/>
        <v>-9.8847159074859636E-3</v>
      </c>
      <c r="Q639" s="5">
        <f t="shared" si="137"/>
        <v>-9.8847159074859636E-3</v>
      </c>
      <c r="R639" s="5">
        <f t="shared" si="138"/>
        <v>-9.8847159074859636E-3</v>
      </c>
      <c r="S639" s="11">
        <f t="shared" si="139"/>
        <v>-1.1884715907485964E-2</v>
      </c>
      <c r="T639" s="11">
        <f t="shared" si="140"/>
        <v>-1.1884715907485964E-2</v>
      </c>
      <c r="U639" s="11">
        <f t="shared" si="141"/>
        <v>-1.1884715907485964E-2</v>
      </c>
    </row>
    <row r="640" spans="1:21" x14ac:dyDescent="0.25">
      <c r="A640" s="1">
        <v>42177</v>
      </c>
      <c r="B640">
        <v>3.2675800000000002</v>
      </c>
      <c r="C640" s="28">
        <f t="shared" si="144"/>
        <v>3.038342862992951</v>
      </c>
      <c r="D640" s="31">
        <f t="shared" si="142"/>
        <v>0.22923713700704917</v>
      </c>
      <c r="E640" s="30">
        <f t="shared" si="146"/>
        <v>5.5444313033096666</v>
      </c>
      <c r="F640" s="3">
        <v>631</v>
      </c>
      <c r="G640" s="3">
        <f t="shared" si="143"/>
        <v>3.038342862992951</v>
      </c>
      <c r="H640" s="32">
        <f t="shared" si="148"/>
        <v>3.1021253892278327</v>
      </c>
      <c r="I640" s="31">
        <f t="array" ref="I640:K640">LINEST(B591:B640,F591:G640,1,1)</f>
        <v>0.8144695116462457</v>
      </c>
      <c r="J640" s="31">
        <v>6.0200240166020571E-3</v>
      </c>
      <c r="K640" s="31">
        <v>-3.1587901979410007</v>
      </c>
      <c r="L640">
        <f t="shared" si="149"/>
        <v>1</v>
      </c>
      <c r="M640" s="13">
        <f t="shared" si="147"/>
        <v>0.51999999999999991</v>
      </c>
      <c r="N640" s="5">
        <f t="shared" si="150"/>
        <v>7.6457798317951298E-2</v>
      </c>
      <c r="O640" s="5">
        <f t="shared" si="145"/>
        <v>-3.2553891987825434E-3</v>
      </c>
      <c r="P640" s="5">
        <f t="shared" si="136"/>
        <v>0</v>
      </c>
      <c r="Q640" s="5">
        <f t="shared" si="137"/>
        <v>0</v>
      </c>
      <c r="R640" s="5">
        <f t="shared" si="138"/>
        <v>0</v>
      </c>
      <c r="S640" s="11">
        <f t="shared" si="139"/>
        <v>0</v>
      </c>
      <c r="T640" s="11">
        <f t="shared" si="140"/>
        <v>0</v>
      </c>
      <c r="U640" s="11">
        <f t="shared" si="141"/>
        <v>0</v>
      </c>
    </row>
    <row r="641" spans="1:21" x14ac:dyDescent="0.25">
      <c r="A641" s="1">
        <v>42184</v>
      </c>
      <c r="B641">
        <v>3.0477300000000001</v>
      </c>
      <c r="C641" s="28">
        <f t="shared" si="144"/>
        <v>3.1529614314964753</v>
      </c>
      <c r="D641" s="31">
        <f t="shared" si="142"/>
        <v>0.10523143149647529</v>
      </c>
      <c r="E641" s="30">
        <f t="shared" si="146"/>
        <v>5.6122965374083176</v>
      </c>
      <c r="F641" s="3">
        <v>632</v>
      </c>
      <c r="G641" s="3">
        <f t="shared" si="143"/>
        <v>3.1529614314964753</v>
      </c>
      <c r="H641" s="32">
        <f t="shared" si="148"/>
        <v>3.2138559379018816</v>
      </c>
      <c r="I641" s="31">
        <f t="array" ref="I641:K641">LINEST(B592:B641,F592:G641,1,1)</f>
        <v>0.78111370135534519</v>
      </c>
      <c r="J641" s="31">
        <v>6.4966736523635231E-3</v>
      </c>
      <c r="K641" s="31">
        <v>-3.3707631277377024</v>
      </c>
      <c r="L641">
        <f t="shared" si="149"/>
        <v>0</v>
      </c>
      <c r="M641" s="13">
        <f t="shared" si="147"/>
        <v>0.54</v>
      </c>
      <c r="N641" s="5">
        <f t="shared" si="150"/>
        <v>-6.9652598543080035E-2</v>
      </c>
      <c r="O641" s="5">
        <f t="shared" si="145"/>
        <v>3.5383957010358014E-2</v>
      </c>
      <c r="P641" s="5">
        <f t="shared" si="136"/>
        <v>-6.9652598543080035E-2</v>
      </c>
      <c r="Q641" s="5">
        <f t="shared" si="137"/>
        <v>-6.9652598543080035E-2</v>
      </c>
      <c r="R641" s="5">
        <f t="shared" si="138"/>
        <v>-6.9652598543080035E-2</v>
      </c>
      <c r="S641" s="11">
        <f t="shared" si="139"/>
        <v>-7.1652598543080037E-2</v>
      </c>
      <c r="T641" s="11">
        <f t="shared" si="140"/>
        <v>-7.1652598543080037E-2</v>
      </c>
      <c r="U641" s="11">
        <f t="shared" si="141"/>
        <v>-7.1652598543080037E-2</v>
      </c>
    </row>
    <row r="642" spans="1:21" x14ac:dyDescent="0.25">
      <c r="A642" s="1">
        <v>42191</v>
      </c>
      <c r="B642">
        <v>3.1492</v>
      </c>
      <c r="C642" s="28">
        <f t="shared" si="144"/>
        <v>3.1003457157482375</v>
      </c>
      <c r="D642" s="31">
        <f t="shared" si="142"/>
        <v>4.8854284251762525E-2</v>
      </c>
      <c r="E642" s="30">
        <f t="shared" si="146"/>
        <v>5.5255477229611696</v>
      </c>
      <c r="F642" s="3">
        <v>633</v>
      </c>
      <c r="G642" s="3">
        <f t="shared" si="143"/>
        <v>3.1003457157482375</v>
      </c>
      <c r="H642" s="32">
        <f t="shared" si="148"/>
        <v>3.1633538117177009</v>
      </c>
      <c r="I642" s="31">
        <f t="array" ref="I642:K642">LINEST(B593:B642,F593:G642,1,1)</f>
        <v>0.75502756991908715</v>
      </c>
      <c r="J642" s="31">
        <v>7.3131301345916036E-3</v>
      </c>
      <c r="K642" s="31">
        <v>-3.8053069251306586</v>
      </c>
      <c r="L642">
        <f t="shared" si="149"/>
        <v>1</v>
      </c>
      <c r="M642" s="13">
        <f t="shared" si="147"/>
        <v>0.51999999999999991</v>
      </c>
      <c r="N642" s="5">
        <f t="shared" si="150"/>
        <v>3.2751401104617495E-2</v>
      </c>
      <c r="O642" s="5">
        <f t="shared" si="145"/>
        <v>-1.5838645401632157E-2</v>
      </c>
      <c r="P642" s="5">
        <f t="shared" si="136"/>
        <v>0</v>
      </c>
      <c r="Q642" s="5">
        <f t="shared" si="137"/>
        <v>0</v>
      </c>
      <c r="R642" s="5">
        <f t="shared" si="138"/>
        <v>0</v>
      </c>
      <c r="S642" s="11">
        <f t="shared" si="139"/>
        <v>0</v>
      </c>
      <c r="T642" s="11">
        <f t="shared" si="140"/>
        <v>0</v>
      </c>
      <c r="U642" s="11">
        <f t="shared" si="141"/>
        <v>0</v>
      </c>
    </row>
    <row r="643" spans="1:21" x14ac:dyDescent="0.25">
      <c r="A643" s="1">
        <v>42198</v>
      </c>
      <c r="B643">
        <v>3.34274</v>
      </c>
      <c r="C643" s="28">
        <f t="shared" si="144"/>
        <v>3.1247728578741185</v>
      </c>
      <c r="D643" s="31">
        <f t="shared" si="142"/>
        <v>0.21796714212588153</v>
      </c>
      <c r="E643" s="30">
        <f t="shared" si="146"/>
        <v>5.7193464144365054</v>
      </c>
      <c r="F643" s="3">
        <v>634</v>
      </c>
      <c r="G643" s="3">
        <f t="shared" si="143"/>
        <v>3.1247728578741185</v>
      </c>
      <c r="H643" s="32">
        <f t="shared" si="148"/>
        <v>3.1905072376302352</v>
      </c>
      <c r="I643" s="31">
        <f t="array" ref="I643:K643">LINEST(B594:B643,F594:G643,1,1)</f>
        <v>0.7495330328657942</v>
      </c>
      <c r="J643" s="31">
        <v>7.8829166852397454E-3</v>
      </c>
      <c r="K643" s="31">
        <v>-4.1364954093476225</v>
      </c>
      <c r="L643">
        <f t="shared" si="149"/>
        <v>1</v>
      </c>
      <c r="M643" s="13">
        <f t="shared" si="147"/>
        <v>0.51999999999999991</v>
      </c>
      <c r="N643" s="5">
        <f t="shared" si="150"/>
        <v>5.9642377631113686E-2</v>
      </c>
      <c r="O643" s="5">
        <f t="shared" si="145"/>
        <v>8.5471152123455241E-3</v>
      </c>
      <c r="P643" s="5">
        <f t="shared" si="136"/>
        <v>5.9642377631113686E-2</v>
      </c>
      <c r="Q643" s="5">
        <f t="shared" si="137"/>
        <v>5.9642377631113686E-2</v>
      </c>
      <c r="R643" s="5">
        <f t="shared" si="138"/>
        <v>5.9642377631113686E-2</v>
      </c>
      <c r="S643" s="11">
        <f t="shared" si="139"/>
        <v>5.7642377631113684E-2</v>
      </c>
      <c r="T643" s="11">
        <f t="shared" si="140"/>
        <v>5.7642377631113684E-2</v>
      </c>
      <c r="U643" s="11">
        <f t="shared" si="141"/>
        <v>5.7642377631113684E-2</v>
      </c>
    </row>
    <row r="644" spans="1:21" x14ac:dyDescent="0.25">
      <c r="A644" s="1">
        <v>42205</v>
      </c>
      <c r="B644">
        <v>3.3126699999999998</v>
      </c>
      <c r="C644" s="28">
        <f t="shared" si="144"/>
        <v>3.2337564289370593</v>
      </c>
      <c r="D644" s="31">
        <f t="shared" si="142"/>
        <v>7.8913571062940502E-2</v>
      </c>
      <c r="E644" s="30">
        <f t="shared" si="146"/>
        <v>5.6555757601741732</v>
      </c>
      <c r="F644" s="3">
        <v>635</v>
      </c>
      <c r="G644" s="3">
        <f t="shared" si="143"/>
        <v>3.2337564289370593</v>
      </c>
      <c r="H644" s="32">
        <f t="shared" si="148"/>
        <v>3.2929639495100691</v>
      </c>
      <c r="I644" s="31">
        <f t="array" ref="I644:K644">LINEST(B595:B644,F595:G644,1,1)</f>
        <v>0.78085680143771852</v>
      </c>
      <c r="J644" s="31">
        <v>6.917268958641835E-3</v>
      </c>
      <c r="K644" s="31">
        <v>-3.6234871432875719</v>
      </c>
      <c r="L644">
        <f t="shared" si="149"/>
        <v>0</v>
      </c>
      <c r="M644" s="13">
        <f t="shared" si="147"/>
        <v>0.54</v>
      </c>
      <c r="N644" s="5">
        <f t="shared" si="150"/>
        <v>-9.0363192090960887E-3</v>
      </c>
      <c r="O644" s="5">
        <f t="shared" si="145"/>
        <v>3.1608142903472247E-2</v>
      </c>
      <c r="P644" s="5">
        <f t="shared" si="136"/>
        <v>-9.0363192090960887E-3</v>
      </c>
      <c r="Q644" s="5">
        <f t="shared" si="137"/>
        <v>-9.0363192090960887E-3</v>
      </c>
      <c r="R644" s="5">
        <f t="shared" si="138"/>
        <v>-9.0363192090960887E-3</v>
      </c>
      <c r="S644" s="11">
        <f t="shared" si="139"/>
        <v>-1.1036319209096089E-2</v>
      </c>
      <c r="T644" s="11">
        <f t="shared" si="140"/>
        <v>-1.1036319209096089E-2</v>
      </c>
      <c r="U644" s="11">
        <f t="shared" si="141"/>
        <v>-1.1036319209096089E-2</v>
      </c>
    </row>
    <row r="645" spans="1:21" x14ac:dyDescent="0.25">
      <c r="A645" s="1">
        <v>42212</v>
      </c>
      <c r="B645">
        <v>3.2901199999999999</v>
      </c>
      <c r="C645" s="28">
        <f t="shared" si="144"/>
        <v>3.2732132144685293</v>
      </c>
      <c r="D645" s="31">
        <f t="shared" si="142"/>
        <v>1.6906785531470625E-2</v>
      </c>
      <c r="E645" s="30">
        <f t="shared" si="146"/>
        <v>5.4595104330430084</v>
      </c>
      <c r="F645" s="3">
        <v>636</v>
      </c>
      <c r="G645" s="3">
        <f t="shared" si="143"/>
        <v>3.2732132144685293</v>
      </c>
      <c r="H645" s="32">
        <f t="shared" si="148"/>
        <v>3.3318067154822044</v>
      </c>
      <c r="I645" s="31">
        <f t="array" ref="I645:K645">LINEST(B596:B645,F596:G645,1,1)</f>
        <v>0.79091272363105003</v>
      </c>
      <c r="J645" s="31">
        <v>6.3992804789150494E-3</v>
      </c>
      <c r="K645" s="31">
        <v>-3.3317888323984723</v>
      </c>
      <c r="L645">
        <f t="shared" si="149"/>
        <v>0</v>
      </c>
      <c r="M645" s="13">
        <f t="shared" si="147"/>
        <v>0.54</v>
      </c>
      <c r="N645" s="5">
        <f t="shared" si="150"/>
        <v>-6.8304724739445266E-3</v>
      </c>
      <c r="O645" s="5">
        <f t="shared" si="145"/>
        <v>1.1726658342068541E-2</v>
      </c>
      <c r="P645" s="5">
        <f t="shared" si="136"/>
        <v>-6.8304724739445266E-3</v>
      </c>
      <c r="Q645" s="5">
        <f t="shared" si="137"/>
        <v>-6.8304724739445266E-3</v>
      </c>
      <c r="R645" s="5">
        <f t="shared" si="138"/>
        <v>-6.8304724739445266E-3</v>
      </c>
      <c r="S645" s="11">
        <f t="shared" si="139"/>
        <v>-8.8304724739445267E-3</v>
      </c>
      <c r="T645" s="11">
        <f t="shared" si="140"/>
        <v>-8.8304724739445267E-3</v>
      </c>
      <c r="U645" s="11">
        <f t="shared" si="141"/>
        <v>-8.8304724739445267E-3</v>
      </c>
    </row>
    <row r="646" spans="1:21" x14ac:dyDescent="0.25">
      <c r="A646" s="1">
        <v>42219</v>
      </c>
      <c r="B646">
        <v>3.2281200000000001</v>
      </c>
      <c r="C646" s="28">
        <f t="shared" si="144"/>
        <v>3.2816666072342646</v>
      </c>
      <c r="D646" s="31">
        <f t="shared" si="142"/>
        <v>5.3546607234264521E-2</v>
      </c>
      <c r="E646" s="30">
        <f t="shared" si="146"/>
        <v>5.5128630966085925</v>
      </c>
      <c r="F646" s="3">
        <v>637</v>
      </c>
      <c r="G646" s="3">
        <f t="shared" si="143"/>
        <v>3.2816666072342646</v>
      </c>
      <c r="H646" s="32">
        <f t="shared" si="148"/>
        <v>3.3400647070471337</v>
      </c>
      <c r="I646" s="31">
        <f t="array" ref="I646:K646">LINEST(B597:B646,F597:G646,1,1)</f>
        <v>0.7706856674923378</v>
      </c>
      <c r="J646" s="31">
        <v>6.8182695008582464E-3</v>
      </c>
      <c r="K646" s="31">
        <v>-3.5400258827045188</v>
      </c>
      <c r="L646">
        <f t="shared" si="149"/>
        <v>0</v>
      </c>
      <c r="M646" s="13">
        <f t="shared" si="147"/>
        <v>0.54</v>
      </c>
      <c r="N646" s="5">
        <f t="shared" si="150"/>
        <v>-1.9024113838318923E-2</v>
      </c>
      <c r="O646" s="5">
        <f t="shared" si="145"/>
        <v>2.4754661050805371E-3</v>
      </c>
      <c r="P646" s="5">
        <f t="shared" si="136"/>
        <v>-1.9024113838318923E-2</v>
      </c>
      <c r="Q646" s="5">
        <f t="shared" si="137"/>
        <v>-1.9024113838318923E-2</v>
      </c>
      <c r="R646" s="5">
        <f t="shared" si="138"/>
        <v>-1.9024113838318923E-2</v>
      </c>
      <c r="S646" s="11">
        <f t="shared" si="139"/>
        <v>-2.1024113838318925E-2</v>
      </c>
      <c r="T646" s="11">
        <f t="shared" si="140"/>
        <v>-2.1024113838318925E-2</v>
      </c>
      <c r="U646" s="11">
        <f t="shared" si="141"/>
        <v>-2.1024113838318925E-2</v>
      </c>
    </row>
    <row r="647" spans="1:21" x14ac:dyDescent="0.25">
      <c r="A647" s="1">
        <v>42226</v>
      </c>
      <c r="B647">
        <v>3.18302</v>
      </c>
      <c r="C647" s="28">
        <f t="shared" si="144"/>
        <v>3.2548933036171324</v>
      </c>
      <c r="D647" s="31">
        <f t="shared" si="142"/>
        <v>7.18733036171324E-2</v>
      </c>
      <c r="E647" s="30">
        <f t="shared" si="146"/>
        <v>5.4705894283913823</v>
      </c>
      <c r="F647" s="3">
        <v>638</v>
      </c>
      <c r="G647" s="3">
        <f t="shared" si="143"/>
        <v>3.2548933036171324</v>
      </c>
      <c r="H647" s="32">
        <f t="shared" si="148"/>
        <v>3.3185296771575525</v>
      </c>
      <c r="I647" s="31">
        <f t="array" ref="I647:K647">LINEST(B598:B647,F598:G647,1,1)</f>
        <v>0.75812508459947936</v>
      </c>
      <c r="J647" s="31">
        <v>6.9872756173157769E-3</v>
      </c>
      <c r="K647" s="31">
        <v>-3.6151598457624941</v>
      </c>
      <c r="L647">
        <f t="shared" si="149"/>
        <v>0</v>
      </c>
      <c r="M647" s="13">
        <f t="shared" si="147"/>
        <v>0.51999999999999991</v>
      </c>
      <c r="N647" s="5">
        <f t="shared" si="150"/>
        <v>-1.406949277725511E-2</v>
      </c>
      <c r="O647" s="5">
        <f t="shared" si="145"/>
        <v>-6.4683636611344575E-3</v>
      </c>
      <c r="P647" s="5">
        <f t="shared" si="136"/>
        <v>0</v>
      </c>
      <c r="Q647" s="5">
        <f t="shared" si="137"/>
        <v>0</v>
      </c>
      <c r="R647" s="5">
        <f t="shared" si="138"/>
        <v>0</v>
      </c>
      <c r="S647" s="11">
        <f t="shared" si="139"/>
        <v>0</v>
      </c>
      <c r="T647" s="11">
        <f t="shared" si="140"/>
        <v>0</v>
      </c>
      <c r="U647" s="11">
        <f t="shared" si="141"/>
        <v>0</v>
      </c>
    </row>
    <row r="648" spans="1:21" x14ac:dyDescent="0.25">
      <c r="A648" s="1">
        <v>42233</v>
      </c>
      <c r="B648">
        <v>2.9706999999999999</v>
      </c>
      <c r="C648" s="28">
        <f t="shared" si="144"/>
        <v>3.2189566518085662</v>
      </c>
      <c r="D648" s="31">
        <f t="shared" si="142"/>
        <v>0.24825665180856626</v>
      </c>
      <c r="E648" s="30">
        <f t="shared" si="146"/>
        <v>5.5753225942827793</v>
      </c>
      <c r="F648" s="3">
        <v>639</v>
      </c>
      <c r="G648" s="3">
        <f t="shared" si="143"/>
        <v>3.2189566518085662</v>
      </c>
      <c r="H648" s="32">
        <f t="shared" si="148"/>
        <v>3.290081057676713</v>
      </c>
      <c r="I648" s="31">
        <f t="array" ref="I648:K648">LINEST(B599:B648,F599:G648,1,1)</f>
        <v>0.74169096730851325</v>
      </c>
      <c r="J648" s="31">
        <v>7.1940093986734861E-3</v>
      </c>
      <c r="K648" s="31">
        <v>-3.7098859926130405</v>
      </c>
      <c r="L648">
        <f t="shared" si="149"/>
        <v>0</v>
      </c>
      <c r="M648" s="13">
        <f t="shared" si="147"/>
        <v>0.5</v>
      </c>
      <c r="N648" s="5">
        <f t="shared" si="150"/>
        <v>-6.9032816380955708E-2</v>
      </c>
      <c r="O648" s="5">
        <f t="shared" si="145"/>
        <v>-8.6096144417324716E-3</v>
      </c>
      <c r="P648" s="5">
        <f t="shared" ref="P648:P707" si="151">IF(O648&lt;$P$2,0,IF(O648*N648&gt;0,ABS(N648),-ABS(N648)))</f>
        <v>0</v>
      </c>
      <c r="Q648" s="5">
        <f t="shared" ref="Q648:Q707" si="152">IF(J648*O648&lt;0,0,IF(O648*N648&gt;0,ABS(N648),-ABS(N648)))</f>
        <v>0</v>
      </c>
      <c r="R648" s="5">
        <f t="shared" ref="R648:R708" si="153">IF(OR(J648*O648&lt;0,M648&gt;$M$2),0,IF(O648*N648&gt;0,ABS(N648),-ABS(N648)))</f>
        <v>0</v>
      </c>
      <c r="S648" s="11">
        <f t="shared" ref="S648:S708" si="154">IF(P648=0,0,P648-$S$3)</f>
        <v>0</v>
      </c>
      <c r="T648" s="11">
        <f t="shared" ref="T648:T708" si="155">IF(Q648=0,0,Q648-$S$3)</f>
        <v>0</v>
      </c>
      <c r="U648" s="11">
        <f t="shared" ref="U648:U708" si="156">IF(R648=0,0,R648-$S$3)</f>
        <v>0</v>
      </c>
    </row>
    <row r="649" spans="1:21" x14ac:dyDescent="0.25">
      <c r="A649" s="1">
        <v>42240</v>
      </c>
      <c r="B649">
        <v>3.0477300000000001</v>
      </c>
      <c r="C649" s="28">
        <f t="shared" si="144"/>
        <v>3.0948283259042828</v>
      </c>
      <c r="D649" s="31">
        <f t="shared" si="142"/>
        <v>4.7098325904282756E-2</v>
      </c>
      <c r="E649" s="30">
        <f t="shared" si="146"/>
        <v>5.5469791772284758</v>
      </c>
      <c r="F649" s="3">
        <v>640</v>
      </c>
      <c r="G649" s="3">
        <f t="shared" si="143"/>
        <v>3.0948283259042828</v>
      </c>
      <c r="H649" s="32">
        <f t="shared" si="148"/>
        <v>3.1896862372317241</v>
      </c>
      <c r="I649" s="31">
        <f t="array" ref="I649:K649">LINEST(B600:B649,F600:G649,1,1)</f>
        <v>0.75329115544021241</v>
      </c>
      <c r="J649" s="31">
        <v>6.7721243209958124E-3</v>
      </c>
      <c r="K649" s="31">
        <v>-3.4853994908720392</v>
      </c>
      <c r="L649">
        <f t="shared" si="149"/>
        <v>1</v>
      </c>
      <c r="M649" s="13">
        <f t="shared" si="147"/>
        <v>0.48</v>
      </c>
      <c r="N649" s="5">
        <f t="shared" si="150"/>
        <v>2.5599435943839177E-2</v>
      </c>
      <c r="O649" s="5">
        <f t="shared" si="145"/>
        <v>-3.0989648340790543E-2</v>
      </c>
      <c r="P649" s="5">
        <f t="shared" si="151"/>
        <v>0</v>
      </c>
      <c r="Q649" s="5">
        <f t="shared" si="152"/>
        <v>0</v>
      </c>
      <c r="R649" s="5">
        <f t="shared" si="153"/>
        <v>0</v>
      </c>
      <c r="S649" s="11">
        <f t="shared" si="154"/>
        <v>0</v>
      </c>
      <c r="T649" s="11">
        <f t="shared" si="155"/>
        <v>0</v>
      </c>
      <c r="U649" s="11">
        <f t="shared" si="156"/>
        <v>0</v>
      </c>
    </row>
    <row r="650" spans="1:21" x14ac:dyDescent="0.25">
      <c r="A650" s="1">
        <v>42247</v>
      </c>
      <c r="B650">
        <v>2.9500299999999999</v>
      </c>
      <c r="C650" s="28">
        <f t="shared" si="144"/>
        <v>3.0712791629521412</v>
      </c>
      <c r="D650" s="31">
        <f t="shared" ref="D650:D708" si="157">ABS(B650-C650)</f>
        <v>0.12124916295214128</v>
      </c>
      <c r="E650" s="30">
        <f t="shared" si="146"/>
        <v>5.5606074687013258</v>
      </c>
      <c r="F650" s="3">
        <v>641</v>
      </c>
      <c r="G650" s="3">
        <f t="shared" ref="G650:G708" si="158">C650</f>
        <v>3.0712791629521412</v>
      </c>
      <c r="H650" s="32">
        <f t="shared" si="148"/>
        <v>3.1690996282259434</v>
      </c>
      <c r="I650" s="31">
        <f t="array" ref="I650:K650">LINEST(B601:B650,F601:G650,1,1)</f>
        <v>0.8175940914475428</v>
      </c>
      <c r="J650" s="31">
        <v>4.6235599305571628E-3</v>
      </c>
      <c r="K650" s="31">
        <v>-2.3362518004631698</v>
      </c>
      <c r="L650">
        <f t="shared" si="149"/>
        <v>0</v>
      </c>
      <c r="M650" s="13">
        <f t="shared" si="147"/>
        <v>0.5</v>
      </c>
      <c r="N650" s="5">
        <f t="shared" si="150"/>
        <v>-3.2581711432012606E-2</v>
      </c>
      <c r="O650" s="5">
        <f t="shared" si="145"/>
        <v>-6.4750351301745557E-3</v>
      </c>
      <c r="P650" s="5">
        <f t="shared" si="151"/>
        <v>0</v>
      </c>
      <c r="Q650" s="5">
        <f t="shared" si="152"/>
        <v>0</v>
      </c>
      <c r="R650" s="5">
        <f t="shared" si="153"/>
        <v>0</v>
      </c>
      <c r="S650" s="11">
        <f t="shared" si="154"/>
        <v>0</v>
      </c>
      <c r="T650" s="11">
        <f t="shared" si="155"/>
        <v>0</v>
      </c>
      <c r="U650" s="11">
        <f t="shared" si="156"/>
        <v>0</v>
      </c>
    </row>
    <row r="651" spans="1:21" x14ac:dyDescent="0.25">
      <c r="A651" s="1">
        <v>42254</v>
      </c>
      <c r="B651">
        <v>2.9706999999999999</v>
      </c>
      <c r="C651" s="28">
        <f t="shared" ref="C651:C708" si="159">$D$3*C650+(1-$D$3)*B650</f>
        <v>3.0106545814760706</v>
      </c>
      <c r="D651" s="31">
        <f t="shared" si="157"/>
        <v>3.9954581476070672E-2</v>
      </c>
      <c r="E651" s="30">
        <f t="shared" si="146"/>
        <v>5.5890616144377496</v>
      </c>
      <c r="F651" s="3">
        <v>642</v>
      </c>
      <c r="G651" s="3">
        <f t="shared" si="158"/>
        <v>3.0106545814760706</v>
      </c>
      <c r="H651" s="32">
        <f t="shared" si="148"/>
        <v>3.0935670721588395</v>
      </c>
      <c r="I651" s="31">
        <f t="array" ref="I651:K651">LINEST(B602:B651,F602:G651,1,1)</f>
        <v>0.86613853003285213</v>
      </c>
      <c r="J651" s="31">
        <v>3.0740358726983321E-3</v>
      </c>
      <c r="K651" s="31">
        <v>-1.5114931306108248</v>
      </c>
      <c r="L651">
        <f t="shared" si="149"/>
        <v>1</v>
      </c>
      <c r="M651" s="13">
        <f t="shared" si="147"/>
        <v>0.5</v>
      </c>
      <c r="N651" s="5">
        <f t="shared" si="150"/>
        <v>6.9822754881734284E-3</v>
      </c>
      <c r="O651" s="5">
        <f t="shared" si="145"/>
        <v>-2.412270119888027E-2</v>
      </c>
      <c r="P651" s="5">
        <f t="shared" si="151"/>
        <v>0</v>
      </c>
      <c r="Q651" s="5">
        <f t="shared" si="152"/>
        <v>0</v>
      </c>
      <c r="R651" s="5">
        <f t="shared" si="153"/>
        <v>0</v>
      </c>
      <c r="S651" s="11">
        <f t="shared" si="154"/>
        <v>0</v>
      </c>
      <c r="T651" s="11">
        <f t="shared" si="155"/>
        <v>0</v>
      </c>
      <c r="U651" s="11">
        <f t="shared" si="156"/>
        <v>0</v>
      </c>
    </row>
    <row r="652" spans="1:21" x14ac:dyDescent="0.25">
      <c r="A652" s="1">
        <v>42261</v>
      </c>
      <c r="B652">
        <v>2.8936600000000001</v>
      </c>
      <c r="C652" s="28">
        <f t="shared" si="159"/>
        <v>2.9906772907380352</v>
      </c>
      <c r="D652" s="31">
        <f t="shared" si="157"/>
        <v>9.7017290738035111E-2</v>
      </c>
      <c r="E652" s="30">
        <f t="shared" si="146"/>
        <v>5.6366491230456095</v>
      </c>
      <c r="F652" s="3">
        <v>643</v>
      </c>
      <c r="G652" s="3">
        <f t="shared" si="158"/>
        <v>2.9906772907380352</v>
      </c>
      <c r="H652" s="32">
        <f t="shared" si="148"/>
        <v>3.0554527679366768</v>
      </c>
      <c r="I652" s="31">
        <f t="array" ref="I652:K652">LINEST(B603:B652,F603:G652,1,1)</f>
        <v>0.97064188950955399</v>
      </c>
      <c r="J652" s="31">
        <v>-3.5299822327793882E-4</v>
      </c>
      <c r="K652" s="31">
        <v>0.32722376059407443</v>
      </c>
      <c r="L652">
        <f t="shared" si="149"/>
        <v>0</v>
      </c>
      <c r="M652" s="13">
        <f t="shared" si="147"/>
        <v>0.5</v>
      </c>
      <c r="N652" s="5">
        <f t="shared" si="150"/>
        <v>-2.6275478422852272E-2</v>
      </c>
      <c r="O652" s="5">
        <f t="shared" si="145"/>
        <v>-1.2397030209518434E-2</v>
      </c>
      <c r="P652" s="5">
        <f t="shared" si="151"/>
        <v>0</v>
      </c>
      <c r="Q652" s="5">
        <f t="shared" si="152"/>
        <v>2.6275478422852272E-2</v>
      </c>
      <c r="R652" s="5">
        <f t="shared" si="153"/>
        <v>2.6275478422852272E-2</v>
      </c>
      <c r="S652" s="11">
        <f t="shared" si="154"/>
        <v>0</v>
      </c>
      <c r="T652" s="11">
        <f t="shared" si="155"/>
        <v>2.427547842285227E-2</v>
      </c>
      <c r="U652" s="11">
        <f t="shared" si="156"/>
        <v>2.427547842285227E-2</v>
      </c>
    </row>
    <row r="653" spans="1:21" x14ac:dyDescent="0.25">
      <c r="A653" s="1">
        <v>42268</v>
      </c>
      <c r="B653">
        <v>2.9406300000000001</v>
      </c>
      <c r="C653" s="28">
        <f t="shared" si="159"/>
        <v>2.9421686453690175</v>
      </c>
      <c r="D653" s="31">
        <f t="shared" si="157"/>
        <v>1.5386453690173774E-3</v>
      </c>
      <c r="E653" s="30">
        <f t="shared" si="146"/>
        <v>5.6205926594797138</v>
      </c>
      <c r="F653" s="3">
        <v>644</v>
      </c>
      <c r="G653" s="3">
        <f t="shared" si="158"/>
        <v>2.9421686453690175</v>
      </c>
      <c r="H653" s="32">
        <f t="shared" si="148"/>
        <v>2.9556850379998298</v>
      </c>
      <c r="I653" s="31">
        <f t="array" ref="I653:K653">LINEST(B604:B653,F604:G653,1,1)</f>
        <v>1.0171886243622243</v>
      </c>
      <c r="J653" s="31">
        <v>-2.127940533898383E-3</v>
      </c>
      <c r="K653" s="31">
        <v>1.305459496729191</v>
      </c>
      <c r="L653">
        <f t="shared" si="149"/>
        <v>1</v>
      </c>
      <c r="M653" s="13">
        <f t="shared" si="147"/>
        <v>0.5</v>
      </c>
      <c r="N653" s="5">
        <f t="shared" si="150"/>
        <v>1.610170725210569E-2</v>
      </c>
      <c r="O653" s="5">
        <f t="shared" si="145"/>
        <v>-3.3197339844745155E-2</v>
      </c>
      <c r="P653" s="5">
        <f t="shared" si="151"/>
        <v>0</v>
      </c>
      <c r="Q653" s="5">
        <f t="shared" si="152"/>
        <v>-1.610170725210569E-2</v>
      </c>
      <c r="R653" s="5">
        <f t="shared" si="153"/>
        <v>-1.610170725210569E-2</v>
      </c>
      <c r="S653" s="11">
        <f t="shared" si="154"/>
        <v>0</v>
      </c>
      <c r="T653" s="11">
        <f t="shared" si="155"/>
        <v>-1.8101707252105692E-2</v>
      </c>
      <c r="U653" s="11">
        <f t="shared" si="156"/>
        <v>-1.8101707252105692E-2</v>
      </c>
    </row>
    <row r="654" spans="1:21" x14ac:dyDescent="0.25">
      <c r="A654" s="1">
        <v>42275</v>
      </c>
      <c r="B654">
        <v>2.9575399999999998</v>
      </c>
      <c r="C654" s="28">
        <f t="shared" si="159"/>
        <v>2.941399322684509</v>
      </c>
      <c r="D654" s="31">
        <f t="shared" si="157"/>
        <v>1.6140677315490848E-2</v>
      </c>
      <c r="E654" s="30">
        <f t="shared" si="146"/>
        <v>5.5083757823277502</v>
      </c>
      <c r="F654" s="3">
        <v>645</v>
      </c>
      <c r="G654" s="3">
        <f t="shared" si="158"/>
        <v>2.941399322684509</v>
      </c>
      <c r="H654" s="32">
        <f t="shared" si="148"/>
        <v>2.9248957831061686</v>
      </c>
      <c r="I654" s="31">
        <f t="array" ref="I654:K654">LINEST(B605:B654,F605:G654,1,1)</f>
        <v>1.0133358162909838</v>
      </c>
      <c r="J654" s="31">
        <v>-2.3570155627323139E-3</v>
      </c>
      <c r="K654" s="31">
        <v>1.4619842756033443</v>
      </c>
      <c r="L654">
        <f t="shared" si="149"/>
        <v>1</v>
      </c>
      <c r="M654" s="13">
        <f t="shared" si="147"/>
        <v>0.51999999999999991</v>
      </c>
      <c r="N654" s="5">
        <f t="shared" si="150"/>
        <v>5.7339976065737819E-3</v>
      </c>
      <c r="O654" s="5">
        <f t="shared" si="145"/>
        <v>-1.0471596999603205E-2</v>
      </c>
      <c r="P654" s="5">
        <f t="shared" si="151"/>
        <v>0</v>
      </c>
      <c r="Q654" s="5">
        <f t="shared" si="152"/>
        <v>-5.7339976065737819E-3</v>
      </c>
      <c r="R654" s="5">
        <f t="shared" si="153"/>
        <v>-5.7339976065737819E-3</v>
      </c>
      <c r="S654" s="11">
        <f t="shared" si="154"/>
        <v>0</v>
      </c>
      <c r="T654" s="11">
        <f t="shared" si="155"/>
        <v>-7.7339976065737819E-3</v>
      </c>
      <c r="U654" s="11">
        <f t="shared" si="156"/>
        <v>-7.7339976065737819E-3</v>
      </c>
    </row>
    <row r="655" spans="1:21" x14ac:dyDescent="0.25">
      <c r="A655" s="1">
        <v>42282</v>
      </c>
      <c r="B655">
        <v>2.9932400000000001</v>
      </c>
      <c r="C655" s="28">
        <f t="shared" si="159"/>
        <v>2.9494696613422544</v>
      </c>
      <c r="D655" s="31">
        <f t="shared" si="157"/>
        <v>4.3770338657745711E-2</v>
      </c>
      <c r="E655" s="30">
        <f t="shared" si="146"/>
        <v>5.4769273437517665</v>
      </c>
      <c r="F655" s="3">
        <v>646</v>
      </c>
      <c r="G655" s="3">
        <f t="shared" si="158"/>
        <v>2.9494696613422544</v>
      </c>
      <c r="H655" s="32">
        <f t="shared" si="148"/>
        <v>2.9281554689800142</v>
      </c>
      <c r="I655" s="31">
        <f t="array" ref="I655:K655">LINEST(B606:B655,F606:G655,1,1)</f>
        <v>0.99336088945193557</v>
      </c>
      <c r="J655" s="31">
        <v>-1.6597294092288515E-3</v>
      </c>
      <c r="K655" s="31">
        <v>1.0839058650476452</v>
      </c>
      <c r="L655">
        <f t="shared" si="149"/>
        <v>1</v>
      </c>
      <c r="M655" s="13">
        <f t="shared" si="147"/>
        <v>0.54</v>
      </c>
      <c r="N655" s="5">
        <f t="shared" si="150"/>
        <v>1.1998571043443373E-2</v>
      </c>
      <c r="O655" s="5">
        <f t="shared" si="145"/>
        <v>1.1138416769176374E-3</v>
      </c>
      <c r="P655" s="5">
        <f t="shared" si="151"/>
        <v>1.1998571043443373E-2</v>
      </c>
      <c r="Q655" s="5">
        <f t="shared" si="152"/>
        <v>0</v>
      </c>
      <c r="R655" s="5">
        <f t="shared" si="153"/>
        <v>0</v>
      </c>
      <c r="S655" s="11">
        <f t="shared" si="154"/>
        <v>9.9985710434433734E-3</v>
      </c>
      <c r="T655" s="11">
        <f t="shared" si="155"/>
        <v>0</v>
      </c>
      <c r="U655" s="11">
        <f t="shared" si="156"/>
        <v>0</v>
      </c>
    </row>
    <row r="656" spans="1:21" x14ac:dyDescent="0.25">
      <c r="A656" s="1">
        <v>42289</v>
      </c>
      <c r="B656">
        <v>3.0590099999999998</v>
      </c>
      <c r="C656" s="28">
        <f t="shared" si="159"/>
        <v>2.9713548306711273</v>
      </c>
      <c r="D656" s="31">
        <f t="shared" si="157"/>
        <v>8.7655169328872518E-2</v>
      </c>
      <c r="E656" s="30">
        <f t="shared" si="146"/>
        <v>5.4991819016975043</v>
      </c>
      <c r="F656" s="3">
        <v>647</v>
      </c>
      <c r="G656" s="3">
        <f t="shared" si="158"/>
        <v>2.9713548306711273</v>
      </c>
      <c r="H656" s="32">
        <f t="shared" si="148"/>
        <v>2.9616886147493546</v>
      </c>
      <c r="I656" s="31">
        <f t="array" ref="I656:K656">LINEST(B607:B656,F607:G656,1,1)</f>
        <v>0.96692256411830324</v>
      </c>
      <c r="J656" s="31">
        <v>-9.0794100983360333E-4</v>
      </c>
      <c r="K656" s="31">
        <v>0.6911837769481175</v>
      </c>
      <c r="L656">
        <f t="shared" si="149"/>
        <v>1</v>
      </c>
      <c r="M656" s="13">
        <f t="shared" si="147"/>
        <v>0.54</v>
      </c>
      <c r="N656" s="5">
        <f t="shared" si="150"/>
        <v>2.1734921446604716E-2</v>
      </c>
      <c r="O656" s="5">
        <f t="shared" si="145"/>
        <v>1.1386891612451322E-2</v>
      </c>
      <c r="P656" s="5">
        <f t="shared" si="151"/>
        <v>2.1734921446604716E-2</v>
      </c>
      <c r="Q656" s="5">
        <f t="shared" si="152"/>
        <v>0</v>
      </c>
      <c r="R656" s="5">
        <f t="shared" si="153"/>
        <v>0</v>
      </c>
      <c r="S656" s="11">
        <f t="shared" si="154"/>
        <v>1.9734921446604714E-2</v>
      </c>
      <c r="T656" s="11">
        <f t="shared" si="155"/>
        <v>0</v>
      </c>
      <c r="U656" s="11">
        <f t="shared" si="156"/>
        <v>0</v>
      </c>
    </row>
    <row r="657" spans="1:21" x14ac:dyDescent="0.25">
      <c r="A657" s="1">
        <v>42296</v>
      </c>
      <c r="B657">
        <v>3.0214300000000001</v>
      </c>
      <c r="C657" s="28">
        <f t="shared" si="159"/>
        <v>3.0151824153355635</v>
      </c>
      <c r="D657" s="31">
        <f t="shared" si="157"/>
        <v>6.247584664436534E-3</v>
      </c>
      <c r="E657" s="30">
        <f t="shared" si="146"/>
        <v>5.4396191806703733</v>
      </c>
      <c r="F657" s="3">
        <v>648</v>
      </c>
      <c r="G657" s="3">
        <f t="shared" si="158"/>
        <v>3.0151824153355635</v>
      </c>
      <c r="H657" s="32">
        <f t="shared" si="148"/>
        <v>3.0182859148966243</v>
      </c>
      <c r="I657" s="31">
        <f t="array" ref="I657:K657">LINEST(B608:B657,F608:G657,1,1)</f>
        <v>0.96086420237805348</v>
      </c>
      <c r="J657" s="31">
        <v>-1.1959711981004793E-3</v>
      </c>
      <c r="K657" s="31">
        <v>0.89109091659638162</v>
      </c>
      <c r="L657">
        <f t="shared" si="149"/>
        <v>0</v>
      </c>
      <c r="M657" s="13">
        <f t="shared" si="147"/>
        <v>0.55999999999999994</v>
      </c>
      <c r="N657" s="5">
        <f t="shared" si="150"/>
        <v>-1.2361104955492808E-2</v>
      </c>
      <c r="O657" s="5">
        <f t="shared" si="145"/>
        <v>1.8929508773555037E-2</v>
      </c>
      <c r="P657" s="5">
        <f t="shared" si="151"/>
        <v>-1.2361104955492808E-2</v>
      </c>
      <c r="Q657" s="5">
        <f t="shared" si="152"/>
        <v>0</v>
      </c>
      <c r="R657" s="5">
        <f t="shared" si="153"/>
        <v>0</v>
      </c>
      <c r="S657" s="11">
        <f t="shared" si="154"/>
        <v>-1.4361104955492808E-2</v>
      </c>
      <c r="T657" s="11">
        <f t="shared" si="155"/>
        <v>0</v>
      </c>
      <c r="U657" s="11">
        <f t="shared" si="156"/>
        <v>0</v>
      </c>
    </row>
    <row r="658" spans="1:21" x14ac:dyDescent="0.25">
      <c r="A658" s="1">
        <v>42303</v>
      </c>
      <c r="B658">
        <v>2.9763299999999999</v>
      </c>
      <c r="C658" s="28">
        <f t="shared" si="159"/>
        <v>3.0183062076677816</v>
      </c>
      <c r="D658" s="31">
        <f t="shared" si="157"/>
        <v>4.1976207667781651E-2</v>
      </c>
      <c r="E658" s="30">
        <f t="shared" si="146"/>
        <v>5.2702602354923709</v>
      </c>
      <c r="F658" s="3">
        <v>649</v>
      </c>
      <c r="G658" s="3">
        <f t="shared" si="158"/>
        <v>3.0183062076677816</v>
      </c>
      <c r="H658" s="32">
        <f t="shared" si="148"/>
        <v>3.0150879957926007</v>
      </c>
      <c r="I658" s="31">
        <f t="array" ref="I658:K658">LINEST(B609:B658,F609:G658,1,1)</f>
        <v>0.95527657608076488</v>
      </c>
      <c r="J658" s="31">
        <v>-1.5153199294205772E-3</v>
      </c>
      <c r="K658" s="31">
        <v>1.1081274127552865</v>
      </c>
      <c r="L658">
        <f t="shared" si="149"/>
        <v>0</v>
      </c>
      <c r="M658" s="13">
        <f t="shared" si="147"/>
        <v>0.55999999999999994</v>
      </c>
      <c r="N658" s="5">
        <f t="shared" si="150"/>
        <v>-1.5039231330000957E-2</v>
      </c>
      <c r="O658" s="5">
        <f t="shared" si="145"/>
        <v>-1.0600766505897141E-3</v>
      </c>
      <c r="P658" s="5">
        <f t="shared" si="151"/>
        <v>0</v>
      </c>
      <c r="Q658" s="5">
        <f t="shared" si="152"/>
        <v>1.5039231330000957E-2</v>
      </c>
      <c r="R658" s="5">
        <f t="shared" si="153"/>
        <v>1.5039231330000957E-2</v>
      </c>
      <c r="S658" s="11">
        <f t="shared" si="154"/>
        <v>0</v>
      </c>
      <c r="T658" s="11">
        <f t="shared" si="155"/>
        <v>1.3039231330000957E-2</v>
      </c>
      <c r="U658" s="11">
        <f t="shared" si="156"/>
        <v>1.3039231330000957E-2</v>
      </c>
    </row>
    <row r="659" spans="1:21" x14ac:dyDescent="0.25">
      <c r="A659" s="1">
        <v>42310</v>
      </c>
      <c r="B659">
        <v>2.9838499999999999</v>
      </c>
      <c r="C659" s="28">
        <f t="shared" si="159"/>
        <v>2.9973181038338907</v>
      </c>
      <c r="D659" s="31">
        <f t="shared" si="157"/>
        <v>1.3468103833890854E-2</v>
      </c>
      <c r="E659" s="30">
        <f t="shared" si="146"/>
        <v>5.2111707629033699</v>
      </c>
      <c r="F659" s="3">
        <v>650</v>
      </c>
      <c r="G659" s="3">
        <f t="shared" si="158"/>
        <v>2.9973181038338907</v>
      </c>
      <c r="H659" s="32">
        <f t="shared" si="148"/>
        <v>2.9864372342872412</v>
      </c>
      <c r="I659" s="31">
        <f t="array" ref="I659:K659">LINEST(B610:B659,F610:G659,1,1)</f>
        <v>0.95711870361708618</v>
      </c>
      <c r="J659" s="31">
        <v>-1.5352351405371445E-3</v>
      </c>
      <c r="K659" s="31">
        <v>1.1151849701348899</v>
      </c>
      <c r="L659">
        <f t="shared" si="149"/>
        <v>1</v>
      </c>
      <c r="M659" s="13">
        <f t="shared" si="147"/>
        <v>0.55999999999999994</v>
      </c>
      <c r="N659" s="5">
        <f t="shared" si="150"/>
        <v>2.5234150614166229E-3</v>
      </c>
      <c r="O659" s="5">
        <f t="shared" si="145"/>
        <v>-9.5478992631397031E-3</v>
      </c>
      <c r="P659" s="5">
        <f t="shared" si="151"/>
        <v>0</v>
      </c>
      <c r="Q659" s="5">
        <f t="shared" si="152"/>
        <v>-2.5234150614166229E-3</v>
      </c>
      <c r="R659" s="5">
        <f t="shared" si="153"/>
        <v>-2.5234150614166229E-3</v>
      </c>
      <c r="S659" s="11">
        <f t="shared" si="154"/>
        <v>0</v>
      </c>
      <c r="T659" s="11">
        <f t="shared" si="155"/>
        <v>-4.5234150614166229E-3</v>
      </c>
      <c r="U659" s="11">
        <f t="shared" si="156"/>
        <v>-4.5234150614166229E-3</v>
      </c>
    </row>
    <row r="660" spans="1:21" x14ac:dyDescent="0.25">
      <c r="A660" s="1">
        <v>42317</v>
      </c>
      <c r="B660">
        <v>2.93499</v>
      </c>
      <c r="C660" s="28">
        <f t="shared" si="159"/>
        <v>2.9905840519169455</v>
      </c>
      <c r="D660" s="31">
        <f t="shared" si="157"/>
        <v>5.5594051916945553E-2</v>
      </c>
      <c r="E660" s="30">
        <f t="shared" si="146"/>
        <v>5.234166026608869</v>
      </c>
      <c r="F660" s="3">
        <v>651</v>
      </c>
      <c r="G660" s="3">
        <f t="shared" si="158"/>
        <v>2.9905840519169455</v>
      </c>
      <c r="H660" s="32">
        <f t="shared" si="148"/>
        <v>2.9780908244738882</v>
      </c>
      <c r="I660" s="31">
        <f t="array" ref="I660:K660">LINEST(B611:B660,F611:G660,1,1)</f>
        <v>0.97267379203819704</v>
      </c>
      <c r="J660" s="31">
        <v>-1.7874978293085555E-3</v>
      </c>
      <c r="K660" s="31">
        <v>1.2273692014688673</v>
      </c>
      <c r="L660">
        <f t="shared" si="149"/>
        <v>0</v>
      </c>
      <c r="M660" s="13">
        <f t="shared" si="147"/>
        <v>0.55999999999999994</v>
      </c>
      <c r="N660" s="5">
        <f t="shared" si="150"/>
        <v>-1.6510366862286574E-2</v>
      </c>
      <c r="O660" s="5">
        <f t="shared" si="145"/>
        <v>-2.7986842140699242E-3</v>
      </c>
      <c r="P660" s="5">
        <f t="shared" si="151"/>
        <v>0</v>
      </c>
      <c r="Q660" s="5">
        <f t="shared" si="152"/>
        <v>1.6510366862286574E-2</v>
      </c>
      <c r="R660" s="5">
        <f t="shared" si="153"/>
        <v>1.6510366862286574E-2</v>
      </c>
      <c r="S660" s="11">
        <f t="shared" si="154"/>
        <v>0</v>
      </c>
      <c r="T660" s="11">
        <f t="shared" si="155"/>
        <v>1.4510366862286574E-2</v>
      </c>
      <c r="U660" s="11">
        <f t="shared" si="156"/>
        <v>1.4510366862286574E-2</v>
      </c>
    </row>
    <row r="661" spans="1:21" x14ac:dyDescent="0.25">
      <c r="A661" s="1">
        <v>42324</v>
      </c>
      <c r="B661">
        <v>2.9256000000000002</v>
      </c>
      <c r="C661" s="28">
        <f t="shared" si="159"/>
        <v>2.9627870259584728</v>
      </c>
      <c r="D661" s="31">
        <f t="shared" si="157"/>
        <v>3.7187025958472564E-2</v>
      </c>
      <c r="E661" s="30">
        <f t="shared" si="146"/>
        <v>5.2458536584616198</v>
      </c>
      <c r="F661" s="3">
        <v>652</v>
      </c>
      <c r="G661" s="3">
        <f t="shared" si="158"/>
        <v>2.9627870259584728</v>
      </c>
      <c r="H661" s="32">
        <f t="shared" si="148"/>
        <v>2.943745908300289</v>
      </c>
      <c r="I661" s="31">
        <f t="array" ref="I661:K661">LINEST(B612:B661,F612:G661,1,1)</f>
        <v>0.9789865244608944</v>
      </c>
      <c r="J661" s="31">
        <v>-1.8696555799896455E-3</v>
      </c>
      <c r="K661" s="31">
        <v>1.2600847862317144</v>
      </c>
      <c r="L661">
        <f t="shared" si="149"/>
        <v>0</v>
      </c>
      <c r="M661" s="13">
        <f t="shared" si="147"/>
        <v>0.54</v>
      </c>
      <c r="N661" s="5">
        <f t="shared" si="150"/>
        <v>-3.2044582661954202E-3</v>
      </c>
      <c r="O661" s="5">
        <f t="shared" si="145"/>
        <v>-1.1599543456958905E-2</v>
      </c>
      <c r="P661" s="5">
        <f t="shared" si="151"/>
        <v>0</v>
      </c>
      <c r="Q661" s="5">
        <f t="shared" si="152"/>
        <v>3.2044582661954202E-3</v>
      </c>
      <c r="R661" s="5">
        <f t="shared" si="153"/>
        <v>3.2044582661954202E-3</v>
      </c>
      <c r="S661" s="11">
        <f t="shared" si="154"/>
        <v>0</v>
      </c>
      <c r="T661" s="11">
        <f t="shared" si="155"/>
        <v>1.2044582661954201E-3</v>
      </c>
      <c r="U661" s="11">
        <f t="shared" si="156"/>
        <v>1.2044582661954201E-3</v>
      </c>
    </row>
    <row r="662" spans="1:21" x14ac:dyDescent="0.25">
      <c r="A662" s="1">
        <v>42331</v>
      </c>
      <c r="B662">
        <v>3.0195500000000002</v>
      </c>
      <c r="C662" s="28">
        <f t="shared" si="159"/>
        <v>2.9441935129792363</v>
      </c>
      <c r="D662" s="31">
        <f t="shared" si="157"/>
        <v>7.5356487020763918E-2</v>
      </c>
      <c r="E662" s="30">
        <f t="shared" si="146"/>
        <v>5.245659842535245</v>
      </c>
      <c r="F662" s="3">
        <v>653</v>
      </c>
      <c r="G662" s="3">
        <f t="shared" si="158"/>
        <v>2.9441935129792363</v>
      </c>
      <c r="H662" s="32">
        <f t="shared" si="148"/>
        <v>2.9215254671103295</v>
      </c>
      <c r="I662" s="31">
        <f t="array" ref="I662:K662">LINEST(B613:B662,F613:G662,1,1)</f>
        <v>0.95404587784268757</v>
      </c>
      <c r="J662" s="31">
        <v>-1.4432450935090108E-3</v>
      </c>
      <c r="K662" s="31">
        <v>1.066827272833224</v>
      </c>
      <c r="L662">
        <f t="shared" si="149"/>
        <v>1</v>
      </c>
      <c r="M662" s="13">
        <f t="shared" si="147"/>
        <v>0.51999999999999991</v>
      </c>
      <c r="N662" s="5">
        <f t="shared" si="150"/>
        <v>3.1608225808637647E-2</v>
      </c>
      <c r="O662" s="5">
        <f t="shared" si="145"/>
        <v>-7.5769887104328859E-3</v>
      </c>
      <c r="P662" s="5">
        <f t="shared" si="151"/>
        <v>0</v>
      </c>
      <c r="Q662" s="5">
        <f t="shared" si="152"/>
        <v>-3.1608225808637647E-2</v>
      </c>
      <c r="R662" s="5">
        <f t="shared" si="153"/>
        <v>-3.1608225808637647E-2</v>
      </c>
      <c r="S662" s="11">
        <f t="shared" si="154"/>
        <v>0</v>
      </c>
      <c r="T662" s="11">
        <f t="shared" si="155"/>
        <v>-3.3608225808637648E-2</v>
      </c>
      <c r="U662" s="11">
        <f t="shared" si="156"/>
        <v>-3.3608225808637648E-2</v>
      </c>
    </row>
    <row r="663" spans="1:21" x14ac:dyDescent="0.25">
      <c r="A663" s="1">
        <v>42338</v>
      </c>
      <c r="B663">
        <v>2.97445</v>
      </c>
      <c r="C663" s="28">
        <f t="shared" si="159"/>
        <v>2.9818717564896184</v>
      </c>
      <c r="D663" s="31">
        <f t="shared" si="157"/>
        <v>7.421756489618403E-3</v>
      </c>
      <c r="E663" s="30">
        <f t="shared" si="146"/>
        <v>5.0994264475512949</v>
      </c>
      <c r="F663" s="3">
        <v>654</v>
      </c>
      <c r="G663" s="3">
        <f t="shared" si="158"/>
        <v>2.9818717564896184</v>
      </c>
      <c r="H663" s="32">
        <f t="shared" si="148"/>
        <v>2.9677874392127856</v>
      </c>
      <c r="I663" s="31">
        <f t="array" ref="I663:K663">LINEST(B614:B663,F614:G663,1,1)</f>
        <v>0.94196652622682941</v>
      </c>
      <c r="J663" s="31">
        <v>-1.4921422491998375E-3</v>
      </c>
      <c r="K663" s="31">
        <v>1.1343584331254184</v>
      </c>
      <c r="L663">
        <f t="shared" si="149"/>
        <v>0</v>
      </c>
      <c r="M663" s="13">
        <f t="shared" si="147"/>
        <v>0.54</v>
      </c>
      <c r="N663" s="5">
        <f t="shared" si="150"/>
        <v>-1.5048665704954001E-2</v>
      </c>
      <c r="O663" s="5">
        <f t="shared" ref="O663:O707" si="160">LN(H663)-LN(H662)</f>
        <v>1.5710805115062731E-2</v>
      </c>
      <c r="P663" s="5">
        <f t="shared" si="151"/>
        <v>-1.5048665704954001E-2</v>
      </c>
      <c r="Q663" s="5">
        <f t="shared" si="152"/>
        <v>0</v>
      </c>
      <c r="R663" s="5">
        <f t="shared" si="153"/>
        <v>0</v>
      </c>
      <c r="S663" s="11">
        <f t="shared" si="154"/>
        <v>-1.7048665704954002E-2</v>
      </c>
      <c r="T663" s="11">
        <f t="shared" si="155"/>
        <v>0</v>
      </c>
      <c r="U663" s="11">
        <f t="shared" si="156"/>
        <v>0</v>
      </c>
    </row>
    <row r="664" spans="1:21" x14ac:dyDescent="0.25">
      <c r="A664" s="1">
        <v>42345</v>
      </c>
      <c r="B664">
        <v>2.83541</v>
      </c>
      <c r="C664" s="28">
        <f t="shared" si="159"/>
        <v>2.9781608782448092</v>
      </c>
      <c r="D664" s="31">
        <f t="shared" si="157"/>
        <v>0.14275087824480925</v>
      </c>
      <c r="E664" s="30">
        <f t="shared" si="146"/>
        <v>5.1524697500593195</v>
      </c>
      <c r="F664" s="3">
        <v>655</v>
      </c>
      <c r="G664" s="3">
        <f t="shared" si="158"/>
        <v>2.9781608782448092</v>
      </c>
      <c r="H664" s="32">
        <f t="shared" si="148"/>
        <v>2.9623331169244311</v>
      </c>
      <c r="I664" s="31">
        <f t="array" ref="I664:K664">LINEST(B615:B664,F615:G664,1,1)</f>
        <v>0.9522853618573166</v>
      </c>
      <c r="J664" s="31">
        <v>-2.0724879582174702E-3</v>
      </c>
      <c r="K664" s="31">
        <v>1.4691497423359974</v>
      </c>
      <c r="L664">
        <f t="shared" si="149"/>
        <v>0</v>
      </c>
      <c r="M664" s="13">
        <f t="shared" si="147"/>
        <v>0.54</v>
      </c>
      <c r="N664" s="5">
        <f t="shared" si="150"/>
        <v>-4.7872600422296685E-2</v>
      </c>
      <c r="O664" s="5">
        <f t="shared" si="160"/>
        <v>-1.8395321898720951E-3</v>
      </c>
      <c r="P664" s="5">
        <f t="shared" si="151"/>
        <v>0</v>
      </c>
      <c r="Q664" s="5">
        <f t="shared" si="152"/>
        <v>4.7872600422296685E-2</v>
      </c>
      <c r="R664" s="5">
        <f t="shared" si="153"/>
        <v>4.7872600422296685E-2</v>
      </c>
      <c r="S664" s="11">
        <f t="shared" si="154"/>
        <v>0</v>
      </c>
      <c r="T664" s="11">
        <f t="shared" si="155"/>
        <v>4.5872600422296683E-2</v>
      </c>
      <c r="U664" s="11">
        <f t="shared" si="156"/>
        <v>4.5872600422296683E-2</v>
      </c>
    </row>
    <row r="665" spans="1:21" x14ac:dyDescent="0.25">
      <c r="A665" s="1">
        <v>42352</v>
      </c>
      <c r="B665">
        <v>2.90117</v>
      </c>
      <c r="C665" s="28">
        <f t="shared" si="159"/>
        <v>2.9067854391224044</v>
      </c>
      <c r="D665" s="31">
        <f t="shared" si="157"/>
        <v>5.6154391224043643E-3</v>
      </c>
      <c r="E665" s="30">
        <f t="shared" si="146"/>
        <v>5.0520989770501163</v>
      </c>
      <c r="F665" s="3">
        <v>656</v>
      </c>
      <c r="G665" s="3">
        <f t="shared" si="158"/>
        <v>2.9067854391224044</v>
      </c>
      <c r="H665" s="32">
        <f t="shared" si="148"/>
        <v>2.8776868654815946</v>
      </c>
      <c r="I665" s="31">
        <f t="array" ref="I665:K665">LINEST(B616:B665,F616:G665,1,1)</f>
        <v>0.93154440678005601</v>
      </c>
      <c r="J665" s="31">
        <v>-2.0319457157299986E-3</v>
      </c>
      <c r="K665" s="31">
        <v>1.5062321248379265</v>
      </c>
      <c r="L665">
        <f t="shared" si="149"/>
        <v>1</v>
      </c>
      <c r="M665" s="13">
        <f t="shared" si="147"/>
        <v>0.51999999999999991</v>
      </c>
      <c r="N665" s="5">
        <f t="shared" si="150"/>
        <v>2.2927556370496482E-2</v>
      </c>
      <c r="O665" s="5">
        <f t="shared" si="160"/>
        <v>-2.8990373309827344E-2</v>
      </c>
      <c r="P665" s="5">
        <f t="shared" si="151"/>
        <v>0</v>
      </c>
      <c r="Q665" s="5">
        <f t="shared" si="152"/>
        <v>-2.2927556370496482E-2</v>
      </c>
      <c r="R665" s="5">
        <f t="shared" si="153"/>
        <v>-2.2927556370496482E-2</v>
      </c>
      <c r="S665" s="11">
        <f t="shared" si="154"/>
        <v>0</v>
      </c>
      <c r="T665" s="11">
        <f t="shared" si="155"/>
        <v>-2.4927556370496484E-2</v>
      </c>
      <c r="U665" s="11">
        <f t="shared" si="156"/>
        <v>-2.4927556370496484E-2</v>
      </c>
    </row>
    <row r="666" spans="1:21" x14ac:dyDescent="0.25">
      <c r="A666" s="1">
        <v>42359</v>
      </c>
      <c r="B666">
        <v>2.9030499999999999</v>
      </c>
      <c r="C666" s="28">
        <f t="shared" si="159"/>
        <v>2.903977719561202</v>
      </c>
      <c r="D666" s="31">
        <f t="shared" si="157"/>
        <v>9.2771956120207832E-4</v>
      </c>
      <c r="E666" s="30">
        <f t="shared" si="146"/>
        <v>5.016593590545515</v>
      </c>
      <c r="F666" s="3">
        <v>657</v>
      </c>
      <c r="G666" s="3">
        <f t="shared" si="158"/>
        <v>2.903977719561202</v>
      </c>
      <c r="H666" s="32">
        <f t="shared" si="148"/>
        <v>2.8764279916744573</v>
      </c>
      <c r="I666" s="31">
        <f t="array" ref="I666:K666">LINEST(B617:B666,F617:G666,1,1)</f>
        <v>0.87761065575142905</v>
      </c>
      <c r="J666" s="31">
        <v>-2.0346262885807503E-3</v>
      </c>
      <c r="K666" s="31">
        <v>1.6705032024805901</v>
      </c>
      <c r="L666">
        <f t="shared" si="149"/>
        <v>1</v>
      </c>
      <c r="M666" s="13">
        <f t="shared" si="147"/>
        <v>0.54</v>
      </c>
      <c r="N666" s="5">
        <f t="shared" si="150"/>
        <v>6.4780455108359725E-4</v>
      </c>
      <c r="O666" s="5">
        <f t="shared" si="160"/>
        <v>-4.3755603024031586E-4</v>
      </c>
      <c r="P666" s="5">
        <f t="shared" si="151"/>
        <v>0</v>
      </c>
      <c r="Q666" s="5">
        <f t="shared" si="152"/>
        <v>-6.4780455108359725E-4</v>
      </c>
      <c r="R666" s="5">
        <f t="shared" si="153"/>
        <v>-6.4780455108359725E-4</v>
      </c>
      <c r="S666" s="11">
        <f t="shared" si="154"/>
        <v>0</v>
      </c>
      <c r="T666" s="11">
        <f t="shared" si="155"/>
        <v>-2.6478045510835973E-3</v>
      </c>
      <c r="U666" s="11">
        <f t="shared" si="156"/>
        <v>-2.6478045510835973E-3</v>
      </c>
    </row>
    <row r="667" spans="1:21" x14ac:dyDescent="0.25">
      <c r="A667" s="1">
        <v>42366</v>
      </c>
      <c r="B667">
        <v>2.90117</v>
      </c>
      <c r="C667" s="28">
        <f t="shared" si="159"/>
        <v>2.9035138597806007</v>
      </c>
      <c r="D667" s="31">
        <f t="shared" si="157"/>
        <v>2.3438597806006989E-3</v>
      </c>
      <c r="E667" s="30">
        <f t="shared" si="146"/>
        <v>4.9194340033590169</v>
      </c>
      <c r="F667" s="3">
        <v>658</v>
      </c>
      <c r="G667" s="3">
        <f t="shared" si="158"/>
        <v>2.9035138597806007</v>
      </c>
      <c r="H667" s="32">
        <f t="shared" si="148"/>
        <v>2.8798738070598722</v>
      </c>
      <c r="I667" s="31">
        <f t="array" ref="I667:K667">LINEST(B618:B667,F618:G667,1,1)</f>
        <v>0.8617247582457096</v>
      </c>
      <c r="J667" s="31">
        <v>-1.9409366347533836E-3</v>
      </c>
      <c r="K667" s="31">
        <v>1.6587964520087737</v>
      </c>
      <c r="L667">
        <f t="shared" si="149"/>
        <v>0</v>
      </c>
      <c r="M667" s="13">
        <f t="shared" si="147"/>
        <v>0.55999999999999994</v>
      </c>
      <c r="N667" s="5">
        <f t="shared" si="150"/>
        <v>-6.4780455108359725E-4</v>
      </c>
      <c r="O667" s="5">
        <f t="shared" si="160"/>
        <v>1.1972325001323725E-3</v>
      </c>
      <c r="P667" s="5">
        <f t="shared" si="151"/>
        <v>-6.4780455108359725E-4</v>
      </c>
      <c r="Q667" s="5">
        <f t="shared" si="152"/>
        <v>0</v>
      </c>
      <c r="R667" s="5">
        <f t="shared" si="153"/>
        <v>0</v>
      </c>
      <c r="S667" s="11">
        <f t="shared" si="154"/>
        <v>-2.6478045510835973E-3</v>
      </c>
      <c r="T667" s="11">
        <f t="shared" si="155"/>
        <v>0</v>
      </c>
      <c r="U667" s="11">
        <f t="shared" si="156"/>
        <v>0</v>
      </c>
    </row>
    <row r="668" spans="1:21" x14ac:dyDescent="0.25">
      <c r="A668" s="1">
        <v>42373</v>
      </c>
      <c r="B668">
        <v>2.7226699999999999</v>
      </c>
      <c r="C668" s="28">
        <f t="shared" si="159"/>
        <v>2.9023419298903006</v>
      </c>
      <c r="D668" s="31">
        <f t="shared" si="157"/>
        <v>0.17967192989030067</v>
      </c>
      <c r="E668" s="30">
        <f t="shared" si="146"/>
        <v>5.0493542097657684</v>
      </c>
      <c r="F668" s="3">
        <v>659</v>
      </c>
      <c r="G668" s="3">
        <f t="shared" si="158"/>
        <v>2.9023419298903006</v>
      </c>
      <c r="H668" s="32">
        <f t="shared" si="148"/>
        <v>2.8807391075873992</v>
      </c>
      <c r="I668" s="31">
        <f t="array" ref="I668:K668">LINEST(B619:B668,F619:G668,1,1)</f>
        <v>0.88357227434883501</v>
      </c>
      <c r="J668" s="31">
        <v>-2.5012747513603155E-3</v>
      </c>
      <c r="K668" s="31">
        <v>1.9472867855771065</v>
      </c>
      <c r="L668">
        <f t="shared" si="149"/>
        <v>0</v>
      </c>
      <c r="M668" s="13">
        <f t="shared" si="147"/>
        <v>0.54</v>
      </c>
      <c r="N668" s="5">
        <f t="shared" si="150"/>
        <v>-6.3501087421500735E-2</v>
      </c>
      <c r="O668" s="5">
        <f t="shared" si="160"/>
        <v>3.0041960702997805E-4</v>
      </c>
      <c r="P668" s="5">
        <f t="shared" si="151"/>
        <v>-6.3501087421500735E-2</v>
      </c>
      <c r="Q668" s="5">
        <f t="shared" si="152"/>
        <v>0</v>
      </c>
      <c r="R668" s="5">
        <f t="shared" si="153"/>
        <v>0</v>
      </c>
      <c r="S668" s="11">
        <f t="shared" si="154"/>
        <v>-6.5501087421500737E-2</v>
      </c>
      <c r="T668" s="11">
        <f t="shared" si="155"/>
        <v>0</v>
      </c>
      <c r="U668" s="11">
        <f t="shared" si="156"/>
        <v>0</v>
      </c>
    </row>
    <row r="669" spans="1:21" x14ac:dyDescent="0.25">
      <c r="A669" s="1">
        <v>42380</v>
      </c>
      <c r="B669">
        <v>2.6324800000000002</v>
      </c>
      <c r="C669" s="28">
        <f t="shared" si="159"/>
        <v>2.8125059649451503</v>
      </c>
      <c r="D669" s="31">
        <f t="shared" si="157"/>
        <v>0.18002596494515011</v>
      </c>
      <c r="E669" s="30">
        <f t="shared" si="146"/>
        <v>5.1126260364526921</v>
      </c>
      <c r="F669" s="3">
        <v>660</v>
      </c>
      <c r="G669" s="3">
        <f t="shared" si="158"/>
        <v>2.8125059649451503</v>
      </c>
      <c r="H669" s="32">
        <f t="shared" si="148"/>
        <v>2.7814977417455493</v>
      </c>
      <c r="I669" s="31">
        <f t="array" ref="I669:K669">LINEST(B620:B669,F620:G669,1,1)</f>
        <v>0.88753323047036992</v>
      </c>
      <c r="J669" s="31">
        <v>-3.0817607332170216E-3</v>
      </c>
      <c r="K669" s="31">
        <v>2.3032390078947578</v>
      </c>
      <c r="L669">
        <f t="shared" si="149"/>
        <v>0</v>
      </c>
      <c r="M669" s="13">
        <f t="shared" si="147"/>
        <v>0.51999999999999991</v>
      </c>
      <c r="N669" s="5">
        <f t="shared" si="150"/>
        <v>-3.3686648827214172E-2</v>
      </c>
      <c r="O669" s="5">
        <f t="shared" si="160"/>
        <v>-3.5057357152588953E-2</v>
      </c>
      <c r="P669" s="5">
        <f t="shared" si="151"/>
        <v>0</v>
      </c>
      <c r="Q669" s="5">
        <f t="shared" si="152"/>
        <v>3.3686648827214172E-2</v>
      </c>
      <c r="R669" s="5">
        <f t="shared" si="153"/>
        <v>3.3686648827214172E-2</v>
      </c>
      <c r="S669" s="11">
        <f t="shared" si="154"/>
        <v>0</v>
      </c>
      <c r="T669" s="11">
        <f t="shared" si="155"/>
        <v>3.168664882721417E-2</v>
      </c>
      <c r="U669" s="11">
        <f t="shared" si="156"/>
        <v>3.168664882721417E-2</v>
      </c>
    </row>
    <row r="670" spans="1:21" x14ac:dyDescent="0.25">
      <c r="A670" s="1">
        <v>42387</v>
      </c>
      <c r="B670">
        <v>2.5497999999999998</v>
      </c>
      <c r="C670" s="28">
        <f t="shared" si="159"/>
        <v>2.7224929824725752</v>
      </c>
      <c r="D670" s="31">
        <f t="shared" si="157"/>
        <v>0.17269298247257536</v>
      </c>
      <c r="E670" s="30">
        <f t="shared" si="146"/>
        <v>5.1220919497961557</v>
      </c>
      <c r="F670" s="3">
        <v>661</v>
      </c>
      <c r="G670" s="3">
        <f t="shared" si="158"/>
        <v>2.7224929824725752</v>
      </c>
      <c r="H670" s="32">
        <f t="shared" si="148"/>
        <v>2.6824981549051037</v>
      </c>
      <c r="I670" s="31">
        <f t="array" ref="I670:K670">LINEST(B621:B670,F621:G670,1,1)</f>
        <v>0.87306214065558985</v>
      </c>
      <c r="J670" s="31">
        <v>-3.6752452930570246E-3</v>
      </c>
      <c r="K670" s="31">
        <v>2.7237834236761134</v>
      </c>
      <c r="L670">
        <f t="shared" si="149"/>
        <v>0</v>
      </c>
      <c r="M670" s="13">
        <f t="shared" si="147"/>
        <v>0.51999999999999991</v>
      </c>
      <c r="N670" s="5">
        <f t="shared" si="150"/>
        <v>-3.1911442934318246E-2</v>
      </c>
      <c r="O670" s="5">
        <f t="shared" si="160"/>
        <v>-3.624103095333886E-2</v>
      </c>
      <c r="P670" s="5">
        <f t="shared" si="151"/>
        <v>0</v>
      </c>
      <c r="Q670" s="5">
        <f t="shared" si="152"/>
        <v>3.1911442934318246E-2</v>
      </c>
      <c r="R670" s="5">
        <f t="shared" si="153"/>
        <v>3.1911442934318246E-2</v>
      </c>
      <c r="S670" s="11">
        <f t="shared" si="154"/>
        <v>0</v>
      </c>
      <c r="T670" s="11">
        <f t="shared" si="155"/>
        <v>2.9911442934318244E-2</v>
      </c>
      <c r="U670" s="11">
        <f t="shared" si="156"/>
        <v>2.9911442934318244E-2</v>
      </c>
    </row>
    <row r="671" spans="1:21" x14ac:dyDescent="0.25">
      <c r="A671" s="1">
        <v>42394</v>
      </c>
      <c r="B671">
        <v>2.4596100000000001</v>
      </c>
      <c r="C671" s="28">
        <f t="shared" si="159"/>
        <v>2.6361464912362873</v>
      </c>
      <c r="D671" s="31">
        <f t="shared" si="157"/>
        <v>0.17653649123628723</v>
      </c>
      <c r="E671" s="30">
        <f t="shared" si="146"/>
        <v>5.1765449064678872</v>
      </c>
      <c r="F671" s="3">
        <v>662</v>
      </c>
      <c r="G671" s="3">
        <f t="shared" si="158"/>
        <v>2.6361464912362873</v>
      </c>
      <c r="H671" s="32">
        <f t="shared" si="148"/>
        <v>2.5922907383928382</v>
      </c>
      <c r="I671" s="31">
        <f t="array" ref="I671:K671">LINEST(B622:B671,F622:G671,1,1)</f>
        <v>0.92860022148419563</v>
      </c>
      <c r="J671" s="31">
        <v>-3.9997272021568501E-3</v>
      </c>
      <c r="K671" s="31">
        <v>2.7631560246928606</v>
      </c>
      <c r="L671">
        <f t="shared" si="149"/>
        <v>0</v>
      </c>
      <c r="M671" s="13">
        <f t="shared" si="147"/>
        <v>0.51999999999999991</v>
      </c>
      <c r="N671" s="5">
        <f t="shared" si="150"/>
        <v>-3.6012123931231987E-2</v>
      </c>
      <c r="O671" s="5">
        <f t="shared" si="160"/>
        <v>-3.4206567906320262E-2</v>
      </c>
      <c r="P671" s="5">
        <f t="shared" si="151"/>
        <v>0</v>
      </c>
      <c r="Q671" s="5">
        <f t="shared" si="152"/>
        <v>3.6012123931231987E-2</v>
      </c>
      <c r="R671" s="5">
        <f t="shared" si="153"/>
        <v>3.6012123931231987E-2</v>
      </c>
      <c r="S671" s="11">
        <f t="shared" si="154"/>
        <v>0</v>
      </c>
      <c r="T671" s="11">
        <f t="shared" si="155"/>
        <v>3.4012123931231986E-2</v>
      </c>
      <c r="U671" s="11">
        <f t="shared" si="156"/>
        <v>3.4012123931231986E-2</v>
      </c>
    </row>
    <row r="672" spans="1:21" x14ac:dyDescent="0.25">
      <c r="A672" s="1">
        <v>42401</v>
      </c>
      <c r="B672">
        <v>2.23976</v>
      </c>
      <c r="C672" s="28">
        <f t="shared" si="159"/>
        <v>2.5478782456181435</v>
      </c>
      <c r="D672" s="31">
        <f t="shared" si="157"/>
        <v>0.30811824561814349</v>
      </c>
      <c r="E672" s="30">
        <f t="shared" si="146"/>
        <v>5.4758049193683096</v>
      </c>
      <c r="F672" s="3">
        <v>663</v>
      </c>
      <c r="G672" s="3">
        <f t="shared" si="158"/>
        <v>2.5478782456181435</v>
      </c>
      <c r="H672" s="32">
        <f t="shared" si="148"/>
        <v>2.4772971928586407</v>
      </c>
      <c r="I672" s="31">
        <f t="array" ref="I672:K672">LINEST(B623:B672,F623:G672,1,1)</f>
        <v>1.0168326073744953</v>
      </c>
      <c r="J672" s="31">
        <v>-4.4633040326285027E-3</v>
      </c>
      <c r="K672" s="31">
        <v>2.7929808333651152</v>
      </c>
      <c r="L672">
        <f t="shared" si="149"/>
        <v>0</v>
      </c>
      <c r="M672" s="13">
        <f t="shared" si="147"/>
        <v>0.5</v>
      </c>
      <c r="N672" s="5">
        <f t="shared" si="150"/>
        <v>-9.3634083521053069E-2</v>
      </c>
      <c r="O672" s="5">
        <f t="shared" si="160"/>
        <v>-4.5373815511096982E-2</v>
      </c>
      <c r="P672" s="5">
        <f t="shared" si="151"/>
        <v>0</v>
      </c>
      <c r="Q672" s="5">
        <f t="shared" si="152"/>
        <v>9.3634083521053069E-2</v>
      </c>
      <c r="R672" s="5">
        <f t="shared" si="153"/>
        <v>9.3634083521053069E-2</v>
      </c>
      <c r="S672" s="11">
        <f t="shared" si="154"/>
        <v>0</v>
      </c>
      <c r="T672" s="11">
        <f t="shared" si="155"/>
        <v>9.1634083521053067E-2</v>
      </c>
      <c r="U672" s="11">
        <f t="shared" si="156"/>
        <v>9.1634083521053067E-2</v>
      </c>
    </row>
    <row r="673" spans="1:21" x14ac:dyDescent="0.25">
      <c r="A673" s="1">
        <v>42408</v>
      </c>
      <c r="B673">
        <v>2.2510400000000002</v>
      </c>
      <c r="C673" s="28">
        <f t="shared" si="159"/>
        <v>2.3938191228090719</v>
      </c>
      <c r="D673" s="31">
        <f t="shared" si="157"/>
        <v>0.14277912280907179</v>
      </c>
      <c r="E673" s="30">
        <f t="shared" si="146"/>
        <v>5.6049549258185198</v>
      </c>
      <c r="F673" s="3">
        <v>664</v>
      </c>
      <c r="G673" s="3">
        <f t="shared" si="158"/>
        <v>2.3938191228090719</v>
      </c>
      <c r="H673" s="32">
        <f t="shared" si="148"/>
        <v>2.2634602959286649</v>
      </c>
      <c r="I673" s="31">
        <f t="array" ref="I673:K673">LINEST(B624:B673,F624:G673,1,1)</f>
        <v>1.0406087363723393</v>
      </c>
      <c r="J673" s="31">
        <v>-4.2699263904086779E-3</v>
      </c>
      <c r="K673" s="31">
        <v>2.5975324030644171</v>
      </c>
      <c r="L673">
        <f t="shared" si="149"/>
        <v>1</v>
      </c>
      <c r="M673" s="13">
        <f t="shared" si="147"/>
        <v>0.48</v>
      </c>
      <c r="N673" s="5">
        <f t="shared" si="150"/>
        <v>5.0236143771664743E-3</v>
      </c>
      <c r="O673" s="5">
        <f t="shared" si="160"/>
        <v>-9.0273377546295497E-2</v>
      </c>
      <c r="P673" s="5">
        <f t="shared" si="151"/>
        <v>0</v>
      </c>
      <c r="Q673" s="5">
        <f t="shared" si="152"/>
        <v>-5.0236143771664743E-3</v>
      </c>
      <c r="R673" s="5">
        <f t="shared" si="153"/>
        <v>-5.0236143771664743E-3</v>
      </c>
      <c r="S673" s="11">
        <f t="shared" si="154"/>
        <v>0</v>
      </c>
      <c r="T673" s="11">
        <f t="shared" si="155"/>
        <v>-7.0236143771664743E-3</v>
      </c>
      <c r="U673" s="11">
        <f t="shared" si="156"/>
        <v>-7.0236143771664743E-3</v>
      </c>
    </row>
    <row r="674" spans="1:21" x14ac:dyDescent="0.25">
      <c r="A674" s="1">
        <v>42415</v>
      </c>
      <c r="B674">
        <v>2.1871499999999999</v>
      </c>
      <c r="C674" s="28">
        <f t="shared" si="159"/>
        <v>2.3224295614045358</v>
      </c>
      <c r="D674" s="31">
        <f t="shared" si="157"/>
        <v>0.1352795614045359</v>
      </c>
      <c r="E674" s="30">
        <f t="shared" si="146"/>
        <v>5.6918590454024862</v>
      </c>
      <c r="F674" s="3">
        <v>665</v>
      </c>
      <c r="G674" s="3">
        <f t="shared" si="158"/>
        <v>2.3224295614045358</v>
      </c>
      <c r="H674" s="32">
        <f t="shared" si="148"/>
        <v>2.1747718446495865</v>
      </c>
      <c r="I674" s="31">
        <f t="array" ref="I674:K674">LINEST(B625:B674,F625:G674,1,1)</f>
        <v>1.0334226800466897</v>
      </c>
      <c r="J674" s="31">
        <v>-4.3079345843951055E-3</v>
      </c>
      <c r="K674" s="31">
        <v>2.6435680120930356</v>
      </c>
      <c r="L674">
        <f t="shared" si="149"/>
        <v>0</v>
      </c>
      <c r="M674" s="13">
        <f t="shared" si="147"/>
        <v>0.48</v>
      </c>
      <c r="N674" s="5">
        <f t="shared" si="150"/>
        <v>-2.8793005198499255E-2</v>
      </c>
      <c r="O674" s="5">
        <f t="shared" si="160"/>
        <v>-3.9970986705474609E-2</v>
      </c>
      <c r="P674" s="5">
        <f t="shared" si="151"/>
        <v>0</v>
      </c>
      <c r="Q674" s="5">
        <f t="shared" si="152"/>
        <v>2.8793005198499255E-2</v>
      </c>
      <c r="R674" s="5">
        <f t="shared" si="153"/>
        <v>2.8793005198499255E-2</v>
      </c>
      <c r="S674" s="11">
        <f t="shared" si="154"/>
        <v>0</v>
      </c>
      <c r="T674" s="11">
        <f t="shared" si="155"/>
        <v>2.6793005198499253E-2</v>
      </c>
      <c r="U674" s="11">
        <f t="shared" si="156"/>
        <v>2.6793005198499253E-2</v>
      </c>
    </row>
    <row r="675" spans="1:21" x14ac:dyDescent="0.25">
      <c r="A675" s="1">
        <v>42422</v>
      </c>
      <c r="B675">
        <v>2.1965499999999998</v>
      </c>
      <c r="C675" s="28">
        <f t="shared" si="159"/>
        <v>2.2547897807022679</v>
      </c>
      <c r="D675" s="31">
        <f t="shared" si="157"/>
        <v>5.8239780702268096E-2</v>
      </c>
      <c r="E675" s="30">
        <f t="shared" si="146"/>
        <v>5.73565654701504</v>
      </c>
      <c r="F675" s="3">
        <v>666</v>
      </c>
      <c r="G675" s="3">
        <f t="shared" si="158"/>
        <v>2.2547897807022679</v>
      </c>
      <c r="H675" s="32">
        <f t="shared" si="148"/>
        <v>2.1046344770011207</v>
      </c>
      <c r="I675" s="31">
        <f t="array" ref="I675:K675">LINEST(B626:B675,F626:G675,1,1)</f>
        <v>1.0149496272742999</v>
      </c>
      <c r="J675" s="31">
        <v>-4.1228448570042736E-3</v>
      </c>
      <c r="K675" s="31">
        <v>2.5801460475169189</v>
      </c>
      <c r="L675">
        <f t="shared" si="149"/>
        <v>1</v>
      </c>
      <c r="M675" s="13">
        <f t="shared" si="147"/>
        <v>0.48</v>
      </c>
      <c r="N675" s="5">
        <f t="shared" si="150"/>
        <v>4.2886212137122071E-3</v>
      </c>
      <c r="O675" s="5">
        <f t="shared" si="160"/>
        <v>-3.2781953100502248E-2</v>
      </c>
      <c r="P675" s="5">
        <f t="shared" si="151"/>
        <v>0</v>
      </c>
      <c r="Q675" s="5">
        <f t="shared" si="152"/>
        <v>-4.2886212137122071E-3</v>
      </c>
      <c r="R675" s="5">
        <f t="shared" si="153"/>
        <v>-4.2886212137122071E-3</v>
      </c>
      <c r="S675" s="11">
        <f t="shared" si="154"/>
        <v>0</v>
      </c>
      <c r="T675" s="11">
        <f t="shared" si="155"/>
        <v>-6.2886212137122071E-3</v>
      </c>
      <c r="U675" s="11">
        <f t="shared" si="156"/>
        <v>-6.2886212137122071E-3</v>
      </c>
    </row>
    <row r="676" spans="1:21" x14ac:dyDescent="0.25">
      <c r="A676" s="1">
        <v>42429</v>
      </c>
      <c r="B676">
        <v>2.3712900000000001</v>
      </c>
      <c r="C676" s="28">
        <f t="shared" si="159"/>
        <v>2.2256698903511341</v>
      </c>
      <c r="D676" s="31">
        <f t="shared" si="157"/>
        <v>0.14562010964886607</v>
      </c>
      <c r="E676" s="30">
        <f t="shared" si="146"/>
        <v>5.7103455171190474</v>
      </c>
      <c r="F676" s="3">
        <v>667</v>
      </c>
      <c r="G676" s="3">
        <f t="shared" si="158"/>
        <v>2.2256698903511341</v>
      </c>
      <c r="H676" s="32">
        <f t="shared" si="148"/>
        <v>2.0891513535425839</v>
      </c>
      <c r="I676" s="31">
        <f t="array" ref="I676:K676">LINEST(B627:B676,F627:G676,1,1)</f>
        <v>0.95693171751357742</v>
      </c>
      <c r="J676" s="31">
        <v>-3.8072661169500223E-3</v>
      </c>
      <c r="K676" s="31">
        <v>2.5514180133472553</v>
      </c>
      <c r="L676">
        <f t="shared" si="149"/>
        <v>1</v>
      </c>
      <c r="M676" s="13">
        <f t="shared" si="147"/>
        <v>0.48</v>
      </c>
      <c r="N676" s="5">
        <f t="shared" si="150"/>
        <v>7.654616320294827E-2</v>
      </c>
      <c r="O676" s="5">
        <f t="shared" si="160"/>
        <v>-7.3838743470223678E-3</v>
      </c>
      <c r="P676" s="5">
        <f t="shared" si="151"/>
        <v>0</v>
      </c>
      <c r="Q676" s="5">
        <f t="shared" si="152"/>
        <v>-7.654616320294827E-2</v>
      </c>
      <c r="R676" s="5">
        <f t="shared" si="153"/>
        <v>-7.654616320294827E-2</v>
      </c>
      <c r="S676" s="11">
        <f t="shared" si="154"/>
        <v>0</v>
      </c>
      <c r="T676" s="11">
        <f t="shared" si="155"/>
        <v>-7.8546163202948271E-2</v>
      </c>
      <c r="U676" s="11">
        <f t="shared" si="156"/>
        <v>-7.8546163202948271E-2</v>
      </c>
    </row>
    <row r="677" spans="1:21" x14ac:dyDescent="0.25">
      <c r="A677" s="1">
        <v>42436</v>
      </c>
      <c r="B677">
        <v>2.5685899999999999</v>
      </c>
      <c r="C677" s="28">
        <f t="shared" si="159"/>
        <v>2.2984799451755671</v>
      </c>
      <c r="D677" s="31">
        <f t="shared" si="157"/>
        <v>0.27011005482443284</v>
      </c>
      <c r="E677" s="30">
        <f t="shared" si="146"/>
        <v>5.8617411417159087</v>
      </c>
      <c r="F677" s="3">
        <v>668</v>
      </c>
      <c r="G677" s="3">
        <f t="shared" si="158"/>
        <v>2.2984799451755671</v>
      </c>
      <c r="H677" s="32">
        <f t="shared" si="148"/>
        <v>2.2076526088320092</v>
      </c>
      <c r="I677" s="31">
        <f t="array" ref="I677:K677">LINEST(B628:B677,F628:G677,1,1)</f>
        <v>0.89392568962658381</v>
      </c>
      <c r="J677" s="31">
        <v>-3.5811417375737559E-3</v>
      </c>
      <c r="K677" s="31">
        <v>2.5964565427827297</v>
      </c>
      <c r="L677">
        <f t="shared" si="149"/>
        <v>1</v>
      </c>
      <c r="M677" s="13">
        <f t="shared" si="147"/>
        <v>0.48</v>
      </c>
      <c r="N677" s="5">
        <f t="shared" si="150"/>
        <v>7.992299935293512E-2</v>
      </c>
      <c r="O677" s="5">
        <f t="shared" si="160"/>
        <v>5.5171850501051001E-2</v>
      </c>
      <c r="P677" s="5">
        <f t="shared" si="151"/>
        <v>7.992299935293512E-2</v>
      </c>
      <c r="Q677" s="5">
        <f t="shared" si="152"/>
        <v>0</v>
      </c>
      <c r="R677" s="5">
        <f t="shared" si="153"/>
        <v>0</v>
      </c>
      <c r="S677" s="11">
        <f t="shared" si="154"/>
        <v>7.7922999352935118E-2</v>
      </c>
      <c r="T677" s="11">
        <f t="shared" si="155"/>
        <v>0</v>
      </c>
      <c r="U677" s="11">
        <f t="shared" si="156"/>
        <v>0</v>
      </c>
    </row>
    <row r="678" spans="1:21" x14ac:dyDescent="0.25">
      <c r="A678" s="1">
        <v>42443</v>
      </c>
      <c r="B678">
        <v>2.3412299999999999</v>
      </c>
      <c r="C678" s="28">
        <f t="shared" si="159"/>
        <v>2.4335349725877835</v>
      </c>
      <c r="D678" s="31">
        <f t="shared" si="157"/>
        <v>9.2304972587783585E-2</v>
      </c>
      <c r="E678" s="30">
        <f t="shared" si="146"/>
        <v>5.7880088991899061</v>
      </c>
      <c r="F678" s="3">
        <v>669</v>
      </c>
      <c r="G678" s="3">
        <f t="shared" si="158"/>
        <v>2.4335349725877835</v>
      </c>
      <c r="H678" s="32">
        <f t="shared" si="148"/>
        <v>2.3760721489468311</v>
      </c>
      <c r="I678" s="31">
        <f t="array" ref="I678:K678">LINEST(B629:B678,F629:G678,1,1)</f>
        <v>0.89715448720317703</v>
      </c>
      <c r="J678" s="31">
        <v>-3.6281562121064175E-3</v>
      </c>
      <c r="K678" s="31">
        <v>2.6167010823362582</v>
      </c>
      <c r="L678">
        <f t="shared" si="149"/>
        <v>0</v>
      </c>
      <c r="M678" s="13">
        <f t="shared" si="147"/>
        <v>0.48</v>
      </c>
      <c r="N678" s="5">
        <f t="shared" si="150"/>
        <v>-9.2680677923463128E-2</v>
      </c>
      <c r="O678" s="5">
        <f t="shared" si="160"/>
        <v>7.3518983677529293E-2</v>
      </c>
      <c r="P678" s="5">
        <f t="shared" si="151"/>
        <v>-9.2680677923463128E-2</v>
      </c>
      <c r="Q678" s="5">
        <f t="shared" si="152"/>
        <v>0</v>
      </c>
      <c r="R678" s="5">
        <f t="shared" si="153"/>
        <v>0</v>
      </c>
      <c r="S678" s="11">
        <f t="shared" si="154"/>
        <v>-9.468067792346313E-2</v>
      </c>
      <c r="T678" s="11">
        <f t="shared" si="155"/>
        <v>0</v>
      </c>
      <c r="U678" s="11">
        <f t="shared" si="156"/>
        <v>0</v>
      </c>
    </row>
    <row r="679" spans="1:21" x14ac:dyDescent="0.25">
      <c r="A679" s="1">
        <v>42450</v>
      </c>
      <c r="B679">
        <v>2.2623099999999998</v>
      </c>
      <c r="C679" s="28">
        <f t="shared" si="159"/>
        <v>2.3873824862938919</v>
      </c>
      <c r="D679" s="31">
        <f t="shared" si="157"/>
        <v>0.12507248629389212</v>
      </c>
      <c r="E679" s="30">
        <f t="shared" si="146"/>
        <v>5.8447727779269059</v>
      </c>
      <c r="F679" s="3">
        <v>670</v>
      </c>
      <c r="G679" s="3">
        <f t="shared" si="158"/>
        <v>2.3873824862938919</v>
      </c>
      <c r="H679" s="32">
        <f t="shared" si="148"/>
        <v>2.3276873304738008</v>
      </c>
      <c r="I679" s="31">
        <f t="array" ref="I679:K679">LINEST(B630:B679,F630:G679,1,1)</f>
        <v>0.89893931124688664</v>
      </c>
      <c r="J679" s="31">
        <v>-3.8329985820832434E-3</v>
      </c>
      <c r="K679" s="31">
        <v>2.7430559739450806</v>
      </c>
      <c r="L679">
        <f t="shared" si="149"/>
        <v>0</v>
      </c>
      <c r="M679" s="13">
        <f t="shared" si="147"/>
        <v>0.45999999999999996</v>
      </c>
      <c r="N679" s="5">
        <f t="shared" si="150"/>
        <v>-3.4290017129349093E-2</v>
      </c>
      <c r="O679" s="5">
        <f t="shared" si="160"/>
        <v>-2.0573554124418636E-2</v>
      </c>
      <c r="P679" s="5">
        <f t="shared" si="151"/>
        <v>0</v>
      </c>
      <c r="Q679" s="5">
        <f t="shared" si="152"/>
        <v>3.4290017129349093E-2</v>
      </c>
      <c r="R679" s="5">
        <f t="shared" si="153"/>
        <v>3.4290017129349093E-2</v>
      </c>
      <c r="S679" s="11">
        <f t="shared" si="154"/>
        <v>0</v>
      </c>
      <c r="T679" s="11">
        <f t="shared" si="155"/>
        <v>3.2290017129349091E-2</v>
      </c>
      <c r="U679" s="11">
        <f t="shared" si="156"/>
        <v>3.2290017129349091E-2</v>
      </c>
    </row>
    <row r="680" spans="1:21" x14ac:dyDescent="0.25">
      <c r="A680" s="1">
        <v>42457</v>
      </c>
      <c r="B680">
        <v>2.2284899999999999</v>
      </c>
      <c r="C680" s="28">
        <f t="shared" si="159"/>
        <v>2.3248462431469461</v>
      </c>
      <c r="D680" s="31">
        <f t="shared" si="157"/>
        <v>9.6356243146946241E-2</v>
      </c>
      <c r="E680" s="30">
        <f t="shared" si="146"/>
        <v>5.929054717295406</v>
      </c>
      <c r="F680" s="3">
        <v>671</v>
      </c>
      <c r="G680" s="3">
        <f t="shared" si="158"/>
        <v>2.3248462431469461</v>
      </c>
      <c r="H680" s="32">
        <f t="shared" si="148"/>
        <v>2.261009605936652</v>
      </c>
      <c r="I680" s="31">
        <f t="array" ref="I680:K680">LINEST(B631:B680,F631:G680,1,1)</f>
        <v>0.86496345683597864</v>
      </c>
      <c r="J680" s="31">
        <v>-4.943547429688484E-3</v>
      </c>
      <c r="K680" s="31">
        <v>3.5628629908400673</v>
      </c>
      <c r="L680">
        <f t="shared" si="149"/>
        <v>0</v>
      </c>
      <c r="M680" s="13">
        <f t="shared" si="147"/>
        <v>0.43999999999999995</v>
      </c>
      <c r="N680" s="5">
        <f t="shared" si="150"/>
        <v>-1.5062189093956624E-2</v>
      </c>
      <c r="O680" s="5">
        <f t="shared" si="160"/>
        <v>-2.9063770811941003E-2</v>
      </c>
      <c r="P680" s="5">
        <f t="shared" si="151"/>
        <v>0</v>
      </c>
      <c r="Q680" s="5">
        <f t="shared" si="152"/>
        <v>1.5062189093956624E-2</v>
      </c>
      <c r="R680" s="5">
        <f t="shared" si="153"/>
        <v>1.5062189093956624E-2</v>
      </c>
      <c r="S680" s="11">
        <f t="shared" si="154"/>
        <v>0</v>
      </c>
      <c r="T680" s="11">
        <f t="shared" si="155"/>
        <v>1.3062189093956624E-2</v>
      </c>
      <c r="U680" s="11">
        <f t="shared" si="156"/>
        <v>1.3062189093956624E-2</v>
      </c>
    </row>
    <row r="681" spans="1:21" x14ac:dyDescent="0.25">
      <c r="A681" s="1">
        <v>42464</v>
      </c>
      <c r="B681">
        <v>2.1552099999999998</v>
      </c>
      <c r="C681" s="28">
        <f t="shared" si="159"/>
        <v>2.276668121573473</v>
      </c>
      <c r="D681" s="31">
        <f t="shared" si="157"/>
        <v>0.12145812157347313</v>
      </c>
      <c r="E681" s="30">
        <f t="shared" si="146"/>
        <v>5.820065686979655</v>
      </c>
      <c r="F681" s="3">
        <v>672</v>
      </c>
      <c r="G681" s="3">
        <f t="shared" si="158"/>
        <v>2.276668121573473</v>
      </c>
      <c r="H681" s="32">
        <f t="shared" si="148"/>
        <v>2.2100338465938716</v>
      </c>
      <c r="I681" s="31">
        <f t="array" ref="I681:K681">LINEST(B632:B681,F632:G681,1,1)</f>
        <v>0.84753707661782807</v>
      </c>
      <c r="J681" s="31">
        <v>-5.5913986045707841E-3</v>
      </c>
      <c r="K681" s="31">
        <v>4.0333105528543385</v>
      </c>
      <c r="L681">
        <f t="shared" si="149"/>
        <v>0</v>
      </c>
      <c r="M681" s="13">
        <f t="shared" si="147"/>
        <v>0.43999999999999995</v>
      </c>
      <c r="N681" s="5">
        <f t="shared" si="150"/>
        <v>-3.3436059467287005E-2</v>
      </c>
      <c r="O681" s="5">
        <f t="shared" si="160"/>
        <v>-2.2803611208141117E-2</v>
      </c>
      <c r="P681" s="5">
        <f t="shared" si="151"/>
        <v>0</v>
      </c>
      <c r="Q681" s="5">
        <f t="shared" si="152"/>
        <v>3.3436059467287005E-2</v>
      </c>
      <c r="R681" s="5">
        <f t="shared" si="153"/>
        <v>3.3436059467287005E-2</v>
      </c>
      <c r="S681" s="11">
        <f t="shared" si="154"/>
        <v>0</v>
      </c>
      <c r="T681" s="11">
        <f t="shared" si="155"/>
        <v>3.1436059467287003E-2</v>
      </c>
      <c r="U681" s="11">
        <f t="shared" si="156"/>
        <v>3.1436059467287003E-2</v>
      </c>
    </row>
    <row r="682" spans="1:21" x14ac:dyDescent="0.25">
      <c r="A682" s="1">
        <v>42471</v>
      </c>
      <c r="B682">
        <v>2.29989</v>
      </c>
      <c r="C682" s="28">
        <f t="shared" si="159"/>
        <v>2.2159390607867362</v>
      </c>
      <c r="D682" s="31">
        <f t="shared" si="157"/>
        <v>8.3950939213263798E-2</v>
      </c>
      <c r="E682" s="30">
        <f t="shared" si="146"/>
        <v>5.7096930502483065</v>
      </c>
      <c r="F682" s="3">
        <v>673</v>
      </c>
      <c r="G682" s="3">
        <f t="shared" si="158"/>
        <v>2.2159390607867362</v>
      </c>
      <c r="H682" s="32">
        <f t="shared" si="148"/>
        <v>2.1483898055206465</v>
      </c>
      <c r="I682" s="31">
        <f t="array" ref="I682:K682">LINEST(B633:B682,F633:G682,1,1)</f>
        <v>0.78223011745776561</v>
      </c>
      <c r="J682" s="31">
        <v>-6.7581113534269099E-3</v>
      </c>
      <c r="K682" s="31">
        <v>4.9829431475167834</v>
      </c>
      <c r="L682">
        <f t="shared" si="149"/>
        <v>1</v>
      </c>
      <c r="M682" s="13">
        <f t="shared" si="147"/>
        <v>0.41999999999999993</v>
      </c>
      <c r="N682" s="5">
        <f t="shared" si="150"/>
        <v>6.4973129100637017E-2</v>
      </c>
      <c r="O682" s="5">
        <f t="shared" si="160"/>
        <v>-2.8289196724900934E-2</v>
      </c>
      <c r="P682" s="5">
        <f t="shared" si="151"/>
        <v>0</v>
      </c>
      <c r="Q682" s="5">
        <f t="shared" si="152"/>
        <v>-6.4973129100637017E-2</v>
      </c>
      <c r="R682" s="5">
        <f t="shared" si="153"/>
        <v>-6.4973129100637017E-2</v>
      </c>
      <c r="S682" s="11">
        <f t="shared" si="154"/>
        <v>0</v>
      </c>
      <c r="T682" s="11">
        <f t="shared" si="155"/>
        <v>-6.6973129100637019E-2</v>
      </c>
      <c r="U682" s="11">
        <f t="shared" si="156"/>
        <v>-6.6973129100637019E-2</v>
      </c>
    </row>
    <row r="683" spans="1:21" x14ac:dyDescent="0.25">
      <c r="A683" s="1">
        <v>42478</v>
      </c>
      <c r="B683">
        <v>2.3111700000000002</v>
      </c>
      <c r="C683" s="28">
        <f t="shared" si="159"/>
        <v>2.2579145303933679</v>
      </c>
      <c r="D683" s="31">
        <f t="shared" si="157"/>
        <v>5.32554696066323E-2</v>
      </c>
      <c r="E683" s="30">
        <f t="shared" si="146"/>
        <v>5.5922067318826336</v>
      </c>
      <c r="F683" s="3">
        <v>674</v>
      </c>
      <c r="G683" s="3">
        <f t="shared" si="158"/>
        <v>2.2579145303933679</v>
      </c>
      <c r="H683" s="32">
        <f t="shared" si="148"/>
        <v>2.1941848436262457</v>
      </c>
      <c r="I683" s="31">
        <f t="array" ref="I683:K683">LINEST(B634:B683,F634:G683,1,1)</f>
        <v>0.75032819523597416</v>
      </c>
      <c r="J683" s="31">
        <v>-7.2247658592853661E-3</v>
      </c>
      <c r="K683" s="31">
        <v>5.3804170269044889</v>
      </c>
      <c r="L683">
        <f t="shared" si="149"/>
        <v>1</v>
      </c>
      <c r="M683" s="13">
        <f t="shared" si="147"/>
        <v>0.43999999999999995</v>
      </c>
      <c r="N683" s="5">
        <f t="shared" si="150"/>
        <v>4.8925941112107907E-3</v>
      </c>
      <c r="O683" s="5">
        <f t="shared" si="160"/>
        <v>2.1091974017661941E-2</v>
      </c>
      <c r="P683" s="5">
        <f t="shared" si="151"/>
        <v>4.8925941112107907E-3</v>
      </c>
      <c r="Q683" s="5">
        <f t="shared" si="152"/>
        <v>0</v>
      </c>
      <c r="R683" s="5">
        <f t="shared" si="153"/>
        <v>0</v>
      </c>
      <c r="S683" s="11">
        <f t="shared" si="154"/>
        <v>2.8925941112107906E-3</v>
      </c>
      <c r="T683" s="11">
        <f t="shared" si="155"/>
        <v>0</v>
      </c>
      <c r="U683" s="11">
        <f t="shared" si="156"/>
        <v>0</v>
      </c>
    </row>
    <row r="684" spans="1:21" x14ac:dyDescent="0.25">
      <c r="A684" s="1">
        <v>42485</v>
      </c>
      <c r="B684">
        <v>2.27359</v>
      </c>
      <c r="C684" s="28">
        <f t="shared" si="159"/>
        <v>2.2845422651966842</v>
      </c>
      <c r="D684" s="31">
        <f t="shared" si="157"/>
        <v>1.0952265196684241E-2</v>
      </c>
      <c r="E684" s="30">
        <f t="shared" si="146"/>
        <v>5.5398681030931645</v>
      </c>
      <c r="F684" s="3">
        <v>675</v>
      </c>
      <c r="G684" s="3">
        <f t="shared" si="158"/>
        <v>2.2845422651966842</v>
      </c>
      <c r="H684" s="32">
        <f t="shared" si="148"/>
        <v>2.2178565466721989</v>
      </c>
      <c r="I684" s="31">
        <f t="array" ref="I684:K684">LINEST(B635:B684,F635:G684,1,1)</f>
        <v>0.76843685144436213</v>
      </c>
      <c r="J684" s="31">
        <v>-6.5996770043743741E-3</v>
      </c>
      <c r="K684" s="31">
        <v>4.9224687518301291</v>
      </c>
      <c r="L684">
        <f t="shared" si="149"/>
        <v>0</v>
      </c>
      <c r="M684" s="13">
        <f t="shared" si="147"/>
        <v>0.43999999999999995</v>
      </c>
      <c r="N684" s="5">
        <f t="shared" si="150"/>
        <v>-1.6393809775676504E-2</v>
      </c>
      <c r="O684" s="5">
        <f t="shared" si="160"/>
        <v>1.0730602046953308E-2</v>
      </c>
      <c r="P684" s="5">
        <f t="shared" si="151"/>
        <v>-1.6393809775676504E-2</v>
      </c>
      <c r="Q684" s="5">
        <f t="shared" si="152"/>
        <v>0</v>
      </c>
      <c r="R684" s="5">
        <f t="shared" si="153"/>
        <v>0</v>
      </c>
      <c r="S684" s="11">
        <f t="shared" si="154"/>
        <v>-1.8393809775676506E-2</v>
      </c>
      <c r="T684" s="11">
        <f t="shared" si="155"/>
        <v>0</v>
      </c>
      <c r="U684" s="11">
        <f t="shared" si="156"/>
        <v>0</v>
      </c>
    </row>
    <row r="685" spans="1:21" x14ac:dyDescent="0.25">
      <c r="A685" s="1">
        <v>42492</v>
      </c>
      <c r="B685">
        <v>2.0913200000000001</v>
      </c>
      <c r="C685" s="28">
        <f t="shared" si="159"/>
        <v>2.2790661325983423</v>
      </c>
      <c r="D685" s="31">
        <f t="shared" si="157"/>
        <v>0.18774613259834227</v>
      </c>
      <c r="E685" s="30">
        <f t="shared" si="146"/>
        <v>5.6150287886984298</v>
      </c>
      <c r="F685" s="3">
        <v>676</v>
      </c>
      <c r="G685" s="3">
        <f t="shared" si="158"/>
        <v>2.2790661325983423</v>
      </c>
      <c r="H685" s="32">
        <f t="shared" si="148"/>
        <v>2.2124055000404015</v>
      </c>
      <c r="I685" s="31">
        <f t="array" ref="I685:K685">LINEST(B636:B685,F636:G685,1,1)</f>
        <v>0.80188825584692702</v>
      </c>
      <c r="J685" s="31">
        <v>-5.9762768093778061E-3</v>
      </c>
      <c r="K685" s="31">
        <v>4.4177887405854852</v>
      </c>
      <c r="L685">
        <f t="shared" si="149"/>
        <v>0</v>
      </c>
      <c r="M685" s="13">
        <f t="shared" si="147"/>
        <v>0.41999999999999993</v>
      </c>
      <c r="N685" s="5">
        <f t="shared" si="150"/>
        <v>-8.3564634477935718E-2</v>
      </c>
      <c r="O685" s="5">
        <f t="shared" si="160"/>
        <v>-2.4608248113218156E-3</v>
      </c>
      <c r="P685" s="5">
        <f t="shared" si="151"/>
        <v>0</v>
      </c>
      <c r="Q685" s="5">
        <f t="shared" si="152"/>
        <v>8.3564634477935718E-2</v>
      </c>
      <c r="R685" s="5">
        <f t="shared" si="153"/>
        <v>8.3564634477935718E-2</v>
      </c>
      <c r="S685" s="11">
        <f t="shared" si="154"/>
        <v>0</v>
      </c>
      <c r="T685" s="11">
        <f t="shared" si="155"/>
        <v>8.1564634477935716E-2</v>
      </c>
      <c r="U685" s="11">
        <f t="shared" si="156"/>
        <v>8.1564634477935716E-2</v>
      </c>
    </row>
    <row r="686" spans="1:21" x14ac:dyDescent="0.25">
      <c r="A686" s="1">
        <v>42499</v>
      </c>
      <c r="B686">
        <v>2.0894499999999998</v>
      </c>
      <c r="C686" s="28">
        <f t="shared" si="159"/>
        <v>2.1851930662991714</v>
      </c>
      <c r="D686" s="31">
        <f t="shared" si="157"/>
        <v>9.574306629917162E-2</v>
      </c>
      <c r="E686" s="30">
        <f t="shared" si="146"/>
        <v>5.5827391315010626</v>
      </c>
      <c r="F686" s="3">
        <v>677</v>
      </c>
      <c r="G686" s="3">
        <f t="shared" si="158"/>
        <v>2.1851930662991714</v>
      </c>
      <c r="H686" s="32">
        <f t="shared" si="148"/>
        <v>2.1241299972601517</v>
      </c>
      <c r="I686" s="31">
        <f t="array" ref="I686:K686">LINEST(B637:B686,F637:G686,1,1)</f>
        <v>0.79545790953739293</v>
      </c>
      <c r="J686" s="31">
        <v>-6.2774264946567982E-3</v>
      </c>
      <c r="K686" s="31">
        <v>4.6322778675953913</v>
      </c>
      <c r="L686">
        <f t="shared" si="149"/>
        <v>0</v>
      </c>
      <c r="M686" s="13">
        <f t="shared" si="147"/>
        <v>0.39999999999999991</v>
      </c>
      <c r="N686" s="5">
        <f t="shared" si="150"/>
        <v>-8.9457211217425225E-4</v>
      </c>
      <c r="O686" s="5">
        <f t="shared" si="160"/>
        <v>-4.0718079651697048E-2</v>
      </c>
      <c r="P686" s="5">
        <f t="shared" si="151"/>
        <v>0</v>
      </c>
      <c r="Q686" s="5">
        <f t="shared" si="152"/>
        <v>8.9457211217425225E-4</v>
      </c>
      <c r="R686" s="5">
        <f t="shared" si="153"/>
        <v>8.9457211217425225E-4</v>
      </c>
      <c r="S686" s="11">
        <f t="shared" si="154"/>
        <v>0</v>
      </c>
      <c r="T686" s="11">
        <f t="shared" si="155"/>
        <v>-1.1054278878257478E-3</v>
      </c>
      <c r="U686" s="11">
        <f t="shared" si="156"/>
        <v>-1.1054278878257478E-3</v>
      </c>
    </row>
    <row r="687" spans="1:21" x14ac:dyDescent="0.25">
      <c r="A687" s="1">
        <v>42506</v>
      </c>
      <c r="B687">
        <v>2.1739999999999999</v>
      </c>
      <c r="C687" s="28">
        <f t="shared" si="159"/>
        <v>2.1373215331495858</v>
      </c>
      <c r="D687" s="31">
        <f t="shared" si="157"/>
        <v>3.6678466850414093E-2</v>
      </c>
      <c r="E687" s="30">
        <f t="shared" si="146"/>
        <v>5.5425312366032085</v>
      </c>
      <c r="F687" s="3">
        <v>678</v>
      </c>
      <c r="G687" s="3">
        <f t="shared" si="158"/>
        <v>2.1373215331495858</v>
      </c>
      <c r="H687" s="32">
        <f t="shared" si="148"/>
        <v>2.0763320229865072</v>
      </c>
      <c r="I687" s="31">
        <f t="array" ref="I687:K687">LINEST(B638:B687,F638:G687,1,1)</f>
        <v>0.75421816491308802</v>
      </c>
      <c r="J687" s="31">
        <v>-7.2527089732447739E-3</v>
      </c>
      <c r="K687" s="31">
        <v>5.3886604492675154</v>
      </c>
      <c r="L687">
        <f t="shared" si="149"/>
        <v>1</v>
      </c>
      <c r="M687" s="13">
        <f t="shared" si="147"/>
        <v>0.39999999999999991</v>
      </c>
      <c r="N687" s="5">
        <f t="shared" si="150"/>
        <v>3.9667915249149699E-2</v>
      </c>
      <c r="O687" s="5">
        <f t="shared" si="160"/>
        <v>-2.2759418973156254E-2</v>
      </c>
      <c r="P687" s="5">
        <f t="shared" si="151"/>
        <v>0</v>
      </c>
      <c r="Q687" s="5">
        <f t="shared" si="152"/>
        <v>-3.9667915249149699E-2</v>
      </c>
      <c r="R687" s="5">
        <f t="shared" si="153"/>
        <v>-3.9667915249149699E-2</v>
      </c>
      <c r="S687" s="11">
        <f t="shared" si="154"/>
        <v>0</v>
      </c>
      <c r="T687" s="11">
        <f t="shared" si="155"/>
        <v>-4.1667915249149701E-2</v>
      </c>
      <c r="U687" s="11">
        <f t="shared" si="156"/>
        <v>-4.1667915249149701E-2</v>
      </c>
    </row>
    <row r="688" spans="1:21" x14ac:dyDescent="0.25">
      <c r="A688" s="1">
        <v>42513</v>
      </c>
      <c r="B688">
        <v>2.3559999999999999</v>
      </c>
      <c r="C688" s="28">
        <f t="shared" si="159"/>
        <v>2.1556607665747931</v>
      </c>
      <c r="D688" s="31">
        <f t="shared" si="157"/>
        <v>0.20033923342520676</v>
      </c>
      <c r="E688" s="30">
        <f t="shared" si="146"/>
        <v>5.6657972891542796</v>
      </c>
      <c r="F688" s="3">
        <v>679</v>
      </c>
      <c r="G688" s="3">
        <f t="shared" si="158"/>
        <v>2.1556607665747931</v>
      </c>
      <c r="H688" s="32">
        <f t="shared" si="148"/>
        <v>2.0899095639754948</v>
      </c>
      <c r="I688" s="31">
        <f t="array" ref="I688:K688">LINEST(B639:B688,F639:G688,1,1)</f>
        <v>0.72123061671328537</v>
      </c>
      <c r="J688" s="31">
        <v>-7.5565134726027494E-3</v>
      </c>
      <c r="K688" s="31">
        <v>5.6853839047096493</v>
      </c>
      <c r="L688">
        <f t="shared" si="149"/>
        <v>1</v>
      </c>
      <c r="M688" s="13">
        <f t="shared" si="147"/>
        <v>0.41999999999999993</v>
      </c>
      <c r="N688" s="5">
        <f t="shared" si="150"/>
        <v>8.0396477090322493E-2</v>
      </c>
      <c r="O688" s="5">
        <f t="shared" si="160"/>
        <v>6.5179076986172646E-3</v>
      </c>
      <c r="P688" s="5">
        <f t="shared" si="151"/>
        <v>8.0396477090322493E-2</v>
      </c>
      <c r="Q688" s="5">
        <f t="shared" si="152"/>
        <v>0</v>
      </c>
      <c r="R688" s="5">
        <f t="shared" si="153"/>
        <v>0</v>
      </c>
      <c r="S688" s="11">
        <f t="shared" si="154"/>
        <v>7.8396477090322492E-2</v>
      </c>
      <c r="T688" s="11">
        <f t="shared" si="155"/>
        <v>0</v>
      </c>
      <c r="U688" s="11">
        <f t="shared" si="156"/>
        <v>0</v>
      </c>
    </row>
    <row r="689" spans="1:21" x14ac:dyDescent="0.25">
      <c r="A689" s="1">
        <v>42520</v>
      </c>
      <c r="B689">
        <v>2.2120000000000002</v>
      </c>
      <c r="C689" s="28">
        <f t="shared" si="159"/>
        <v>2.2558303832873965</v>
      </c>
      <c r="D689" s="31">
        <f t="shared" si="157"/>
        <v>4.3830383287396302E-2</v>
      </c>
      <c r="E689" s="30">
        <f t="shared" si="146"/>
        <v>5.6692510820046094</v>
      </c>
      <c r="F689" s="3">
        <v>680</v>
      </c>
      <c r="G689" s="3">
        <f t="shared" si="158"/>
        <v>2.2558303832873965</v>
      </c>
      <c r="H689" s="32">
        <f t="shared" si="148"/>
        <v>2.1739286818787154</v>
      </c>
      <c r="I689" s="31">
        <f t="array" ref="I689:K689">LINEST(B640:B689,F640:G689,1,1)</f>
        <v>0.68935125926202556</v>
      </c>
      <c r="J689" s="31">
        <v>-8.4684771298274494E-3</v>
      </c>
      <c r="K689" s="31">
        <v>6.3735905446728225</v>
      </c>
      <c r="L689">
        <f t="shared" si="149"/>
        <v>0</v>
      </c>
      <c r="M689" s="13">
        <f t="shared" si="147"/>
        <v>0.41999999999999993</v>
      </c>
      <c r="N689" s="5">
        <f t="shared" si="150"/>
        <v>-6.3068182129251693E-2</v>
      </c>
      <c r="O689" s="5">
        <f t="shared" si="160"/>
        <v>3.9415188921942845E-2</v>
      </c>
      <c r="P689" s="5">
        <f t="shared" si="151"/>
        <v>-6.3068182129251693E-2</v>
      </c>
      <c r="Q689" s="5">
        <f t="shared" si="152"/>
        <v>0</v>
      </c>
      <c r="R689" s="5">
        <f t="shared" si="153"/>
        <v>0</v>
      </c>
      <c r="S689" s="11">
        <f t="shared" si="154"/>
        <v>-6.5068182129251695E-2</v>
      </c>
      <c r="T689" s="11">
        <f t="shared" si="155"/>
        <v>0</v>
      </c>
      <c r="U689" s="11">
        <f t="shared" si="156"/>
        <v>0</v>
      </c>
    </row>
    <row r="690" spans="1:21" x14ac:dyDescent="0.25">
      <c r="A690" s="1">
        <v>42527</v>
      </c>
      <c r="B690">
        <v>2.1059999999999999</v>
      </c>
      <c r="C690" s="28">
        <f t="shared" si="159"/>
        <v>2.2339151916436983</v>
      </c>
      <c r="D690" s="31">
        <f t="shared" si="157"/>
        <v>0.12791519164369847</v>
      </c>
      <c r="E690" s="30">
        <f t="shared" si="146"/>
        <v>5.6334145688668418</v>
      </c>
      <c r="F690" s="3">
        <v>681</v>
      </c>
      <c r="G690" s="3">
        <f t="shared" si="158"/>
        <v>2.2339151916436983</v>
      </c>
      <c r="H690" s="32">
        <f t="shared" si="148"/>
        <v>2.1465098697044827</v>
      </c>
      <c r="I690" s="31">
        <f t="array" ref="I690:K690">LINEST(B641:B690,F641:G690,1,1)</f>
        <v>0.74476771260697983</v>
      </c>
      <c r="J690" s="31">
        <v>-6.8576191595310825E-3</v>
      </c>
      <c r="K690" s="31">
        <v>5.1608153578404607</v>
      </c>
      <c r="L690">
        <f t="shared" si="149"/>
        <v>0</v>
      </c>
      <c r="M690" s="13">
        <f t="shared" si="147"/>
        <v>0.41999999999999993</v>
      </c>
      <c r="N690" s="5">
        <f t="shared" si="150"/>
        <v>-4.9106669948304815E-2</v>
      </c>
      <c r="O690" s="5">
        <f t="shared" si="160"/>
        <v>-1.2692776420009211E-2</v>
      </c>
      <c r="P690" s="5">
        <f t="shared" si="151"/>
        <v>0</v>
      </c>
      <c r="Q690" s="5">
        <f t="shared" si="152"/>
        <v>4.9106669948304815E-2</v>
      </c>
      <c r="R690" s="5">
        <f t="shared" si="153"/>
        <v>4.9106669948304815E-2</v>
      </c>
      <c r="S690" s="11">
        <f t="shared" si="154"/>
        <v>0</v>
      </c>
      <c r="T690" s="11">
        <f t="shared" si="155"/>
        <v>4.7106669948304813E-2</v>
      </c>
      <c r="U690" s="11">
        <f t="shared" si="156"/>
        <v>4.7106669948304813E-2</v>
      </c>
    </row>
    <row r="691" spans="1:21" x14ac:dyDescent="0.25">
      <c r="A691" s="1">
        <v>42534</v>
      </c>
      <c r="B691">
        <v>2.04</v>
      </c>
      <c r="C691" s="28">
        <f t="shared" si="159"/>
        <v>2.1699575958218489</v>
      </c>
      <c r="D691" s="31">
        <f t="shared" si="157"/>
        <v>0.12995759582184885</v>
      </c>
      <c r="E691" s="30">
        <f t="shared" si="146"/>
        <v>5.7606380170794251</v>
      </c>
      <c r="F691" s="3">
        <v>682</v>
      </c>
      <c r="G691" s="3">
        <f t="shared" si="158"/>
        <v>2.1699575958218489</v>
      </c>
      <c r="H691" s="32">
        <f t="shared" si="148"/>
        <v>2.1000334461346424</v>
      </c>
      <c r="I691" s="31">
        <f t="array" ref="I691:K691">LINEST(B642:B691,F642:G691,1,1)</f>
        <v>0.70557763829251108</v>
      </c>
      <c r="J691" s="31">
        <v>-8.28137588879976E-3</v>
      </c>
      <c r="K691" s="31">
        <v>6.2047023953392202</v>
      </c>
      <c r="L691">
        <f t="shared" si="149"/>
        <v>0</v>
      </c>
      <c r="M691" s="13">
        <f t="shared" si="147"/>
        <v>0.39999999999999991</v>
      </c>
      <c r="N691" s="5">
        <f t="shared" si="150"/>
        <v>-3.1840605855658621E-2</v>
      </c>
      <c r="O691" s="5">
        <f t="shared" si="160"/>
        <v>-2.1889935383991643E-2</v>
      </c>
      <c r="P691" s="5">
        <f t="shared" si="151"/>
        <v>0</v>
      </c>
      <c r="Q691" s="5">
        <f t="shared" si="152"/>
        <v>3.1840605855658621E-2</v>
      </c>
      <c r="R691" s="5">
        <f t="shared" si="153"/>
        <v>3.1840605855658621E-2</v>
      </c>
      <c r="S691" s="11">
        <f t="shared" si="154"/>
        <v>0</v>
      </c>
      <c r="T691" s="11">
        <f t="shared" si="155"/>
        <v>2.984060585565862E-2</v>
      </c>
      <c r="U691" s="11">
        <f t="shared" si="156"/>
        <v>2.984060585565862E-2</v>
      </c>
    </row>
    <row r="692" spans="1:21" x14ac:dyDescent="0.25">
      <c r="A692" s="1">
        <v>42541</v>
      </c>
      <c r="B692">
        <v>1.74</v>
      </c>
      <c r="C692" s="28">
        <f t="shared" si="159"/>
        <v>2.1049787979109245</v>
      </c>
      <c r="D692" s="31">
        <f t="shared" si="157"/>
        <v>0.36497879791092447</v>
      </c>
      <c r="E692" s="30">
        <f t="shared" si="146"/>
        <v>6.0718038887949835</v>
      </c>
      <c r="F692" s="3">
        <v>683</v>
      </c>
      <c r="G692" s="3">
        <f t="shared" si="158"/>
        <v>2.1049787979109245</v>
      </c>
      <c r="H692" s="32">
        <f t="shared" si="148"/>
        <v>2.0337486321747829</v>
      </c>
      <c r="I692" s="31">
        <f t="array" ref="I692:K692">LINEST(B643:B692,F643:G692,1,1)</f>
        <v>0.69286068906704634</v>
      </c>
      <c r="J692" s="31">
        <v>-9.2961078785797555E-3</v>
      </c>
      <c r="K692" s="31">
        <v>6.9013270415149437</v>
      </c>
      <c r="L692">
        <f t="shared" si="149"/>
        <v>0</v>
      </c>
      <c r="M692" s="13">
        <f t="shared" si="147"/>
        <v>0.39999999999999991</v>
      </c>
      <c r="N692" s="5">
        <f t="shared" si="150"/>
        <v>-0.15906469462968742</v>
      </c>
      <c r="O692" s="5">
        <f t="shared" si="160"/>
        <v>-3.2072564345552168E-2</v>
      </c>
      <c r="P692" s="5">
        <f t="shared" si="151"/>
        <v>0</v>
      </c>
      <c r="Q692" s="5">
        <f t="shared" si="152"/>
        <v>0.15906469462968742</v>
      </c>
      <c r="R692" s="5">
        <f t="shared" si="153"/>
        <v>0.15906469462968742</v>
      </c>
      <c r="S692" s="11">
        <f t="shared" si="154"/>
        <v>0</v>
      </c>
      <c r="T692" s="11">
        <f t="shared" si="155"/>
        <v>0.15706469462968742</v>
      </c>
      <c r="U692" s="11">
        <f t="shared" si="156"/>
        <v>0.15706469462968742</v>
      </c>
    </row>
    <row r="693" spans="1:21" x14ac:dyDescent="0.25">
      <c r="A693" s="1">
        <v>42548</v>
      </c>
      <c r="B693">
        <v>1.68</v>
      </c>
      <c r="C693" s="28">
        <f t="shared" si="159"/>
        <v>1.9224893989554621</v>
      </c>
      <c r="D693" s="31">
        <f t="shared" si="157"/>
        <v>0.24248939895546218</v>
      </c>
      <c r="E693" s="30">
        <f t="shared" si="146"/>
        <v>6.2216397508481274</v>
      </c>
      <c r="F693" s="3">
        <v>684</v>
      </c>
      <c r="G693" s="3">
        <f t="shared" si="158"/>
        <v>1.9224893989554621</v>
      </c>
      <c r="H693" s="32">
        <f t="shared" si="148"/>
        <v>1.8748065822507636</v>
      </c>
      <c r="I693" s="31">
        <f t="array" ref="I693:K693">LINEST(B644:B693,F644:G693,1,1)</f>
        <v>0.78181573767479873</v>
      </c>
      <c r="J693" s="31">
        <v>-7.0221128732196368E-3</v>
      </c>
      <c r="K693" s="31">
        <v>5.1566787809724701</v>
      </c>
      <c r="L693">
        <f t="shared" si="149"/>
        <v>0</v>
      </c>
      <c r="M693" s="13">
        <f t="shared" si="147"/>
        <v>0.38</v>
      </c>
      <c r="N693" s="5">
        <f t="shared" si="150"/>
        <v>-3.5091319811270116E-2</v>
      </c>
      <c r="O693" s="5">
        <f t="shared" si="160"/>
        <v>-8.1375209019289962E-2</v>
      </c>
      <c r="P693" s="5">
        <f t="shared" si="151"/>
        <v>0</v>
      </c>
      <c r="Q693" s="5">
        <f t="shared" si="152"/>
        <v>3.5091319811270116E-2</v>
      </c>
      <c r="R693" s="5">
        <f t="shared" si="153"/>
        <v>3.5091319811270116E-2</v>
      </c>
      <c r="S693" s="11">
        <f t="shared" si="154"/>
        <v>0</v>
      </c>
      <c r="T693" s="11">
        <f t="shared" si="155"/>
        <v>3.3091319811270115E-2</v>
      </c>
      <c r="U693" s="11">
        <f t="shared" si="156"/>
        <v>3.3091319811270115E-2</v>
      </c>
    </row>
    <row r="694" spans="1:21" x14ac:dyDescent="0.25">
      <c r="A694" s="1">
        <v>42555</v>
      </c>
      <c r="B694">
        <v>1.76</v>
      </c>
      <c r="C694" s="28">
        <f t="shared" si="159"/>
        <v>1.8012446994777309</v>
      </c>
      <c r="D694" s="31">
        <f t="shared" si="157"/>
        <v>4.1244699477730906E-2</v>
      </c>
      <c r="E694" s="30">
        <f t="shared" si="146"/>
        <v>6.0528476818747006</v>
      </c>
      <c r="F694" s="3">
        <v>685</v>
      </c>
      <c r="G694" s="3">
        <f t="shared" si="158"/>
        <v>1.8012446994777309</v>
      </c>
      <c r="H694" s="32">
        <f t="shared" si="148"/>
        <v>1.7547729162720227</v>
      </c>
      <c r="I694" s="31">
        <f t="array" ref="I694:K694">LINEST(B645:B694,F645:G694,1,1)</f>
        <v>0.79190642797170341</v>
      </c>
      <c r="J694" s="31">
        <v>-6.5277042317196917E-3</v>
      </c>
      <c r="K694" s="31">
        <v>4.8018208463684866</v>
      </c>
      <c r="L694">
        <f t="shared" si="149"/>
        <v>1</v>
      </c>
      <c r="M694" s="13">
        <f t="shared" si="147"/>
        <v>0.36</v>
      </c>
      <c r="N694" s="5">
        <f t="shared" si="150"/>
        <v>4.6520015634892942E-2</v>
      </c>
      <c r="O694" s="5">
        <f t="shared" si="160"/>
        <v>-6.6166041860176605E-2</v>
      </c>
      <c r="P694" s="5">
        <f t="shared" si="151"/>
        <v>0</v>
      </c>
      <c r="Q694" s="5">
        <f t="shared" si="152"/>
        <v>-4.6520015634892942E-2</v>
      </c>
      <c r="R694" s="5">
        <f t="shared" si="153"/>
        <v>-4.6520015634892942E-2</v>
      </c>
      <c r="S694" s="11">
        <f t="shared" si="154"/>
        <v>0</v>
      </c>
      <c r="T694" s="11">
        <f t="shared" si="155"/>
        <v>-4.8520015634892943E-2</v>
      </c>
      <c r="U694" s="11">
        <f t="shared" si="156"/>
        <v>-4.8520015634892943E-2</v>
      </c>
    </row>
    <row r="695" spans="1:21" x14ac:dyDescent="0.25">
      <c r="A695" s="1">
        <v>42562</v>
      </c>
      <c r="B695">
        <v>1.931</v>
      </c>
      <c r="C695" s="28">
        <f t="shared" si="159"/>
        <v>1.7806223497388656</v>
      </c>
      <c r="D695" s="31">
        <f t="shared" si="157"/>
        <v>0.15037765026113448</v>
      </c>
      <c r="E695" s="30">
        <f t="shared" si="146"/>
        <v>6.0080169479102565</v>
      </c>
      <c r="F695" s="3">
        <v>686</v>
      </c>
      <c r="G695" s="3">
        <f t="shared" si="158"/>
        <v>1.7806223497388656</v>
      </c>
      <c r="H695" s="32">
        <f t="shared" si="148"/>
        <v>1.7339020279570638</v>
      </c>
      <c r="I695" s="31">
        <f t="array" ref="I695:K695">LINEST(B646:B695,F646:G695,1,1)</f>
        <v>0.74783592816254285</v>
      </c>
      <c r="J695" s="31">
        <v>-7.1450335676110392E-3</v>
      </c>
      <c r="K695" s="31">
        <v>5.3283288214609614</v>
      </c>
      <c r="L695">
        <f t="shared" si="149"/>
        <v>1</v>
      </c>
      <c r="M695" s="13">
        <f t="shared" si="147"/>
        <v>0.38</v>
      </c>
      <c r="N695" s="5">
        <f t="shared" si="150"/>
        <v>9.2724194396316961E-2</v>
      </c>
      <c r="O695" s="5">
        <f t="shared" si="160"/>
        <v>-1.1965079947643176E-2</v>
      </c>
      <c r="P695" s="5">
        <f t="shared" si="151"/>
        <v>0</v>
      </c>
      <c r="Q695" s="5">
        <f t="shared" si="152"/>
        <v>-9.2724194396316961E-2</v>
      </c>
      <c r="R695" s="5">
        <f t="shared" si="153"/>
        <v>-9.2724194396316961E-2</v>
      </c>
      <c r="S695" s="11">
        <f t="shared" si="154"/>
        <v>0</v>
      </c>
      <c r="T695" s="11">
        <f t="shared" si="155"/>
        <v>-9.4724194396316963E-2</v>
      </c>
      <c r="U695" s="11">
        <f t="shared" si="156"/>
        <v>-9.4724194396316963E-2</v>
      </c>
    </row>
    <row r="696" spans="1:21" x14ac:dyDescent="0.25">
      <c r="A696" s="1">
        <v>42569</v>
      </c>
      <c r="B696">
        <v>1.956</v>
      </c>
      <c r="C696" s="28">
        <f t="shared" si="159"/>
        <v>1.8558111748694328</v>
      </c>
      <c r="D696" s="31">
        <f t="shared" si="157"/>
        <v>0.10018882513056715</v>
      </c>
      <c r="E696" s="30">
        <f t="shared" ref="E696:E707" si="161">SUM(D637:D696)</f>
        <v>6.0744915809280347</v>
      </c>
      <c r="F696" s="3">
        <v>687</v>
      </c>
      <c r="G696" s="3">
        <f t="shared" si="158"/>
        <v>1.8558111748694328</v>
      </c>
      <c r="H696" s="32">
        <f t="shared" si="148"/>
        <v>1.8075330329650789</v>
      </c>
      <c r="I696" s="31">
        <f t="array" ref="I696:K696">LINEST(B647:B696,F647:G696,1,1)</f>
        <v>0.73551174050081225</v>
      </c>
      <c r="J696" s="31">
        <v>-7.139841483345304E-3</v>
      </c>
      <c r="K696" s="31">
        <v>5.3597703795160401</v>
      </c>
      <c r="L696">
        <f t="shared" si="149"/>
        <v>1</v>
      </c>
      <c r="M696" s="13">
        <f t="shared" ref="M696:M708" si="162">1-1/(1+SUM(L646:L695)/($M$4-SUM(L646:L695)))</f>
        <v>0.39999999999999991</v>
      </c>
      <c r="N696" s="5">
        <f t="shared" si="150"/>
        <v>1.2863568166248118E-2</v>
      </c>
      <c r="O696" s="5">
        <f t="shared" si="160"/>
        <v>4.158857422247153E-2</v>
      </c>
      <c r="P696" s="5">
        <f t="shared" si="151"/>
        <v>1.2863568166248118E-2</v>
      </c>
      <c r="Q696" s="5">
        <f t="shared" si="152"/>
        <v>0</v>
      </c>
      <c r="R696" s="5">
        <f t="shared" si="153"/>
        <v>0</v>
      </c>
      <c r="S696" s="11">
        <f t="shared" si="154"/>
        <v>1.0863568166248118E-2</v>
      </c>
      <c r="T696" s="11">
        <f t="shared" si="155"/>
        <v>0</v>
      </c>
      <c r="U696" s="11">
        <f t="shared" si="156"/>
        <v>0</v>
      </c>
    </row>
    <row r="697" spans="1:21" x14ac:dyDescent="0.25">
      <c r="A697" s="1">
        <v>42576</v>
      </c>
      <c r="B697">
        <v>1.97</v>
      </c>
      <c r="C697" s="28">
        <f t="shared" si="159"/>
        <v>1.9059055874347164</v>
      </c>
      <c r="D697" s="31">
        <f t="shared" si="157"/>
        <v>6.4094412565283587E-2</v>
      </c>
      <c r="E697" s="30">
        <f t="shared" si="161"/>
        <v>6.0896830895497125</v>
      </c>
      <c r="F697" s="3">
        <v>688</v>
      </c>
      <c r="G697" s="3">
        <f t="shared" si="158"/>
        <v>1.9059055874347164</v>
      </c>
      <c r="H697" s="32">
        <f t="shared" ref="H697:H708" si="163">F697*J696+I696*G697+K696</f>
        <v>1.849375374818802</v>
      </c>
      <c r="I697" s="31">
        <f t="array" ref="I697:K697">LINEST(B648:B697,F648:G697,1,1)</f>
        <v>0.73840855814729534</v>
      </c>
      <c r="J697" s="31">
        <v>-6.8150339389271303E-3</v>
      </c>
      <c r="K697" s="31">
        <v>5.1395751072852756</v>
      </c>
      <c r="L697">
        <f t="shared" ref="L697:L708" si="164">IF(B697-B696&gt;0,1,0)</f>
        <v>1</v>
      </c>
      <c r="M697" s="13">
        <f t="shared" si="162"/>
        <v>0.41999999999999993</v>
      </c>
      <c r="N697" s="5">
        <f t="shared" si="150"/>
        <v>7.1319711372715977E-3</v>
      </c>
      <c r="O697" s="5">
        <f t="shared" si="160"/>
        <v>2.2884996462405049E-2</v>
      </c>
      <c r="P697" s="5">
        <f t="shared" si="151"/>
        <v>7.1319711372715977E-3</v>
      </c>
      <c r="Q697" s="5">
        <f t="shared" si="152"/>
        <v>0</v>
      </c>
      <c r="R697" s="5">
        <f t="shared" si="153"/>
        <v>0</v>
      </c>
      <c r="S697" s="11">
        <f t="shared" si="154"/>
        <v>5.1319711372715977E-3</v>
      </c>
      <c r="T697" s="11">
        <f t="shared" si="155"/>
        <v>0</v>
      </c>
      <c r="U697" s="11">
        <f t="shared" si="156"/>
        <v>0</v>
      </c>
    </row>
    <row r="698" spans="1:21" x14ac:dyDescent="0.25">
      <c r="A698" s="1">
        <v>42583</v>
      </c>
      <c r="B698">
        <v>1.9</v>
      </c>
      <c r="C698" s="28">
        <f t="shared" si="159"/>
        <v>1.9379527937173582</v>
      </c>
      <c r="D698" s="31">
        <f t="shared" si="157"/>
        <v>3.7952793717358269E-2</v>
      </c>
      <c r="E698" s="30">
        <f t="shared" si="161"/>
        <v>6.1126273352388738</v>
      </c>
      <c r="F698" s="3">
        <v>689</v>
      </c>
      <c r="G698" s="3">
        <f t="shared" si="158"/>
        <v>1.9379527937173582</v>
      </c>
      <c r="H698" s="32">
        <f t="shared" si="163"/>
        <v>1.8750176515308397</v>
      </c>
      <c r="I698" s="31">
        <f t="array" ref="I698:K698">LINEST(B649:B698,F649:G698,1,1)</f>
        <v>0.73960488397752122</v>
      </c>
      <c r="J698" s="31">
        <v>-7.1914892954869029E-3</v>
      </c>
      <c r="K698" s="31">
        <v>5.3910197644816895</v>
      </c>
      <c r="L698">
        <f t="shared" si="164"/>
        <v>0</v>
      </c>
      <c r="M698" s="13">
        <f t="shared" si="162"/>
        <v>0.43999999999999995</v>
      </c>
      <c r="N698" s="5">
        <f t="shared" ref="N698:N707" si="165">LN(B698)-LN(B697)</f>
        <v>-3.6179656577502439E-2</v>
      </c>
      <c r="O698" s="5">
        <f t="shared" si="160"/>
        <v>1.377012668229749E-2</v>
      </c>
      <c r="P698" s="5">
        <f t="shared" si="151"/>
        <v>-3.6179656577502439E-2</v>
      </c>
      <c r="Q698" s="5">
        <f t="shared" si="152"/>
        <v>0</v>
      </c>
      <c r="R698" s="5">
        <f t="shared" si="153"/>
        <v>0</v>
      </c>
      <c r="S698" s="11">
        <f t="shared" si="154"/>
        <v>-3.8179656577502441E-2</v>
      </c>
      <c r="T698" s="11">
        <f t="shared" si="155"/>
        <v>0</v>
      </c>
      <c r="U698" s="11">
        <f t="shared" si="156"/>
        <v>0</v>
      </c>
    </row>
    <row r="699" spans="1:21" x14ac:dyDescent="0.25">
      <c r="A699" s="1">
        <v>42590</v>
      </c>
      <c r="B699">
        <v>1.976</v>
      </c>
      <c r="C699" s="28">
        <f t="shared" si="159"/>
        <v>1.918976396858679</v>
      </c>
      <c r="D699" s="31">
        <f t="shared" si="157"/>
        <v>5.7023603141320933E-2</v>
      </c>
      <c r="E699" s="30">
        <f t="shared" si="161"/>
        <v>6.1470852123942938</v>
      </c>
      <c r="F699" s="3">
        <v>690</v>
      </c>
      <c r="G699" s="3">
        <f t="shared" si="158"/>
        <v>1.918976396858679</v>
      </c>
      <c r="H699" s="32">
        <f t="shared" si="163"/>
        <v>1.8481764659499915</v>
      </c>
      <c r="I699" s="31">
        <f t="array" ref="I699:K699">LINEST(B650:B699,F650:G699,1,1)</f>
        <v>0.74891238145057604</v>
      </c>
      <c r="J699" s="31">
        <v>-6.7103494902623637E-3</v>
      </c>
      <c r="K699" s="31">
        <v>5.0506241325324748</v>
      </c>
      <c r="L699">
        <f t="shared" si="164"/>
        <v>1</v>
      </c>
      <c r="M699" s="13">
        <f t="shared" si="162"/>
        <v>0.43999999999999995</v>
      </c>
      <c r="N699" s="5">
        <f t="shared" si="165"/>
        <v>3.922071315328135E-2</v>
      </c>
      <c r="O699" s="5">
        <f t="shared" si="160"/>
        <v>-1.4418614634572724E-2</v>
      </c>
      <c r="P699" s="5">
        <f t="shared" si="151"/>
        <v>0</v>
      </c>
      <c r="Q699" s="5">
        <f t="shared" si="152"/>
        <v>-3.922071315328135E-2</v>
      </c>
      <c r="R699" s="5">
        <f t="shared" si="153"/>
        <v>-3.922071315328135E-2</v>
      </c>
      <c r="S699" s="11">
        <f t="shared" si="154"/>
        <v>0</v>
      </c>
      <c r="T699" s="11">
        <f t="shared" si="155"/>
        <v>-4.1220713153281352E-2</v>
      </c>
      <c r="U699" s="11">
        <f t="shared" si="156"/>
        <v>-4.1220713153281352E-2</v>
      </c>
    </row>
    <row r="700" spans="1:21" x14ac:dyDescent="0.25">
      <c r="A700" s="1">
        <v>42597</v>
      </c>
      <c r="B700">
        <v>1.829</v>
      </c>
      <c r="C700" s="28">
        <f t="shared" si="159"/>
        <v>1.9474881984293395</v>
      </c>
      <c r="D700" s="31">
        <f t="shared" si="157"/>
        <v>0.11848819842933955</v>
      </c>
      <c r="E700" s="30">
        <f t="shared" si="161"/>
        <v>6.0363362738165831</v>
      </c>
      <c r="F700" s="3">
        <v>691</v>
      </c>
      <c r="G700" s="3">
        <f t="shared" si="158"/>
        <v>1.9474881984293395</v>
      </c>
      <c r="H700" s="32">
        <f t="shared" si="163"/>
        <v>1.8722706592937897</v>
      </c>
      <c r="I700" s="31">
        <f t="array" ref="I700:K700">LINEST(B651:B700,F651:G700,1,1)</f>
        <v>0.72655496117442253</v>
      </c>
      <c r="J700" s="31">
        <v>-7.6621545697601176E-3</v>
      </c>
      <c r="K700" s="31">
        <v>5.7417041292285296</v>
      </c>
      <c r="L700">
        <f t="shared" si="164"/>
        <v>0</v>
      </c>
      <c r="M700" s="13">
        <f t="shared" si="162"/>
        <v>0.43999999999999995</v>
      </c>
      <c r="N700" s="5">
        <f t="shared" si="165"/>
        <v>-7.7305229916947438E-2</v>
      </c>
      <c r="O700" s="5">
        <f t="shared" si="160"/>
        <v>1.2952491667106547E-2</v>
      </c>
      <c r="P700" s="5">
        <f t="shared" si="151"/>
        <v>-7.7305229916947438E-2</v>
      </c>
      <c r="Q700" s="5">
        <f t="shared" si="152"/>
        <v>0</v>
      </c>
      <c r="R700" s="5">
        <f t="shared" si="153"/>
        <v>0</v>
      </c>
      <c r="S700" s="11">
        <f t="shared" si="154"/>
        <v>-7.930522991694744E-2</v>
      </c>
      <c r="T700" s="11">
        <f t="shared" si="155"/>
        <v>0</v>
      </c>
      <c r="U700" s="11">
        <f t="shared" si="156"/>
        <v>0</v>
      </c>
    </row>
    <row r="701" spans="1:21" x14ac:dyDescent="0.25">
      <c r="A701" s="1">
        <v>42604</v>
      </c>
      <c r="B701">
        <v>2.0139999999999998</v>
      </c>
      <c r="C701" s="28">
        <f t="shared" si="159"/>
        <v>1.8882440992146696</v>
      </c>
      <c r="D701" s="31">
        <f t="shared" si="157"/>
        <v>0.12575590078533017</v>
      </c>
      <c r="E701" s="30">
        <f t="shared" si="161"/>
        <v>6.0568607431054389</v>
      </c>
      <c r="F701" s="3">
        <v>692</v>
      </c>
      <c r="G701" s="3">
        <f t="shared" si="158"/>
        <v>1.8882440992146696</v>
      </c>
      <c r="H701" s="32">
        <f t="shared" si="163"/>
        <v>1.8114062851472745</v>
      </c>
      <c r="I701" s="31">
        <f t="array" ref="I701:K701">LINEST(B652:B701,F652:G701,1,1)</f>
        <v>0.74485202123941352</v>
      </c>
      <c r="J701" s="31">
        <v>-6.7830569136096489E-3</v>
      </c>
      <c r="K701" s="31">
        <v>5.1146693596649415</v>
      </c>
      <c r="L701">
        <f t="shared" si="164"/>
        <v>1</v>
      </c>
      <c r="M701" s="13">
        <f t="shared" si="162"/>
        <v>0.43999999999999995</v>
      </c>
      <c r="N701" s="5">
        <f t="shared" si="165"/>
        <v>9.635342488764187E-2</v>
      </c>
      <c r="O701" s="5">
        <f t="shared" si="160"/>
        <v>-3.304845383442967E-2</v>
      </c>
      <c r="P701" s="5">
        <f t="shared" si="151"/>
        <v>0</v>
      </c>
      <c r="Q701" s="5">
        <f t="shared" si="152"/>
        <v>-9.635342488764187E-2</v>
      </c>
      <c r="R701" s="5">
        <f t="shared" si="153"/>
        <v>-9.635342488764187E-2</v>
      </c>
      <c r="S701" s="11">
        <f t="shared" si="154"/>
        <v>0</v>
      </c>
      <c r="T701" s="11">
        <f t="shared" si="155"/>
        <v>-9.8353424887641872E-2</v>
      </c>
      <c r="U701" s="11">
        <f t="shared" si="156"/>
        <v>-9.8353424887641872E-2</v>
      </c>
    </row>
    <row r="702" spans="1:21" x14ac:dyDescent="0.25">
      <c r="A702" s="1">
        <v>42611</v>
      </c>
      <c r="B702">
        <v>2.1920000000000002</v>
      </c>
      <c r="C702" s="28">
        <f t="shared" si="159"/>
        <v>1.9511220496073347</v>
      </c>
      <c r="D702" s="31">
        <f t="shared" si="157"/>
        <v>0.24087795039266546</v>
      </c>
      <c r="E702" s="30">
        <f t="shared" si="161"/>
        <v>6.248884409246342</v>
      </c>
      <c r="F702" s="3">
        <v>693</v>
      </c>
      <c r="G702" s="3">
        <f t="shared" si="158"/>
        <v>1.9511220496073347</v>
      </c>
      <c r="H702" s="32">
        <f t="shared" si="163"/>
        <v>1.8673081208682651</v>
      </c>
      <c r="I702" s="31">
        <f t="array" ref="I702:K702">LINEST(B653:B702,F653:G702,1,1)</f>
        <v>0.806020052122152</v>
      </c>
      <c r="J702" s="31">
        <v>-4.5705684440563877E-3</v>
      </c>
      <c r="K702" s="31">
        <v>3.4944403109505027</v>
      </c>
      <c r="L702">
        <f t="shared" si="164"/>
        <v>1</v>
      </c>
      <c r="M702" s="13">
        <f t="shared" si="162"/>
        <v>0.43999999999999995</v>
      </c>
      <c r="N702" s="5">
        <f t="shared" si="165"/>
        <v>8.4691574789398705E-2</v>
      </c>
      <c r="O702" s="5">
        <f t="shared" si="160"/>
        <v>3.0394389497085728E-2</v>
      </c>
      <c r="P702" s="5">
        <f t="shared" si="151"/>
        <v>8.4691574789398705E-2</v>
      </c>
      <c r="Q702" s="5">
        <f t="shared" si="152"/>
        <v>0</v>
      </c>
      <c r="R702" s="5">
        <f t="shared" si="153"/>
        <v>0</v>
      </c>
      <c r="S702" s="11">
        <f t="shared" si="154"/>
        <v>8.2691574789398703E-2</v>
      </c>
      <c r="T702" s="11">
        <f t="shared" si="155"/>
        <v>0</v>
      </c>
      <c r="U702" s="11">
        <f t="shared" si="156"/>
        <v>0</v>
      </c>
    </row>
    <row r="703" spans="1:21" x14ac:dyDescent="0.25">
      <c r="A703" s="1">
        <v>42618</v>
      </c>
      <c r="B703">
        <v>2.1659999999999999</v>
      </c>
      <c r="C703" s="28">
        <f t="shared" si="159"/>
        <v>2.0715610248036676</v>
      </c>
      <c r="D703" s="31">
        <f t="shared" si="157"/>
        <v>9.4438975196332375E-2</v>
      </c>
      <c r="E703" s="30">
        <f t="shared" si="161"/>
        <v>6.1253562423167924</v>
      </c>
      <c r="F703" s="3">
        <v>694</v>
      </c>
      <c r="G703" s="3">
        <f t="shared" si="158"/>
        <v>2.0715610248036676</v>
      </c>
      <c r="H703" s="32">
        <f t="shared" si="163"/>
        <v>1.9921855359618406</v>
      </c>
      <c r="I703" s="31">
        <f t="array" ref="I703:K703">LINEST(B654:B703,F654:G703,1,1)</f>
        <v>0.87684269014544469</v>
      </c>
      <c r="J703" s="31">
        <v>-2.2176680738418822E-3</v>
      </c>
      <c r="K703" s="31">
        <v>1.7505189925372941</v>
      </c>
      <c r="L703">
        <f t="shared" si="164"/>
        <v>0</v>
      </c>
      <c r="M703" s="13">
        <f t="shared" si="162"/>
        <v>0.45999999999999996</v>
      </c>
      <c r="N703" s="5">
        <f t="shared" si="165"/>
        <v>-1.1932220506970292E-2</v>
      </c>
      <c r="O703" s="5">
        <f t="shared" si="160"/>
        <v>6.4734409145155714E-2</v>
      </c>
      <c r="P703" s="5">
        <f t="shared" si="151"/>
        <v>-1.1932220506970292E-2</v>
      </c>
      <c r="Q703" s="5">
        <f t="shared" si="152"/>
        <v>0</v>
      </c>
      <c r="R703" s="5">
        <f t="shared" si="153"/>
        <v>0</v>
      </c>
      <c r="S703" s="11">
        <f t="shared" si="154"/>
        <v>-1.3932220506970293E-2</v>
      </c>
      <c r="T703" s="11">
        <f t="shared" si="155"/>
        <v>0</v>
      </c>
      <c r="U703" s="11">
        <f t="shared" si="156"/>
        <v>0</v>
      </c>
    </row>
    <row r="704" spans="1:21" x14ac:dyDescent="0.25">
      <c r="A704" s="1">
        <v>42625</v>
      </c>
      <c r="B704">
        <v>2.0139999999999998</v>
      </c>
      <c r="C704" s="28">
        <f t="shared" si="159"/>
        <v>2.118780512401834</v>
      </c>
      <c r="D704" s="31">
        <f t="shared" si="157"/>
        <v>0.10478051240183417</v>
      </c>
      <c r="E704" s="30">
        <f t="shared" si="161"/>
        <v>6.1512231836556861</v>
      </c>
      <c r="F704" s="3">
        <v>695</v>
      </c>
      <c r="G704" s="3">
        <f t="shared" si="158"/>
        <v>2.118780512401834</v>
      </c>
      <c r="H704" s="32">
        <f t="shared" si="163"/>
        <v>2.067076885539354</v>
      </c>
      <c r="I704" s="31">
        <f t="array" ref="I704:K704">LINEST(B655:B704,F655:G704,1,1)</f>
        <v>0.86490531422619854</v>
      </c>
      <c r="J704" s="31">
        <v>-2.5135158530851867E-3</v>
      </c>
      <c r="K704" s="31">
        <v>1.9754134118654898</v>
      </c>
      <c r="L704">
        <f t="shared" si="164"/>
        <v>0</v>
      </c>
      <c r="M704" s="13">
        <f t="shared" si="162"/>
        <v>0.43999999999999995</v>
      </c>
      <c r="N704" s="5">
        <f t="shared" si="165"/>
        <v>-7.2759354282428412E-2</v>
      </c>
      <c r="O704" s="5">
        <f t="shared" si="160"/>
        <v>3.6903181320531608E-2</v>
      </c>
      <c r="P704" s="5">
        <f t="shared" si="151"/>
        <v>-7.2759354282428412E-2</v>
      </c>
      <c r="Q704" s="5">
        <f t="shared" si="152"/>
        <v>0</v>
      </c>
      <c r="R704" s="5">
        <f t="shared" si="153"/>
        <v>0</v>
      </c>
      <c r="S704" s="11">
        <f t="shared" si="154"/>
        <v>-7.4759354282428414E-2</v>
      </c>
      <c r="T704" s="11">
        <f t="shared" si="155"/>
        <v>0</v>
      </c>
      <c r="U704" s="11">
        <f t="shared" si="156"/>
        <v>0</v>
      </c>
    </row>
    <row r="705" spans="1:21" x14ac:dyDescent="0.25">
      <c r="A705" s="1">
        <v>42632</v>
      </c>
      <c r="B705">
        <v>1.996</v>
      </c>
      <c r="C705" s="28">
        <f t="shared" si="159"/>
        <v>2.0663902562009167</v>
      </c>
      <c r="D705" s="31">
        <f t="shared" si="157"/>
        <v>7.0390256200916657E-2</v>
      </c>
      <c r="E705" s="30">
        <f t="shared" si="161"/>
        <v>6.2047066543251326</v>
      </c>
      <c r="F705" s="3">
        <v>696</v>
      </c>
      <c r="G705" s="3">
        <f t="shared" si="158"/>
        <v>2.0663902562009167</v>
      </c>
      <c r="H705" s="32">
        <f t="shared" si="163"/>
        <v>2.0132382919716085</v>
      </c>
      <c r="I705" s="31">
        <f t="array" ref="I705:K705">LINEST(B656:B705,F656:G705,1,1)</f>
        <v>0.86858119048663085</v>
      </c>
      <c r="J705" s="31">
        <v>-2.2376481108628337E-3</v>
      </c>
      <c r="K705" s="31">
        <v>1.7792227901000879</v>
      </c>
      <c r="L705">
        <f t="shared" si="164"/>
        <v>0</v>
      </c>
      <c r="M705" s="13">
        <f t="shared" si="162"/>
        <v>0.41999999999999993</v>
      </c>
      <c r="N705" s="5">
        <f t="shared" si="165"/>
        <v>-8.9776164070982656E-3</v>
      </c>
      <c r="O705" s="5">
        <f t="shared" si="160"/>
        <v>-2.6390960498709481E-2</v>
      </c>
      <c r="P705" s="5">
        <f t="shared" si="151"/>
        <v>0</v>
      </c>
      <c r="Q705" s="5">
        <f t="shared" si="152"/>
        <v>8.9776164070982656E-3</v>
      </c>
      <c r="R705" s="5">
        <f t="shared" si="153"/>
        <v>8.9776164070982656E-3</v>
      </c>
      <c r="S705" s="11">
        <f t="shared" si="154"/>
        <v>0</v>
      </c>
      <c r="T705" s="11">
        <f t="shared" si="155"/>
        <v>6.9776164070982655E-3</v>
      </c>
      <c r="U705" s="11">
        <f t="shared" si="156"/>
        <v>6.9776164070982655E-3</v>
      </c>
    </row>
    <row r="706" spans="1:21" x14ac:dyDescent="0.25">
      <c r="A706" s="1">
        <v>42639</v>
      </c>
      <c r="B706">
        <v>1.974</v>
      </c>
      <c r="C706" s="28">
        <f t="shared" si="159"/>
        <v>2.0311951281004585</v>
      </c>
      <c r="D706" s="31">
        <f t="shared" si="157"/>
        <v>5.719512810045857E-2</v>
      </c>
      <c r="E706" s="30">
        <f t="shared" si="161"/>
        <v>6.2083551751913255</v>
      </c>
      <c r="F706" s="3">
        <v>697</v>
      </c>
      <c r="G706" s="3">
        <f t="shared" si="158"/>
        <v>2.0311951281004585</v>
      </c>
      <c r="H706" s="32">
        <f t="shared" si="163"/>
        <v>1.9838399393048338</v>
      </c>
      <c r="I706" s="31">
        <f t="array" ref="I706:K706">LINEST(B657:B706,F657:G706,1,1)</f>
        <v>0.87196879723563092</v>
      </c>
      <c r="J706" s="31">
        <v>-1.8162634790271086E-3</v>
      </c>
      <c r="K706" s="31">
        <v>1.4846744313273676</v>
      </c>
      <c r="L706">
        <f t="shared" si="164"/>
        <v>0</v>
      </c>
      <c r="M706" s="13">
        <f t="shared" si="162"/>
        <v>0.39999999999999991</v>
      </c>
      <c r="N706" s="5">
        <f t="shared" si="165"/>
        <v>-1.1083236877982405E-2</v>
      </c>
      <c r="O706" s="5">
        <f t="shared" si="160"/>
        <v>-1.4710186335404773E-2</v>
      </c>
      <c r="P706" s="5">
        <f t="shared" si="151"/>
        <v>0</v>
      </c>
      <c r="Q706" s="5">
        <f t="shared" si="152"/>
        <v>1.1083236877982405E-2</v>
      </c>
      <c r="R706" s="5">
        <f t="shared" si="153"/>
        <v>1.1083236877982405E-2</v>
      </c>
      <c r="S706" s="11">
        <f t="shared" si="154"/>
        <v>0</v>
      </c>
      <c r="T706" s="11">
        <f t="shared" si="155"/>
        <v>9.0832368779824053E-3</v>
      </c>
      <c r="U706" s="11">
        <f t="shared" si="156"/>
        <v>9.0832368779824053E-3</v>
      </c>
    </row>
    <row r="707" spans="1:21" x14ac:dyDescent="0.25">
      <c r="A707" s="1">
        <v>42646</v>
      </c>
      <c r="B707">
        <v>2.0019999999999998</v>
      </c>
      <c r="C707" s="28">
        <f t="shared" si="159"/>
        <v>2.0025975640502294</v>
      </c>
      <c r="D707" s="31">
        <f t="shared" si="157"/>
        <v>5.9756405022959314E-4</v>
      </c>
      <c r="E707" s="30">
        <f t="shared" si="161"/>
        <v>6.1370794356244236</v>
      </c>
      <c r="F707" s="3">
        <v>698</v>
      </c>
      <c r="G707" s="3">
        <f t="shared" si="158"/>
        <v>2.0025975640502294</v>
      </c>
      <c r="H707" s="32">
        <f t="shared" si="163"/>
        <v>1.9631251122383286</v>
      </c>
      <c r="I707" s="31">
        <f t="array" ref="I707:K707">LINEST(B658:B707,F658:G707,1,1)</f>
        <v>0.87763272875951881</v>
      </c>
      <c r="J707" s="31">
        <v>-1.3790788943355576E-3</v>
      </c>
      <c r="K707" s="31">
        <v>1.1759947440798229</v>
      </c>
      <c r="L707">
        <f t="shared" si="164"/>
        <v>1</v>
      </c>
      <c r="M707" s="13">
        <f t="shared" si="162"/>
        <v>0.38</v>
      </c>
      <c r="N707" s="5">
        <f t="shared" si="165"/>
        <v>1.4084739881738972E-2</v>
      </c>
      <c r="O707" s="5">
        <f t="shared" si="160"/>
        <v>-1.0496681370536165E-2</v>
      </c>
      <c r="P707" s="5">
        <f t="shared" si="151"/>
        <v>0</v>
      </c>
      <c r="Q707" s="5">
        <f t="shared" si="152"/>
        <v>-1.4084739881738972E-2</v>
      </c>
      <c r="R707" s="5">
        <f t="shared" si="153"/>
        <v>-1.4084739881738972E-2</v>
      </c>
      <c r="S707" s="11">
        <f t="shared" si="154"/>
        <v>0</v>
      </c>
      <c r="T707" s="11">
        <f t="shared" si="155"/>
        <v>-1.6084739881738974E-2</v>
      </c>
      <c r="U707" s="11">
        <f t="shared" si="156"/>
        <v>-1.6084739881738974E-2</v>
      </c>
    </row>
    <row r="708" spans="1:21" x14ac:dyDescent="0.25">
      <c r="A708" s="41" t="s">
        <v>15</v>
      </c>
      <c r="B708" s="37"/>
      <c r="C708" s="38">
        <f t="shared" si="159"/>
        <v>2.0022987820251146</v>
      </c>
      <c r="D708" s="38">
        <f t="shared" si="157"/>
        <v>2.0022987820251146</v>
      </c>
      <c r="E708" s="38"/>
      <c r="F708" s="37">
        <v>699</v>
      </c>
      <c r="G708" s="37">
        <f t="shared" si="158"/>
        <v>2.0022987820251146</v>
      </c>
      <c r="H708" s="38">
        <f t="shared" si="163"/>
        <v>1.9693015407998302</v>
      </c>
      <c r="I708" s="38"/>
      <c r="J708" s="38"/>
      <c r="K708" s="38"/>
      <c r="L708" s="37">
        <f t="shared" si="164"/>
        <v>0</v>
      </c>
      <c r="M708" s="39">
        <f t="shared" si="162"/>
        <v>0.39999999999999991</v>
      </c>
      <c r="N708" s="37"/>
      <c r="O708" s="37"/>
      <c r="P708" s="37"/>
      <c r="Q708" s="40"/>
      <c r="R708" s="5">
        <f t="shared" si="153"/>
        <v>0</v>
      </c>
      <c r="S708" s="11">
        <f t="shared" si="154"/>
        <v>0</v>
      </c>
      <c r="T708" s="11">
        <f t="shared" si="155"/>
        <v>0</v>
      </c>
      <c r="U708" s="11">
        <f t="shared" si="156"/>
        <v>0</v>
      </c>
    </row>
  </sheetData>
  <mergeCells count="6">
    <mergeCell ref="K1:L1"/>
    <mergeCell ref="F2:G3"/>
    <mergeCell ref="I3:K3"/>
    <mergeCell ref="S2:T2"/>
    <mergeCell ref="S3:T3"/>
    <mergeCell ref="Q3:R3"/>
  </mergeCells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8"/>
  <sheetViews>
    <sheetView zoomScale="85" zoomScaleNormal="85" workbookViewId="0">
      <selection activeCell="M1" activeCellId="1" sqref="A1:B1048576 M1:M1048576"/>
    </sheetView>
  </sheetViews>
  <sheetFormatPr defaultRowHeight="15" x14ac:dyDescent="0.25"/>
  <cols>
    <col min="1" max="1" width="15" customWidth="1"/>
    <col min="2" max="2" width="9.5703125" customWidth="1"/>
    <col min="3" max="5" width="7.85546875" style="2" customWidth="1"/>
    <col min="6" max="6" width="5.85546875" customWidth="1"/>
    <col min="7" max="8" width="7.42578125" customWidth="1"/>
    <col min="9" max="11" width="9.140625" style="15"/>
    <col min="14" max="14" width="7.28515625" customWidth="1"/>
    <col min="15" max="15" width="2.85546875" customWidth="1"/>
    <col min="16" max="16" width="21.28515625" customWidth="1"/>
    <col min="17" max="17" width="12.5703125" bestFit="1" customWidth="1"/>
    <col min="20" max="20" width="4.85546875" customWidth="1"/>
    <col min="28" max="28" width="24.42578125" customWidth="1"/>
  </cols>
  <sheetData>
    <row r="1" spans="1:31" ht="18.75" x14ac:dyDescent="0.3">
      <c r="B1" t="s">
        <v>10</v>
      </c>
      <c r="C1" s="2" t="s">
        <v>17</v>
      </c>
      <c r="D1" s="2" t="s">
        <v>18</v>
      </c>
      <c r="E1" s="2" t="s">
        <v>46</v>
      </c>
      <c r="F1" t="s">
        <v>22</v>
      </c>
      <c r="G1" t="s">
        <v>23</v>
      </c>
      <c r="H1" t="s">
        <v>28</v>
      </c>
      <c r="I1" s="5" t="s">
        <v>26</v>
      </c>
      <c r="J1" s="5" t="s">
        <v>27</v>
      </c>
      <c r="K1" s="5" t="s">
        <v>48</v>
      </c>
      <c r="L1" t="s">
        <v>29</v>
      </c>
      <c r="M1" t="s">
        <v>50</v>
      </c>
      <c r="N1" t="s">
        <v>51</v>
      </c>
      <c r="P1" s="18" t="s">
        <v>40</v>
      </c>
      <c r="Q1" s="19" t="s">
        <v>26</v>
      </c>
      <c r="R1" s="19" t="s">
        <v>27</v>
      </c>
      <c r="S1" s="19" t="s">
        <v>48</v>
      </c>
      <c r="U1" s="64" t="s">
        <v>52</v>
      </c>
      <c r="V1" s="64"/>
      <c r="W1" s="64"/>
      <c r="X1" s="64" t="s">
        <v>53</v>
      </c>
      <c r="Y1" s="64"/>
      <c r="Z1" s="64"/>
      <c r="AB1" s="18" t="s">
        <v>31</v>
      </c>
      <c r="AC1" s="20">
        <f>COUNTIF(I2:I638,"&gt;0")/Q$7</f>
        <v>0.50442477876106195</v>
      </c>
      <c r="AD1" s="20">
        <f>COUNTIF(J2:J638,"&gt;0")/R$7</f>
        <v>0.51679586563307489</v>
      </c>
      <c r="AE1" s="20">
        <f>COUNTIF(K2:K638,"&gt;0")/S$7</f>
        <v>0.51864406779661021</v>
      </c>
    </row>
    <row r="2" spans="1:31" ht="18.75" x14ac:dyDescent="0.3">
      <c r="A2" s="1">
        <f>'trading strategies'!A71</f>
        <v>38194</v>
      </c>
      <c r="B2" s="52">
        <f>'trading strategies'!B71</f>
        <v>1.7234100000000001</v>
      </c>
      <c r="C2" s="5">
        <f>'trading strategies'!P71</f>
        <v>0</v>
      </c>
      <c r="D2" s="5">
        <f>'trading strategies'!Q71</f>
        <v>0</v>
      </c>
      <c r="E2" s="5">
        <f>'trading strategies'!R71</f>
        <v>0</v>
      </c>
      <c r="F2" s="14">
        <f>C2</f>
        <v>0</v>
      </c>
      <c r="G2" s="14">
        <f>D2</f>
        <v>0</v>
      </c>
      <c r="H2" s="14">
        <f>E2</f>
        <v>0</v>
      </c>
      <c r="I2" s="26">
        <f>'trading strategies'!S71</f>
        <v>0</v>
      </c>
      <c r="J2" s="26">
        <f>'trading strategies'!T71</f>
        <v>0</v>
      </c>
      <c r="K2" s="26">
        <f>'trading strategies'!U71</f>
        <v>0</v>
      </c>
      <c r="L2" s="14">
        <f>I2</f>
        <v>0</v>
      </c>
      <c r="M2" s="14">
        <f>J2</f>
        <v>0</v>
      </c>
      <c r="N2" s="14">
        <f>K2</f>
        <v>0</v>
      </c>
      <c r="P2" s="18" t="s">
        <v>6</v>
      </c>
      <c r="Q2" s="48">
        <f>SUM(I2:I638)/Q7</f>
        <v>-5.5449956804868867E-4</v>
      </c>
      <c r="R2" s="48">
        <f>SUM(J2:J638)/R7</f>
        <v>3.0292617050534788E-3</v>
      </c>
      <c r="S2" s="48">
        <f>SUM(K2:K638)/S7</f>
        <v>3.136949648876852E-3</v>
      </c>
      <c r="U2" s="9">
        <f>IF(I2&gt;0,1,-1)</f>
        <v>-1</v>
      </c>
      <c r="V2" s="9">
        <f>IF(J2&gt;0,1,-1)</f>
        <v>-1</v>
      </c>
      <c r="W2" s="9">
        <f>IF(K2&gt;0,1,-1)</f>
        <v>-1</v>
      </c>
      <c r="AB2" s="18" t="s">
        <v>32</v>
      </c>
      <c r="AC2" s="20">
        <f>COUNTIF(I3:I638,"&lt;0")/Q$7</f>
        <v>0.49557522123893805</v>
      </c>
      <c r="AD2" s="20">
        <f>COUNTIF(J3:J638,"&lt;0")/R$7</f>
        <v>0.48320413436692505</v>
      </c>
      <c r="AE2" s="20">
        <f>COUNTIF(K3:K638,"&lt;0")/S$7</f>
        <v>0.48135593220338985</v>
      </c>
    </row>
    <row r="3" spans="1:31" ht="18.75" x14ac:dyDescent="0.3">
      <c r="A3" s="1">
        <f>'trading strategies'!A72</f>
        <v>38201</v>
      </c>
      <c r="B3" s="52">
        <f>'trading strategies'!B72</f>
        <v>1.7122200000000001</v>
      </c>
      <c r="C3" s="5">
        <f>'trading strategies'!P72</f>
        <v>-6.5141121537286573E-3</v>
      </c>
      <c r="D3" s="5">
        <f>'trading strategies'!Q72</f>
        <v>-6.5141121537286573E-3</v>
      </c>
      <c r="E3" s="5">
        <f>'trading strategies'!R72</f>
        <v>-6.5141121537286573E-3</v>
      </c>
      <c r="F3" s="14">
        <f>C3+F2</f>
        <v>-6.5141121537286573E-3</v>
      </c>
      <c r="G3" s="14">
        <f t="shared" ref="G3:H3" si="0">D3+G2</f>
        <v>-6.5141121537286573E-3</v>
      </c>
      <c r="H3" s="14">
        <f t="shared" si="0"/>
        <v>-6.5141121537286573E-3</v>
      </c>
      <c r="I3" s="26">
        <f>'trading strategies'!S72</f>
        <v>-8.5141121537286573E-3</v>
      </c>
      <c r="J3" s="26">
        <f>'trading strategies'!T72</f>
        <v>-8.5141121537286573E-3</v>
      </c>
      <c r="K3" s="26">
        <f>'trading strategies'!U72</f>
        <v>-8.5141121537286573E-3</v>
      </c>
      <c r="L3" s="14">
        <f>I3+L2</f>
        <v>-8.5141121537286573E-3</v>
      </c>
      <c r="M3" s="14">
        <f t="shared" ref="M3:N3" si="1">J3+M2</f>
        <v>-8.5141121537286573E-3</v>
      </c>
      <c r="N3" s="14">
        <f t="shared" si="1"/>
        <v>-8.5141121537286573E-3</v>
      </c>
      <c r="P3" s="18" t="s">
        <v>8</v>
      </c>
      <c r="Q3" s="49">
        <f>MIN(I2:I638)</f>
        <v>-0.22990357847626131</v>
      </c>
      <c r="R3" s="49">
        <f>MIN(J2:J638)</f>
        <v>-0.18679047531139537</v>
      </c>
      <c r="S3" s="49">
        <f>MIN(K2:K638)</f>
        <v>-0.18679047531139537</v>
      </c>
      <c r="U3" s="9">
        <f t="shared" ref="U3:U66" si="2">IF(AND(I3*I2&gt;0,I3&lt;0),U2-1,IF(AND(I3*I2&gt;0,I3&gt;0),U2+1,IF(I3&gt;0,1,-1)))</f>
        <v>-1</v>
      </c>
      <c r="V3" s="9">
        <f t="shared" ref="V3:V66" si="3">IF(AND(J3*J2&gt;0,J3&lt;0),V2-1,IF(AND(J3*J2&gt;0,J3&gt;0),V2+1,IF(J3&gt;0,1,-1)))</f>
        <v>-1</v>
      </c>
      <c r="W3" s="9">
        <f t="shared" ref="W3:W66" si="4">IF(AND(K3*K2&gt;0,K3&lt;0),W2-1,IF(AND(K3*K2&gt;0,K3&gt;0),W2+1,IF(K3&gt;0,1,-1)))</f>
        <v>-1</v>
      </c>
      <c r="X3" s="15">
        <f>IF(I3*I2&gt;0,I3+X2,I3)</f>
        <v>-8.5141121537286573E-3</v>
      </c>
      <c r="Y3" s="15">
        <f>IF(J3*J2&gt;0,J3+Y2,J3)</f>
        <v>-8.5141121537286573E-3</v>
      </c>
      <c r="Z3" s="15">
        <f>IF(K3*K2&gt;0,K3+Z2,K3)</f>
        <v>-8.5141121537286573E-3</v>
      </c>
      <c r="AA3" s="15"/>
      <c r="AB3" s="18" t="s">
        <v>33</v>
      </c>
      <c r="AC3" s="22">
        <f>MAX(U2:U638)</f>
        <v>6</v>
      </c>
      <c r="AD3" s="22">
        <f>MAX(V2:V638)</f>
        <v>6</v>
      </c>
      <c r="AE3" s="22">
        <f>MAX(W2:W638)</f>
        <v>5</v>
      </c>
    </row>
    <row r="4" spans="1:31" ht="18.75" x14ac:dyDescent="0.3">
      <c r="A4" s="1">
        <f>'trading strategies'!A73</f>
        <v>38208</v>
      </c>
      <c r="B4" s="52">
        <f>'trading strategies'!B73</f>
        <v>1.59751</v>
      </c>
      <c r="C4" s="5">
        <f>'trading strategies'!P73</f>
        <v>0</v>
      </c>
      <c r="D4" s="5">
        <f>'trading strategies'!Q73</f>
        <v>0</v>
      </c>
      <c r="E4" s="5">
        <f>'trading strategies'!R73</f>
        <v>0</v>
      </c>
      <c r="F4" s="14">
        <f t="shared" ref="F4:F67" si="5">C4+F3</f>
        <v>-6.5141121537286573E-3</v>
      </c>
      <c r="G4" s="14">
        <f t="shared" ref="G4:G67" si="6">D4+G3</f>
        <v>-6.5141121537286573E-3</v>
      </c>
      <c r="H4" s="14">
        <f t="shared" ref="H4:H67" si="7">E4+H3</f>
        <v>-6.5141121537286573E-3</v>
      </c>
      <c r="I4" s="26">
        <f>'trading strategies'!S73</f>
        <v>0</v>
      </c>
      <c r="J4" s="26">
        <f>'trading strategies'!T73</f>
        <v>0</v>
      </c>
      <c r="K4" s="26">
        <f>'trading strategies'!U73</f>
        <v>0</v>
      </c>
      <c r="L4" s="14">
        <f t="shared" ref="L4:L67" si="8">I4+L3</f>
        <v>-8.5141121537286573E-3</v>
      </c>
      <c r="M4" s="14">
        <f t="shared" ref="M4:M67" si="9">J4+M3</f>
        <v>-8.5141121537286573E-3</v>
      </c>
      <c r="N4" s="14">
        <f t="shared" ref="N4:N67" si="10">K4+N3</f>
        <v>-8.5141121537286573E-3</v>
      </c>
      <c r="P4" s="18" t="s">
        <v>30</v>
      </c>
      <c r="Q4" s="49">
        <f>MAX(I2:I638)</f>
        <v>0.15031205190751268</v>
      </c>
      <c r="R4" s="49">
        <f>MAX(J2:J638)</f>
        <v>0.29426332833839142</v>
      </c>
      <c r="S4" s="49">
        <f>MAX(K2:K638)</f>
        <v>0.29426332833839142</v>
      </c>
      <c r="U4" s="9">
        <f t="shared" si="2"/>
        <v>-1</v>
      </c>
      <c r="V4" s="9">
        <f t="shared" si="3"/>
        <v>-1</v>
      </c>
      <c r="W4" s="9">
        <f t="shared" si="4"/>
        <v>-1</v>
      </c>
      <c r="X4" s="15">
        <f t="shared" ref="X4:X67" si="11">IF(I4*I3&gt;0,I4+X3,I4)</f>
        <v>0</v>
      </c>
      <c r="Y4" s="15">
        <f t="shared" ref="Y4:Y67" si="12">IF(J4*J3&gt;0,J4+Y3,J4)</f>
        <v>0</v>
      </c>
      <c r="Z4" s="15">
        <f t="shared" ref="Z4:Z67" si="13">IF(K4*K3&gt;0,K4+Z3,K4)</f>
        <v>0</v>
      </c>
      <c r="AA4" s="15"/>
      <c r="AB4" s="18" t="s">
        <v>34</v>
      </c>
      <c r="AC4" s="23">
        <f>-MIN(U2:U638)</f>
        <v>3</v>
      </c>
      <c r="AD4" s="23">
        <f>-MIN(V2:V638)</f>
        <v>3</v>
      </c>
      <c r="AE4" s="23">
        <f>-MIN(W2:W638)</f>
        <v>3</v>
      </c>
    </row>
    <row r="5" spans="1:31" ht="18.75" x14ac:dyDescent="0.3">
      <c r="A5" s="1">
        <f>'trading strategies'!A74</f>
        <v>38215</v>
      </c>
      <c r="B5" s="52">
        <f>'trading strategies'!B74</f>
        <v>1.62269</v>
      </c>
      <c r="C5" s="5">
        <f>'trading strategies'!P74</f>
        <v>0</v>
      </c>
      <c r="D5" s="5">
        <f>'trading strategies'!Q74</f>
        <v>0</v>
      </c>
      <c r="E5" s="5">
        <f>'trading strategies'!R74</f>
        <v>0</v>
      </c>
      <c r="F5" s="14">
        <f t="shared" si="5"/>
        <v>-6.5141121537286573E-3</v>
      </c>
      <c r="G5" s="14">
        <f t="shared" si="6"/>
        <v>-6.5141121537286573E-3</v>
      </c>
      <c r="H5" s="14">
        <f t="shared" si="7"/>
        <v>-6.5141121537286573E-3</v>
      </c>
      <c r="I5" s="26">
        <f>'trading strategies'!S74</f>
        <v>0</v>
      </c>
      <c r="J5" s="26">
        <f>'trading strategies'!T74</f>
        <v>0</v>
      </c>
      <c r="K5" s="26">
        <f>'trading strategies'!U74</f>
        <v>0</v>
      </c>
      <c r="L5" s="14">
        <f t="shared" si="8"/>
        <v>-8.5141121537286573E-3</v>
      </c>
      <c r="M5" s="14">
        <f t="shared" si="9"/>
        <v>-8.5141121537286573E-3</v>
      </c>
      <c r="N5" s="14">
        <f t="shared" si="10"/>
        <v>-8.5141121537286573E-3</v>
      </c>
      <c r="O5" s="16">
        <v>0.05</v>
      </c>
      <c r="P5" s="18" t="s">
        <v>37</v>
      </c>
      <c r="Q5" s="50">
        <f>PERCENTILE(I2:I638,$O5)</f>
        <v>-5.3112186568304673E-2</v>
      </c>
      <c r="R5" s="50">
        <f>PERCENTILE(J2:J638,$O5)</f>
        <v>-6.5911707731140023E-2</v>
      </c>
      <c r="S5" s="50">
        <f>PERCENTILE(K2:K638,$O5)</f>
        <v>-6.5263144505858309E-2</v>
      </c>
      <c r="U5" s="9">
        <f t="shared" si="2"/>
        <v>-1</v>
      </c>
      <c r="V5" s="9">
        <f t="shared" si="3"/>
        <v>-1</v>
      </c>
      <c r="W5" s="9">
        <f t="shared" si="4"/>
        <v>-1</v>
      </c>
      <c r="X5" s="15">
        <f t="shared" si="11"/>
        <v>0</v>
      </c>
      <c r="Y5" s="15">
        <f t="shared" si="12"/>
        <v>0</v>
      </c>
      <c r="Z5" s="15">
        <f t="shared" si="13"/>
        <v>0</v>
      </c>
      <c r="AA5" s="15"/>
      <c r="AB5" s="18"/>
      <c r="AC5" s="18"/>
      <c r="AD5" s="18"/>
      <c r="AE5" s="18"/>
    </row>
    <row r="6" spans="1:31" ht="18.75" x14ac:dyDescent="0.3">
      <c r="A6" s="1">
        <f>'trading strategies'!A75</f>
        <v>38222</v>
      </c>
      <c r="B6" s="52">
        <f>'trading strategies'!B75</f>
        <v>1.70103</v>
      </c>
      <c r="C6" s="5">
        <f>'trading strategies'!P75</f>
        <v>0</v>
      </c>
      <c r="D6" s="5">
        <f>'trading strategies'!Q75</f>
        <v>0</v>
      </c>
      <c r="E6" s="5">
        <f>'trading strategies'!R75</f>
        <v>0</v>
      </c>
      <c r="F6" s="14">
        <f t="shared" si="5"/>
        <v>-6.5141121537286573E-3</v>
      </c>
      <c r="G6" s="14">
        <f t="shared" si="6"/>
        <v>-6.5141121537286573E-3</v>
      </c>
      <c r="H6" s="14">
        <f t="shared" si="7"/>
        <v>-6.5141121537286573E-3</v>
      </c>
      <c r="I6" s="26">
        <f>'trading strategies'!S75</f>
        <v>0</v>
      </c>
      <c r="J6" s="26">
        <f>'trading strategies'!T75</f>
        <v>0</v>
      </c>
      <c r="K6" s="26">
        <f>'trading strategies'!U75</f>
        <v>0</v>
      </c>
      <c r="L6" s="14">
        <f t="shared" si="8"/>
        <v>-8.5141121537286573E-3</v>
      </c>
      <c r="M6" s="14">
        <f t="shared" si="9"/>
        <v>-8.5141121537286573E-3</v>
      </c>
      <c r="N6" s="14">
        <f t="shared" si="10"/>
        <v>-8.5141121537286573E-3</v>
      </c>
      <c r="O6" s="16">
        <f>1-O5</f>
        <v>0.95</v>
      </c>
      <c r="P6" s="18" t="s">
        <v>37</v>
      </c>
      <c r="Q6" s="50">
        <f>PERCENTILE(I2:I638,$O6)</f>
        <v>5.1826727219014282E-2</v>
      </c>
      <c r="R6" s="50">
        <f>PERCENTILE(J2:J638,$O6)</f>
        <v>6.208194146684208E-2</v>
      </c>
      <c r="S6" s="50">
        <f>PERCENTILE(K2:K638,$O6)</f>
        <v>5.7690566837607364E-2</v>
      </c>
      <c r="U6" s="9">
        <f t="shared" si="2"/>
        <v>-1</v>
      </c>
      <c r="V6" s="9">
        <f t="shared" si="3"/>
        <v>-1</v>
      </c>
      <c r="W6" s="9">
        <f t="shared" si="4"/>
        <v>-1</v>
      </c>
      <c r="X6" s="15">
        <f t="shared" si="11"/>
        <v>0</v>
      </c>
      <c r="Y6" s="15">
        <f t="shared" si="12"/>
        <v>0</v>
      </c>
      <c r="Z6" s="15">
        <f t="shared" si="13"/>
        <v>0</v>
      </c>
      <c r="AA6" s="15"/>
      <c r="AB6" s="18" t="s">
        <v>36</v>
      </c>
      <c r="AC6" s="21">
        <f>MAX(X3:X638)</f>
        <v>0.2400483039601142</v>
      </c>
      <c r="AD6" s="21">
        <f>MAX(Y3:Y638)</f>
        <v>0.29901564608144482</v>
      </c>
      <c r="AE6" s="21">
        <f>MAX(Z3:Z638)</f>
        <v>0.29901564608144482</v>
      </c>
    </row>
    <row r="7" spans="1:31" ht="18.75" x14ac:dyDescent="0.3">
      <c r="A7" s="1">
        <f>'trading strategies'!A76</f>
        <v>38229</v>
      </c>
      <c r="B7" s="52">
        <f>'trading strategies'!B76</f>
        <v>1.7569900000000001</v>
      </c>
      <c r="C7" s="5">
        <f>'trading strategies'!P76</f>
        <v>3.2368167726624097E-2</v>
      </c>
      <c r="D7" s="5">
        <f>'trading strategies'!Q76</f>
        <v>3.2368167726624097E-2</v>
      </c>
      <c r="E7" s="5">
        <f>'trading strategies'!R76</f>
        <v>3.2368167726624097E-2</v>
      </c>
      <c r="F7" s="14">
        <f t="shared" si="5"/>
        <v>2.585405557289544E-2</v>
      </c>
      <c r="G7" s="14">
        <f t="shared" si="6"/>
        <v>2.585405557289544E-2</v>
      </c>
      <c r="H7" s="14">
        <f t="shared" si="7"/>
        <v>2.585405557289544E-2</v>
      </c>
      <c r="I7" s="26">
        <f>'trading strategies'!S76</f>
        <v>3.0368167726624096E-2</v>
      </c>
      <c r="J7" s="26">
        <f>'trading strategies'!T76</f>
        <v>3.0368167726624096E-2</v>
      </c>
      <c r="K7" s="26">
        <f>'trading strategies'!U76</f>
        <v>3.0368167726624096E-2</v>
      </c>
      <c r="L7" s="14">
        <f t="shared" si="8"/>
        <v>2.1854055572895437E-2</v>
      </c>
      <c r="M7" s="14">
        <f t="shared" si="9"/>
        <v>2.1854055572895437E-2</v>
      </c>
      <c r="N7" s="14">
        <f t="shared" si="10"/>
        <v>2.1854055572895437E-2</v>
      </c>
      <c r="O7" s="16"/>
      <c r="P7" s="18" t="s">
        <v>49</v>
      </c>
      <c r="Q7" s="51">
        <f>COUNTIF(I2:I638,"&lt;&gt;0")</f>
        <v>339</v>
      </c>
      <c r="R7" s="51">
        <f>COUNTIF(J2:J638,"&lt;&gt;0")</f>
        <v>387</v>
      </c>
      <c r="S7" s="51">
        <f>COUNTIF(K2:K638,"&lt;&gt;0")</f>
        <v>295</v>
      </c>
      <c r="U7" s="9">
        <f t="shared" si="2"/>
        <v>1</v>
      </c>
      <c r="V7" s="9">
        <f t="shared" si="3"/>
        <v>1</v>
      </c>
      <c r="W7" s="9">
        <f t="shared" si="4"/>
        <v>1</v>
      </c>
      <c r="X7" s="15">
        <f t="shared" si="11"/>
        <v>3.0368167726624096E-2</v>
      </c>
      <c r="Y7" s="15">
        <f t="shared" si="12"/>
        <v>3.0368167726624096E-2</v>
      </c>
      <c r="Z7" s="15">
        <f t="shared" si="13"/>
        <v>3.0368167726624096E-2</v>
      </c>
      <c r="AA7" s="15"/>
      <c r="AB7" s="18" t="s">
        <v>35</v>
      </c>
      <c r="AC7" s="21">
        <f>MIN(X2:X638)</f>
        <v>-0.22990357847626131</v>
      </c>
      <c r="AD7" s="21">
        <f>MIN(Y2:Y638)</f>
        <v>-0.25806664173205196</v>
      </c>
      <c r="AE7" s="21">
        <f>MIN(Z2:Z638)</f>
        <v>-0.25806664173205196</v>
      </c>
    </row>
    <row r="8" spans="1:31" ht="18.75" x14ac:dyDescent="0.3">
      <c r="A8" s="1">
        <f>'trading strategies'!A77</f>
        <v>38236</v>
      </c>
      <c r="B8" s="52">
        <f>'trading strategies'!B77</f>
        <v>1.7122200000000001</v>
      </c>
      <c r="C8" s="5">
        <f>'trading strategies'!P77</f>
        <v>-2.5811343532698316E-2</v>
      </c>
      <c r="D8" s="5">
        <f>'trading strategies'!Q77</f>
        <v>-2.5811343532698316E-2</v>
      </c>
      <c r="E8" s="5">
        <f>'trading strategies'!R77</f>
        <v>-2.5811343532698316E-2</v>
      </c>
      <c r="F8" s="14">
        <f t="shared" si="5"/>
        <v>4.2712040197123713E-5</v>
      </c>
      <c r="G8" s="14">
        <f t="shared" si="6"/>
        <v>4.2712040197123713E-5</v>
      </c>
      <c r="H8" s="14">
        <f t="shared" si="7"/>
        <v>4.2712040197123713E-5</v>
      </c>
      <c r="I8" s="26">
        <f>'trading strategies'!S77</f>
        <v>-2.7811343532698318E-2</v>
      </c>
      <c r="J8" s="26">
        <f>'trading strategies'!T77</f>
        <v>-2.7811343532698318E-2</v>
      </c>
      <c r="K8" s="26">
        <f>'trading strategies'!U77</f>
        <v>-2.7811343532698318E-2</v>
      </c>
      <c r="L8" s="14">
        <f t="shared" si="8"/>
        <v>-5.9572879598028816E-3</v>
      </c>
      <c r="M8" s="14">
        <f t="shared" si="9"/>
        <v>-5.9572879598028816E-3</v>
      </c>
      <c r="N8" s="14">
        <f t="shared" si="10"/>
        <v>-5.9572879598028816E-3</v>
      </c>
      <c r="P8" s="18"/>
      <c r="U8" s="9">
        <f t="shared" si="2"/>
        <v>-1</v>
      </c>
      <c r="V8" s="9">
        <f t="shared" si="3"/>
        <v>-1</v>
      </c>
      <c r="W8" s="9">
        <f t="shared" si="4"/>
        <v>-1</v>
      </c>
      <c r="X8" s="15">
        <f t="shared" si="11"/>
        <v>-2.7811343532698318E-2</v>
      </c>
      <c r="Y8" s="15">
        <f t="shared" si="12"/>
        <v>-2.7811343532698318E-2</v>
      </c>
      <c r="Z8" s="15">
        <f t="shared" si="13"/>
        <v>-2.7811343532698318E-2</v>
      </c>
      <c r="AA8" s="15"/>
    </row>
    <row r="9" spans="1:31" x14ac:dyDescent="0.25">
      <c r="A9" s="1">
        <f>'trading strategies'!A78</f>
        <v>38243</v>
      </c>
      <c r="B9" s="52">
        <f>'trading strategies'!B78</f>
        <v>1.7122200000000001</v>
      </c>
      <c r="C9" s="5">
        <f>'trading strategies'!P78</f>
        <v>0</v>
      </c>
      <c r="D9" s="5">
        <f>'trading strategies'!Q78</f>
        <v>0</v>
      </c>
      <c r="E9" s="5">
        <f>'trading strategies'!R78</f>
        <v>0</v>
      </c>
      <c r="F9" s="14">
        <f t="shared" si="5"/>
        <v>4.2712040197123713E-5</v>
      </c>
      <c r="G9" s="14">
        <f t="shared" si="6"/>
        <v>4.2712040197123713E-5</v>
      </c>
      <c r="H9" s="14">
        <f t="shared" si="7"/>
        <v>4.2712040197123713E-5</v>
      </c>
      <c r="I9" s="26">
        <f>'trading strategies'!S78</f>
        <v>0</v>
      </c>
      <c r="J9" s="26">
        <f>'trading strategies'!T78</f>
        <v>0</v>
      </c>
      <c r="K9" s="26">
        <f>'trading strategies'!U78</f>
        <v>0</v>
      </c>
      <c r="L9" s="14">
        <f t="shared" si="8"/>
        <v>-5.9572879598028816E-3</v>
      </c>
      <c r="M9" s="14">
        <f t="shared" si="9"/>
        <v>-5.9572879598028816E-3</v>
      </c>
      <c r="N9" s="14">
        <f t="shared" si="10"/>
        <v>-5.9572879598028816E-3</v>
      </c>
      <c r="U9" s="9">
        <f t="shared" si="2"/>
        <v>-1</v>
      </c>
      <c r="V9" s="9">
        <f t="shared" si="3"/>
        <v>-1</v>
      </c>
      <c r="W9" s="9">
        <f t="shared" si="4"/>
        <v>-1</v>
      </c>
      <c r="X9" s="15">
        <f t="shared" si="11"/>
        <v>0</v>
      </c>
      <c r="Y9" s="15">
        <f t="shared" si="12"/>
        <v>0</v>
      </c>
      <c r="Z9" s="15">
        <f t="shared" si="13"/>
        <v>0</v>
      </c>
      <c r="AA9" s="15"/>
    </row>
    <row r="10" spans="1:31" x14ac:dyDescent="0.25">
      <c r="A10" s="1">
        <f>'trading strategies'!A79</f>
        <v>38250</v>
      </c>
      <c r="B10" s="52">
        <f>'trading strategies'!B79</f>
        <v>1.6954400000000001</v>
      </c>
      <c r="C10" s="5">
        <f>'trading strategies'!P79</f>
        <v>0</v>
      </c>
      <c r="D10" s="5">
        <f>'trading strategies'!Q79</f>
        <v>0</v>
      </c>
      <c r="E10" s="5">
        <f>'trading strategies'!R79</f>
        <v>0</v>
      </c>
      <c r="F10" s="14">
        <f t="shared" si="5"/>
        <v>4.2712040197123713E-5</v>
      </c>
      <c r="G10" s="14">
        <f t="shared" si="6"/>
        <v>4.2712040197123713E-5</v>
      </c>
      <c r="H10" s="14">
        <f t="shared" si="7"/>
        <v>4.2712040197123713E-5</v>
      </c>
      <c r="I10" s="26">
        <f>'trading strategies'!S79</f>
        <v>0</v>
      </c>
      <c r="J10" s="26">
        <f>'trading strategies'!T79</f>
        <v>0</v>
      </c>
      <c r="K10" s="26">
        <f>'trading strategies'!U79</f>
        <v>0</v>
      </c>
      <c r="L10" s="14">
        <f t="shared" si="8"/>
        <v>-5.9572879598028816E-3</v>
      </c>
      <c r="M10" s="14">
        <f t="shared" si="9"/>
        <v>-5.9572879598028816E-3</v>
      </c>
      <c r="N10" s="14">
        <f t="shared" si="10"/>
        <v>-5.9572879598028816E-3</v>
      </c>
      <c r="U10" s="9">
        <f t="shared" si="2"/>
        <v>-1</v>
      </c>
      <c r="V10" s="9">
        <f t="shared" si="3"/>
        <v>-1</v>
      </c>
      <c r="W10" s="9">
        <f t="shared" si="4"/>
        <v>-1</v>
      </c>
      <c r="X10" s="15">
        <f t="shared" si="11"/>
        <v>0</v>
      </c>
      <c r="Y10" s="15">
        <f t="shared" si="12"/>
        <v>0</v>
      </c>
      <c r="Z10" s="15">
        <f t="shared" si="13"/>
        <v>0</v>
      </c>
      <c r="AA10" s="15"/>
    </row>
    <row r="11" spans="1:31" x14ac:dyDescent="0.25">
      <c r="A11" s="1">
        <f>'trading strategies'!A80</f>
        <v>38257</v>
      </c>
      <c r="B11" s="52">
        <f>'trading strategies'!B80</f>
        <v>1.7178199999999999</v>
      </c>
      <c r="C11" s="5">
        <f>'trading strategies'!P80</f>
        <v>0</v>
      </c>
      <c r="D11" s="5">
        <f>'trading strategies'!Q80</f>
        <v>0</v>
      </c>
      <c r="E11" s="5">
        <f>'trading strategies'!R80</f>
        <v>0</v>
      </c>
      <c r="F11" s="14">
        <f t="shared" si="5"/>
        <v>4.2712040197123713E-5</v>
      </c>
      <c r="G11" s="14">
        <f t="shared" si="6"/>
        <v>4.2712040197123713E-5</v>
      </c>
      <c r="H11" s="14">
        <f t="shared" si="7"/>
        <v>4.2712040197123713E-5</v>
      </c>
      <c r="I11" s="26">
        <f>'trading strategies'!S80</f>
        <v>0</v>
      </c>
      <c r="J11" s="26">
        <f>'trading strategies'!T80</f>
        <v>0</v>
      </c>
      <c r="K11" s="26">
        <f>'trading strategies'!U80</f>
        <v>0</v>
      </c>
      <c r="L11" s="14">
        <f t="shared" si="8"/>
        <v>-5.9572879598028816E-3</v>
      </c>
      <c r="M11" s="14">
        <f t="shared" si="9"/>
        <v>-5.9572879598028816E-3</v>
      </c>
      <c r="N11" s="14">
        <f t="shared" si="10"/>
        <v>-5.9572879598028816E-3</v>
      </c>
      <c r="U11" s="9">
        <f t="shared" si="2"/>
        <v>-1</v>
      </c>
      <c r="V11" s="9">
        <f t="shared" si="3"/>
        <v>-1</v>
      </c>
      <c r="W11" s="9">
        <f t="shared" si="4"/>
        <v>-1</v>
      </c>
      <c r="X11" s="15">
        <f t="shared" si="11"/>
        <v>0</v>
      </c>
      <c r="Y11" s="15">
        <f t="shared" si="12"/>
        <v>0</v>
      </c>
      <c r="Z11" s="15">
        <f t="shared" si="13"/>
        <v>0</v>
      </c>
      <c r="AA11" s="15"/>
    </row>
    <row r="12" spans="1:31" x14ac:dyDescent="0.25">
      <c r="A12" s="1">
        <f>'trading strategies'!A81</f>
        <v>38264</v>
      </c>
      <c r="B12" s="52">
        <f>'trading strategies'!B81</f>
        <v>1.7569900000000001</v>
      </c>
      <c r="C12" s="5">
        <f>'trading strategies'!P81</f>
        <v>2.2546072587988464E-2</v>
      </c>
      <c r="D12" s="5">
        <f>'trading strategies'!Q81</f>
        <v>2.2546072587988464E-2</v>
      </c>
      <c r="E12" s="5">
        <f>'trading strategies'!R81</f>
        <v>2.2546072587988464E-2</v>
      </c>
      <c r="F12" s="14">
        <f t="shared" si="5"/>
        <v>2.2588784628185588E-2</v>
      </c>
      <c r="G12" s="14">
        <f t="shared" si="6"/>
        <v>2.2588784628185588E-2</v>
      </c>
      <c r="H12" s="14">
        <f t="shared" si="7"/>
        <v>2.2588784628185588E-2</v>
      </c>
      <c r="I12" s="26">
        <f>'trading strategies'!S81</f>
        <v>2.0546072587988462E-2</v>
      </c>
      <c r="J12" s="26">
        <f>'trading strategies'!T81</f>
        <v>2.0546072587988462E-2</v>
      </c>
      <c r="K12" s="26">
        <f>'trading strategies'!U81</f>
        <v>2.0546072587988462E-2</v>
      </c>
      <c r="L12" s="14">
        <f t="shared" si="8"/>
        <v>1.458878462818558E-2</v>
      </c>
      <c r="M12" s="14">
        <f t="shared" si="9"/>
        <v>1.458878462818558E-2</v>
      </c>
      <c r="N12" s="14">
        <f t="shared" si="10"/>
        <v>1.458878462818558E-2</v>
      </c>
      <c r="U12" s="9">
        <f t="shared" si="2"/>
        <v>1</v>
      </c>
      <c r="V12" s="9">
        <f t="shared" si="3"/>
        <v>1</v>
      </c>
      <c r="W12" s="9">
        <f t="shared" si="4"/>
        <v>1</v>
      </c>
      <c r="X12" s="15">
        <f t="shared" si="11"/>
        <v>2.0546072587988462E-2</v>
      </c>
      <c r="Y12" s="15">
        <f t="shared" si="12"/>
        <v>2.0546072587988462E-2</v>
      </c>
      <c r="Z12" s="15">
        <f t="shared" si="13"/>
        <v>2.0546072587988462E-2</v>
      </c>
      <c r="AA12" s="15"/>
    </row>
    <row r="13" spans="1:31" x14ac:dyDescent="0.25">
      <c r="A13" s="1">
        <f>'trading strategies'!A82</f>
        <v>38271</v>
      </c>
      <c r="B13" s="52">
        <f>'trading strategies'!B82</f>
        <v>1.76817</v>
      </c>
      <c r="C13" s="5">
        <f>'trading strategies'!P82</f>
        <v>6.3429957699930872E-3</v>
      </c>
      <c r="D13" s="5">
        <f>'trading strategies'!Q82</f>
        <v>6.3429957699930872E-3</v>
      </c>
      <c r="E13" s="5">
        <f>'trading strategies'!R82</f>
        <v>6.3429957699930872E-3</v>
      </c>
      <c r="F13" s="14">
        <f t="shared" si="5"/>
        <v>2.8931780398178675E-2</v>
      </c>
      <c r="G13" s="14">
        <f t="shared" si="6"/>
        <v>2.8931780398178675E-2</v>
      </c>
      <c r="H13" s="14">
        <f t="shared" si="7"/>
        <v>2.8931780398178675E-2</v>
      </c>
      <c r="I13" s="26">
        <f>'trading strategies'!S82</f>
        <v>4.3429957699930872E-3</v>
      </c>
      <c r="J13" s="26">
        <f>'trading strategies'!T82</f>
        <v>4.3429957699930872E-3</v>
      </c>
      <c r="K13" s="26">
        <f>'trading strategies'!U82</f>
        <v>4.3429957699930872E-3</v>
      </c>
      <c r="L13" s="14">
        <f t="shared" si="8"/>
        <v>1.8931780398178666E-2</v>
      </c>
      <c r="M13" s="14">
        <f t="shared" si="9"/>
        <v>1.8931780398178666E-2</v>
      </c>
      <c r="N13" s="14">
        <f t="shared" si="10"/>
        <v>1.8931780398178666E-2</v>
      </c>
      <c r="U13" s="9">
        <f t="shared" si="2"/>
        <v>2</v>
      </c>
      <c r="V13" s="9">
        <f t="shared" si="3"/>
        <v>2</v>
      </c>
      <c r="W13" s="9">
        <f t="shared" si="4"/>
        <v>2</v>
      </c>
      <c r="X13" s="15">
        <f t="shared" si="11"/>
        <v>2.4889068357981547E-2</v>
      </c>
      <c r="Y13" s="15">
        <f t="shared" si="12"/>
        <v>2.4889068357981547E-2</v>
      </c>
      <c r="Z13" s="15">
        <f t="shared" si="13"/>
        <v>2.4889068357981547E-2</v>
      </c>
      <c r="AA13" s="15"/>
    </row>
    <row r="14" spans="1:31" x14ac:dyDescent="0.25">
      <c r="A14" s="1">
        <f>'trading strategies'!A83</f>
        <v>38278</v>
      </c>
      <c r="B14" s="52">
        <f>'trading strategies'!B83</f>
        <v>1.81294</v>
      </c>
      <c r="C14" s="5">
        <f>'trading strategies'!P83</f>
        <v>2.5004723467155543E-2</v>
      </c>
      <c r="D14" s="5">
        <f>'trading strategies'!Q83</f>
        <v>2.5004723467155543E-2</v>
      </c>
      <c r="E14" s="5">
        <f>'trading strategies'!R83</f>
        <v>2.5004723467155543E-2</v>
      </c>
      <c r="F14" s="14">
        <f t="shared" si="5"/>
        <v>5.3936503865334218E-2</v>
      </c>
      <c r="G14" s="14">
        <f t="shared" si="6"/>
        <v>5.3936503865334218E-2</v>
      </c>
      <c r="H14" s="14">
        <f t="shared" si="7"/>
        <v>5.3936503865334218E-2</v>
      </c>
      <c r="I14" s="26">
        <f>'trading strategies'!S83</f>
        <v>2.3004723467155541E-2</v>
      </c>
      <c r="J14" s="26">
        <f>'trading strategies'!T83</f>
        <v>2.3004723467155541E-2</v>
      </c>
      <c r="K14" s="26">
        <f>'trading strategies'!U83</f>
        <v>2.3004723467155541E-2</v>
      </c>
      <c r="L14" s="14">
        <f t="shared" si="8"/>
        <v>4.1936503865334207E-2</v>
      </c>
      <c r="M14" s="14">
        <f t="shared" si="9"/>
        <v>4.1936503865334207E-2</v>
      </c>
      <c r="N14" s="14">
        <f t="shared" si="10"/>
        <v>4.1936503865334207E-2</v>
      </c>
      <c r="U14" s="9">
        <f t="shared" si="2"/>
        <v>3</v>
      </c>
      <c r="V14" s="9">
        <f t="shared" si="3"/>
        <v>3</v>
      </c>
      <c r="W14" s="9">
        <f t="shared" si="4"/>
        <v>3</v>
      </c>
      <c r="X14" s="15">
        <f t="shared" si="11"/>
        <v>4.7893791825137089E-2</v>
      </c>
      <c r="Y14" s="15">
        <f t="shared" si="12"/>
        <v>4.7893791825137089E-2</v>
      </c>
      <c r="Z14" s="15">
        <f t="shared" si="13"/>
        <v>4.7893791825137089E-2</v>
      </c>
      <c r="AA14" s="15"/>
    </row>
    <row r="15" spans="1:31" x14ac:dyDescent="0.25">
      <c r="A15" s="1">
        <f>'trading strategies'!A84</f>
        <v>38285</v>
      </c>
      <c r="B15" s="52">
        <f>'trading strategies'!B84</f>
        <v>1.7961499999999999</v>
      </c>
      <c r="C15" s="5">
        <f>'trading strategies'!P84</f>
        <v>-9.304351582822612E-3</v>
      </c>
      <c r="D15" s="5">
        <f>'trading strategies'!Q84</f>
        <v>-9.304351582822612E-3</v>
      </c>
      <c r="E15" s="5">
        <f>'trading strategies'!R84</f>
        <v>-9.304351582822612E-3</v>
      </c>
      <c r="F15" s="14">
        <f t="shared" si="5"/>
        <v>4.4632152282511606E-2</v>
      </c>
      <c r="G15" s="14">
        <f t="shared" si="6"/>
        <v>4.4632152282511606E-2</v>
      </c>
      <c r="H15" s="14">
        <f t="shared" si="7"/>
        <v>4.4632152282511606E-2</v>
      </c>
      <c r="I15" s="26">
        <f>'trading strategies'!S84</f>
        <v>-1.1304351582822612E-2</v>
      </c>
      <c r="J15" s="26">
        <f>'trading strategies'!T84</f>
        <v>-1.1304351582822612E-2</v>
      </c>
      <c r="K15" s="26">
        <f>'trading strategies'!U84</f>
        <v>-1.1304351582822612E-2</v>
      </c>
      <c r="L15" s="14">
        <f t="shared" si="8"/>
        <v>3.0632152282511593E-2</v>
      </c>
      <c r="M15" s="14">
        <f t="shared" si="9"/>
        <v>3.0632152282511593E-2</v>
      </c>
      <c r="N15" s="14">
        <f t="shared" si="10"/>
        <v>3.0632152282511593E-2</v>
      </c>
      <c r="U15" s="9">
        <f t="shared" si="2"/>
        <v>-1</v>
      </c>
      <c r="V15" s="9">
        <f t="shared" si="3"/>
        <v>-1</v>
      </c>
      <c r="W15" s="9">
        <f t="shared" si="4"/>
        <v>-1</v>
      </c>
      <c r="X15" s="15">
        <f t="shared" si="11"/>
        <v>-1.1304351582822612E-2</v>
      </c>
      <c r="Y15" s="15">
        <f t="shared" si="12"/>
        <v>-1.1304351582822612E-2</v>
      </c>
      <c r="Z15" s="15">
        <f t="shared" si="13"/>
        <v>-1.1304351582822612E-2</v>
      </c>
      <c r="AA15" s="15"/>
    </row>
    <row r="16" spans="1:31" x14ac:dyDescent="0.25">
      <c r="A16" s="1">
        <f>'trading strategies'!A85</f>
        <v>38292</v>
      </c>
      <c r="B16" s="52">
        <f>'trading strategies'!B85</f>
        <v>1.8297300000000001</v>
      </c>
      <c r="C16" s="5">
        <f>'trading strategies'!P85</f>
        <v>1.8522929661027754E-2</v>
      </c>
      <c r="D16" s="5">
        <f>'trading strategies'!Q85</f>
        <v>1.8522929661027754E-2</v>
      </c>
      <c r="E16" s="5">
        <f>'trading strategies'!R85</f>
        <v>1.8522929661027754E-2</v>
      </c>
      <c r="F16" s="14">
        <f t="shared" si="5"/>
        <v>6.315508194353936E-2</v>
      </c>
      <c r="G16" s="14">
        <f t="shared" si="6"/>
        <v>6.315508194353936E-2</v>
      </c>
      <c r="H16" s="14">
        <f t="shared" si="7"/>
        <v>6.315508194353936E-2</v>
      </c>
      <c r="I16" s="26">
        <f>'trading strategies'!S85</f>
        <v>1.6522929661027752E-2</v>
      </c>
      <c r="J16" s="26">
        <f>'trading strategies'!T85</f>
        <v>1.6522929661027752E-2</v>
      </c>
      <c r="K16" s="26">
        <f>'trading strategies'!U85</f>
        <v>1.6522929661027752E-2</v>
      </c>
      <c r="L16" s="14">
        <f t="shared" si="8"/>
        <v>4.7155081943539345E-2</v>
      </c>
      <c r="M16" s="14">
        <f t="shared" si="9"/>
        <v>4.7155081943539345E-2</v>
      </c>
      <c r="N16" s="14">
        <f t="shared" si="10"/>
        <v>4.7155081943539345E-2</v>
      </c>
      <c r="U16" s="9">
        <f t="shared" si="2"/>
        <v>1</v>
      </c>
      <c r="V16" s="9">
        <f t="shared" si="3"/>
        <v>1</v>
      </c>
      <c r="W16" s="9">
        <f t="shared" si="4"/>
        <v>1</v>
      </c>
      <c r="X16" s="15">
        <f t="shared" si="11"/>
        <v>1.6522929661027752E-2</v>
      </c>
      <c r="Y16" s="15">
        <f t="shared" si="12"/>
        <v>1.6522929661027752E-2</v>
      </c>
      <c r="Z16" s="15">
        <f t="shared" si="13"/>
        <v>1.6522929661027752E-2</v>
      </c>
      <c r="AA16" s="15"/>
    </row>
    <row r="17" spans="1:27" x14ac:dyDescent="0.25">
      <c r="A17" s="1">
        <f>'trading strategies'!A86</f>
        <v>38299</v>
      </c>
      <c r="B17" s="52">
        <f>'trading strategies'!B86</f>
        <v>1.91926</v>
      </c>
      <c r="C17" s="5">
        <f>'trading strategies'!P86</f>
        <v>4.7771280096448931E-2</v>
      </c>
      <c r="D17" s="5">
        <f>'trading strategies'!Q86</f>
        <v>4.7771280096448931E-2</v>
      </c>
      <c r="E17" s="5">
        <f>'trading strategies'!R86</f>
        <v>4.7771280096448931E-2</v>
      </c>
      <c r="F17" s="14">
        <f t="shared" si="5"/>
        <v>0.11092636203998829</v>
      </c>
      <c r="G17" s="14">
        <f t="shared" si="6"/>
        <v>0.11092636203998829</v>
      </c>
      <c r="H17" s="14">
        <f t="shared" si="7"/>
        <v>0.11092636203998829</v>
      </c>
      <c r="I17" s="26">
        <f>'trading strategies'!S86</f>
        <v>4.577128009644893E-2</v>
      </c>
      <c r="J17" s="26">
        <f>'trading strategies'!T86</f>
        <v>4.577128009644893E-2</v>
      </c>
      <c r="K17" s="26">
        <f>'trading strategies'!U86</f>
        <v>4.577128009644893E-2</v>
      </c>
      <c r="L17" s="14">
        <f t="shared" si="8"/>
        <v>9.2926362039988275E-2</v>
      </c>
      <c r="M17" s="14">
        <f t="shared" si="9"/>
        <v>9.2926362039988275E-2</v>
      </c>
      <c r="N17" s="14">
        <f t="shared" si="10"/>
        <v>9.2926362039988275E-2</v>
      </c>
      <c r="U17" s="9">
        <f t="shared" si="2"/>
        <v>2</v>
      </c>
      <c r="V17" s="9">
        <f t="shared" si="3"/>
        <v>2</v>
      </c>
      <c r="W17" s="9">
        <f t="shared" si="4"/>
        <v>2</v>
      </c>
      <c r="X17" s="15">
        <f t="shared" si="11"/>
        <v>6.2294209757476682E-2</v>
      </c>
      <c r="Y17" s="15">
        <f t="shared" si="12"/>
        <v>6.2294209757476682E-2</v>
      </c>
      <c r="Z17" s="15">
        <f t="shared" si="13"/>
        <v>6.2294209757476682E-2</v>
      </c>
      <c r="AA17" s="15"/>
    </row>
    <row r="18" spans="1:27" x14ac:dyDescent="0.25">
      <c r="A18" s="1">
        <f>'trading strategies'!A87</f>
        <v>38306</v>
      </c>
      <c r="B18" s="52">
        <f>'trading strategies'!B87</f>
        <v>1.94164</v>
      </c>
      <c r="C18" s="5">
        <f>'trading strategies'!P87</f>
        <v>1.1593281702833802E-2</v>
      </c>
      <c r="D18" s="5">
        <f>'trading strategies'!Q87</f>
        <v>1.1593281702833802E-2</v>
      </c>
      <c r="E18" s="5">
        <f>'trading strategies'!R87</f>
        <v>1.1593281702833802E-2</v>
      </c>
      <c r="F18" s="14">
        <f t="shared" si="5"/>
        <v>0.12251964374282209</v>
      </c>
      <c r="G18" s="14">
        <f t="shared" si="6"/>
        <v>0.12251964374282209</v>
      </c>
      <c r="H18" s="14">
        <f t="shared" si="7"/>
        <v>0.12251964374282209</v>
      </c>
      <c r="I18" s="26">
        <f>'trading strategies'!S87</f>
        <v>9.593281702833802E-3</v>
      </c>
      <c r="J18" s="26">
        <f>'trading strategies'!T87</f>
        <v>9.593281702833802E-3</v>
      </c>
      <c r="K18" s="26">
        <f>'trading strategies'!U87</f>
        <v>9.593281702833802E-3</v>
      </c>
      <c r="L18" s="14">
        <f t="shared" si="8"/>
        <v>0.10251964374282208</v>
      </c>
      <c r="M18" s="14">
        <f t="shared" si="9"/>
        <v>0.10251964374282208</v>
      </c>
      <c r="N18" s="14">
        <f t="shared" si="10"/>
        <v>0.10251964374282208</v>
      </c>
      <c r="U18" s="9">
        <f t="shared" si="2"/>
        <v>3</v>
      </c>
      <c r="V18" s="9">
        <f t="shared" si="3"/>
        <v>3</v>
      </c>
      <c r="W18" s="9">
        <f t="shared" si="4"/>
        <v>3</v>
      </c>
      <c r="X18" s="15">
        <f t="shared" si="11"/>
        <v>7.1887491460310482E-2</v>
      </c>
      <c r="Y18" s="15">
        <f t="shared" si="12"/>
        <v>7.1887491460310482E-2</v>
      </c>
      <c r="Z18" s="15">
        <f t="shared" si="13"/>
        <v>7.1887491460310482E-2</v>
      </c>
      <c r="AA18" s="15"/>
    </row>
    <row r="19" spans="1:27" x14ac:dyDescent="0.25">
      <c r="A19" s="1">
        <f>'trading strategies'!A88</f>
        <v>38313</v>
      </c>
      <c r="B19" s="52">
        <f>'trading strategies'!B88</f>
        <v>1.88568</v>
      </c>
      <c r="C19" s="5">
        <f>'trading strategies'!P88</f>
        <v>-2.9244478230225468E-2</v>
      </c>
      <c r="D19" s="5">
        <f>'trading strategies'!Q88</f>
        <v>-2.9244478230225468E-2</v>
      </c>
      <c r="E19" s="5">
        <f>'trading strategies'!R88</f>
        <v>-2.9244478230225468E-2</v>
      </c>
      <c r="F19" s="14">
        <f t="shared" si="5"/>
        <v>9.3275165512596625E-2</v>
      </c>
      <c r="G19" s="14">
        <f t="shared" si="6"/>
        <v>9.3275165512596625E-2</v>
      </c>
      <c r="H19" s="14">
        <f t="shared" si="7"/>
        <v>9.3275165512596625E-2</v>
      </c>
      <c r="I19" s="26">
        <f>'trading strategies'!S88</f>
        <v>-3.124447823022547E-2</v>
      </c>
      <c r="J19" s="26">
        <f>'trading strategies'!T88</f>
        <v>-3.124447823022547E-2</v>
      </c>
      <c r="K19" s="26">
        <f>'trading strategies'!U88</f>
        <v>-3.124447823022547E-2</v>
      </c>
      <c r="L19" s="14">
        <f t="shared" si="8"/>
        <v>7.1275165512596605E-2</v>
      </c>
      <c r="M19" s="14">
        <f t="shared" si="9"/>
        <v>7.1275165512596605E-2</v>
      </c>
      <c r="N19" s="14">
        <f t="shared" si="10"/>
        <v>7.1275165512596605E-2</v>
      </c>
      <c r="U19" s="9">
        <f t="shared" si="2"/>
        <v>-1</v>
      </c>
      <c r="V19" s="9">
        <f t="shared" si="3"/>
        <v>-1</v>
      </c>
      <c r="W19" s="9">
        <f t="shared" si="4"/>
        <v>-1</v>
      </c>
      <c r="X19" s="15">
        <f t="shared" si="11"/>
        <v>-3.124447823022547E-2</v>
      </c>
      <c r="Y19" s="15">
        <f t="shared" si="12"/>
        <v>-3.124447823022547E-2</v>
      </c>
      <c r="Z19" s="15">
        <f t="shared" si="13"/>
        <v>-3.124447823022547E-2</v>
      </c>
      <c r="AA19" s="15"/>
    </row>
    <row r="20" spans="1:27" x14ac:dyDescent="0.25">
      <c r="A20" s="1">
        <f>'trading strategies'!A89</f>
        <v>38320</v>
      </c>
      <c r="B20" s="52">
        <f>'trading strategies'!B89</f>
        <v>1.9080600000000001</v>
      </c>
      <c r="C20" s="5">
        <f>'trading strategies'!P89</f>
        <v>0</v>
      </c>
      <c r="D20" s="5">
        <f>'trading strategies'!Q89</f>
        <v>0</v>
      </c>
      <c r="E20" s="5">
        <f>'trading strategies'!R89</f>
        <v>0</v>
      </c>
      <c r="F20" s="14">
        <f t="shared" si="5"/>
        <v>9.3275165512596625E-2</v>
      </c>
      <c r="G20" s="14">
        <f t="shared" si="6"/>
        <v>9.3275165512596625E-2</v>
      </c>
      <c r="H20" s="14">
        <f t="shared" si="7"/>
        <v>9.3275165512596625E-2</v>
      </c>
      <c r="I20" s="26">
        <f>'trading strategies'!S89</f>
        <v>0</v>
      </c>
      <c r="J20" s="26">
        <f>'trading strategies'!T89</f>
        <v>0</v>
      </c>
      <c r="K20" s="26">
        <f>'trading strategies'!U89</f>
        <v>0</v>
      </c>
      <c r="L20" s="14">
        <f t="shared" si="8"/>
        <v>7.1275165512596605E-2</v>
      </c>
      <c r="M20" s="14">
        <f t="shared" si="9"/>
        <v>7.1275165512596605E-2</v>
      </c>
      <c r="N20" s="14">
        <f t="shared" si="10"/>
        <v>7.1275165512596605E-2</v>
      </c>
      <c r="U20" s="9">
        <f t="shared" si="2"/>
        <v>-1</v>
      </c>
      <c r="V20" s="9">
        <f t="shared" si="3"/>
        <v>-1</v>
      </c>
      <c r="W20" s="9">
        <f t="shared" si="4"/>
        <v>-1</v>
      </c>
      <c r="X20" s="15">
        <f t="shared" si="11"/>
        <v>0</v>
      </c>
      <c r="Y20" s="15">
        <f t="shared" si="12"/>
        <v>0</v>
      </c>
      <c r="Z20" s="15">
        <f t="shared" si="13"/>
        <v>0</v>
      </c>
      <c r="AA20" s="15"/>
    </row>
    <row r="21" spans="1:27" x14ac:dyDescent="0.25">
      <c r="A21" s="1">
        <f>'trading strategies'!A90</f>
        <v>38327</v>
      </c>
      <c r="B21" s="52">
        <f>'trading strategies'!B90</f>
        <v>1.9136599999999999</v>
      </c>
      <c r="C21" s="5">
        <f>'trading strategies'!P90</f>
        <v>2.9306197251399713E-3</v>
      </c>
      <c r="D21" s="5">
        <f>'trading strategies'!Q90</f>
        <v>2.9306197251399713E-3</v>
      </c>
      <c r="E21" s="5">
        <f>'trading strategies'!R90</f>
        <v>2.9306197251399713E-3</v>
      </c>
      <c r="F21" s="14">
        <f t="shared" si="5"/>
        <v>9.6205785237736596E-2</v>
      </c>
      <c r="G21" s="14">
        <f t="shared" si="6"/>
        <v>9.6205785237736596E-2</v>
      </c>
      <c r="H21" s="14">
        <f t="shared" si="7"/>
        <v>9.6205785237736596E-2</v>
      </c>
      <c r="I21" s="26">
        <f>'trading strategies'!S90</f>
        <v>9.3061972513997122E-4</v>
      </c>
      <c r="J21" s="26">
        <f>'trading strategies'!T90</f>
        <v>9.3061972513997122E-4</v>
      </c>
      <c r="K21" s="26">
        <f>'trading strategies'!U90</f>
        <v>9.3061972513997122E-4</v>
      </c>
      <c r="L21" s="14">
        <f t="shared" si="8"/>
        <v>7.2205785237736575E-2</v>
      </c>
      <c r="M21" s="14">
        <f t="shared" si="9"/>
        <v>7.2205785237736575E-2</v>
      </c>
      <c r="N21" s="14">
        <f t="shared" si="10"/>
        <v>7.2205785237736575E-2</v>
      </c>
      <c r="U21" s="9">
        <f t="shared" si="2"/>
        <v>1</v>
      </c>
      <c r="V21" s="9">
        <f t="shared" si="3"/>
        <v>1</v>
      </c>
      <c r="W21" s="9">
        <f t="shared" si="4"/>
        <v>1</v>
      </c>
      <c r="X21" s="15">
        <f t="shared" si="11"/>
        <v>9.3061972513997122E-4</v>
      </c>
      <c r="Y21" s="15">
        <f t="shared" si="12"/>
        <v>9.3061972513997122E-4</v>
      </c>
      <c r="Z21" s="15">
        <f t="shared" si="13"/>
        <v>9.3061972513997122E-4</v>
      </c>
      <c r="AA21" s="15"/>
    </row>
    <row r="22" spans="1:27" x14ac:dyDescent="0.25">
      <c r="A22" s="1">
        <f>'trading strategies'!A91</f>
        <v>38334</v>
      </c>
      <c r="B22" s="52">
        <f>'trading strategies'!B91</f>
        <v>1.9640200000000001</v>
      </c>
      <c r="C22" s="5">
        <f>'trading strategies'!P91</f>
        <v>2.5975754382130622E-2</v>
      </c>
      <c r="D22" s="5">
        <f>'trading strategies'!Q91</f>
        <v>2.5975754382130622E-2</v>
      </c>
      <c r="E22" s="5">
        <f>'trading strategies'!R91</f>
        <v>2.5975754382130622E-2</v>
      </c>
      <c r="F22" s="14">
        <f t="shared" si="5"/>
        <v>0.12218153961986722</v>
      </c>
      <c r="G22" s="14">
        <f t="shared" si="6"/>
        <v>0.12218153961986722</v>
      </c>
      <c r="H22" s="14">
        <f t="shared" si="7"/>
        <v>0.12218153961986722</v>
      </c>
      <c r="I22" s="26">
        <f>'trading strategies'!S91</f>
        <v>2.3975754382130621E-2</v>
      </c>
      <c r="J22" s="26">
        <f>'trading strategies'!T91</f>
        <v>2.3975754382130621E-2</v>
      </c>
      <c r="K22" s="26">
        <f>'trading strategies'!U91</f>
        <v>2.3975754382130621E-2</v>
      </c>
      <c r="L22" s="14">
        <f t="shared" si="8"/>
        <v>9.6181539619867196E-2</v>
      </c>
      <c r="M22" s="14">
        <f t="shared" si="9"/>
        <v>9.6181539619867196E-2</v>
      </c>
      <c r="N22" s="14">
        <f t="shared" si="10"/>
        <v>9.6181539619867196E-2</v>
      </c>
      <c r="U22" s="9">
        <f t="shared" si="2"/>
        <v>2</v>
      </c>
      <c r="V22" s="9">
        <f t="shared" si="3"/>
        <v>2</v>
      </c>
      <c r="W22" s="9">
        <f t="shared" si="4"/>
        <v>2</v>
      </c>
      <c r="X22" s="15">
        <f>IF(I22*I21&gt;0,I22+X21,I22)</f>
        <v>2.490637410727059E-2</v>
      </c>
      <c r="Y22" s="15">
        <f t="shared" si="12"/>
        <v>2.490637410727059E-2</v>
      </c>
      <c r="Z22" s="15">
        <f t="shared" si="13"/>
        <v>2.490637410727059E-2</v>
      </c>
      <c r="AA22" s="15"/>
    </row>
    <row r="23" spans="1:27" x14ac:dyDescent="0.25">
      <c r="A23" s="1">
        <f>'trading strategies'!A92</f>
        <v>38341</v>
      </c>
      <c r="B23" s="52">
        <f>'trading strategies'!B92</f>
        <v>1.9807999999999999</v>
      </c>
      <c r="C23" s="5">
        <f>'trading strategies'!P92</f>
        <v>8.5074103283261371E-3</v>
      </c>
      <c r="D23" s="5">
        <f>'trading strategies'!Q92</f>
        <v>8.5074103283261371E-3</v>
      </c>
      <c r="E23" s="5">
        <f>'trading strategies'!R92</f>
        <v>0</v>
      </c>
      <c r="F23" s="14">
        <f t="shared" si="5"/>
        <v>0.13068894994819336</v>
      </c>
      <c r="G23" s="14">
        <f t="shared" si="6"/>
        <v>0.13068894994819336</v>
      </c>
      <c r="H23" s="14">
        <f t="shared" si="7"/>
        <v>0.12218153961986722</v>
      </c>
      <c r="I23" s="26">
        <f>'trading strategies'!S92</f>
        <v>6.507410328326137E-3</v>
      </c>
      <c r="J23" s="26">
        <f>'trading strategies'!T92</f>
        <v>6.507410328326137E-3</v>
      </c>
      <c r="K23" s="26">
        <f>'trading strategies'!U92</f>
        <v>0</v>
      </c>
      <c r="L23" s="14">
        <f t="shared" si="8"/>
        <v>0.10268894994819333</v>
      </c>
      <c r="M23" s="14">
        <f t="shared" si="9"/>
        <v>0.10268894994819333</v>
      </c>
      <c r="N23" s="14">
        <f t="shared" si="10"/>
        <v>9.6181539619867196E-2</v>
      </c>
      <c r="U23" s="9">
        <f t="shared" si="2"/>
        <v>3</v>
      </c>
      <c r="V23" s="9">
        <f t="shared" si="3"/>
        <v>3</v>
      </c>
      <c r="W23" s="9">
        <f t="shared" si="4"/>
        <v>-1</v>
      </c>
      <c r="X23" s="15">
        <f t="shared" si="11"/>
        <v>3.1413784435596726E-2</v>
      </c>
      <c r="Y23" s="15">
        <f t="shared" si="12"/>
        <v>3.1413784435596726E-2</v>
      </c>
      <c r="Z23" s="15">
        <f t="shared" si="13"/>
        <v>0</v>
      </c>
      <c r="AA23" s="15"/>
    </row>
    <row r="24" spans="1:27" x14ac:dyDescent="0.25">
      <c r="A24" s="1">
        <f>'trading strategies'!A93</f>
        <v>38348</v>
      </c>
      <c r="B24" s="52">
        <f>'trading strategies'!B93</f>
        <v>1.9807999999999999</v>
      </c>
      <c r="C24" s="5">
        <f>'trading strategies'!P93</f>
        <v>0</v>
      </c>
      <c r="D24" s="5">
        <f>'trading strategies'!Q93</f>
        <v>0</v>
      </c>
      <c r="E24" s="5">
        <f>'trading strategies'!R93</f>
        <v>0</v>
      </c>
      <c r="F24" s="14">
        <f t="shared" si="5"/>
        <v>0.13068894994819336</v>
      </c>
      <c r="G24" s="14">
        <f t="shared" si="6"/>
        <v>0.13068894994819336</v>
      </c>
      <c r="H24" s="14">
        <f t="shared" si="7"/>
        <v>0.12218153961986722</v>
      </c>
      <c r="I24" s="26">
        <f>'trading strategies'!S93</f>
        <v>0</v>
      </c>
      <c r="J24" s="26">
        <f>'trading strategies'!T93</f>
        <v>0</v>
      </c>
      <c r="K24" s="26">
        <f>'trading strategies'!U93</f>
        <v>0</v>
      </c>
      <c r="L24" s="14">
        <f t="shared" si="8"/>
        <v>0.10268894994819333</v>
      </c>
      <c r="M24" s="14">
        <f t="shared" si="9"/>
        <v>0.10268894994819333</v>
      </c>
      <c r="N24" s="14">
        <f t="shared" si="10"/>
        <v>9.6181539619867196E-2</v>
      </c>
      <c r="U24" s="9">
        <f t="shared" si="2"/>
        <v>-1</v>
      </c>
      <c r="V24" s="9">
        <f t="shared" si="3"/>
        <v>-1</v>
      </c>
      <c r="W24" s="9">
        <f t="shared" si="4"/>
        <v>-1</v>
      </c>
      <c r="X24" s="15">
        <f t="shared" si="11"/>
        <v>0</v>
      </c>
      <c r="Y24" s="15">
        <f t="shared" si="12"/>
        <v>0</v>
      </c>
      <c r="Z24" s="15">
        <f t="shared" si="13"/>
        <v>0</v>
      </c>
      <c r="AA24" s="15"/>
    </row>
    <row r="25" spans="1:27" x14ac:dyDescent="0.25">
      <c r="A25" s="1">
        <f>'trading strategies'!A94</f>
        <v>38355</v>
      </c>
      <c r="B25" s="52">
        <f>'trading strategies'!B94</f>
        <v>2.0367600000000001</v>
      </c>
      <c r="C25" s="5">
        <f>'trading strategies'!P94</f>
        <v>2.785950647116342E-2</v>
      </c>
      <c r="D25" s="5">
        <f>'trading strategies'!Q94</f>
        <v>2.785950647116342E-2</v>
      </c>
      <c r="E25" s="5">
        <f>'trading strategies'!R94</f>
        <v>0</v>
      </c>
      <c r="F25" s="14">
        <f t="shared" si="5"/>
        <v>0.15854845641935678</v>
      </c>
      <c r="G25" s="14">
        <f t="shared" si="6"/>
        <v>0.15854845641935678</v>
      </c>
      <c r="H25" s="14">
        <f t="shared" si="7"/>
        <v>0.12218153961986722</v>
      </c>
      <c r="I25" s="26">
        <f>'trading strategies'!S94</f>
        <v>2.5859506471163418E-2</v>
      </c>
      <c r="J25" s="26">
        <f>'trading strategies'!T94</f>
        <v>2.5859506471163418E-2</v>
      </c>
      <c r="K25" s="26">
        <f>'trading strategies'!U94</f>
        <v>0</v>
      </c>
      <c r="L25" s="14">
        <f t="shared" si="8"/>
        <v>0.12854845641935675</v>
      </c>
      <c r="M25" s="14">
        <f t="shared" si="9"/>
        <v>0.12854845641935675</v>
      </c>
      <c r="N25" s="14">
        <f t="shared" si="10"/>
        <v>9.6181539619867196E-2</v>
      </c>
      <c r="U25" s="9">
        <f t="shared" si="2"/>
        <v>1</v>
      </c>
      <c r="V25" s="9">
        <f t="shared" si="3"/>
        <v>1</v>
      </c>
      <c r="W25" s="9">
        <f t="shared" si="4"/>
        <v>-1</v>
      </c>
      <c r="X25" s="15">
        <f t="shared" si="11"/>
        <v>2.5859506471163418E-2</v>
      </c>
      <c r="Y25" s="15">
        <f t="shared" si="12"/>
        <v>2.5859506471163418E-2</v>
      </c>
      <c r="Z25" s="15">
        <f t="shared" si="13"/>
        <v>0</v>
      </c>
      <c r="AA25" s="15"/>
    </row>
    <row r="26" spans="1:27" x14ac:dyDescent="0.25">
      <c r="A26" s="1">
        <f>'trading strategies'!A95</f>
        <v>38362</v>
      </c>
      <c r="B26" s="52">
        <f>'trading strategies'!B95</f>
        <v>2.00319</v>
      </c>
      <c r="C26" s="5">
        <f>'trading strategies'!P95</f>
        <v>-1.6619400080900681E-2</v>
      </c>
      <c r="D26" s="5">
        <f>'trading strategies'!Q95</f>
        <v>-1.6619400080900681E-2</v>
      </c>
      <c r="E26" s="5">
        <f>'trading strategies'!R95</f>
        <v>0</v>
      </c>
      <c r="F26" s="14">
        <f t="shared" si="5"/>
        <v>0.14192905633845609</v>
      </c>
      <c r="G26" s="14">
        <f t="shared" si="6"/>
        <v>0.14192905633845609</v>
      </c>
      <c r="H26" s="14">
        <f t="shared" si="7"/>
        <v>0.12218153961986722</v>
      </c>
      <c r="I26" s="26">
        <f>'trading strategies'!S95</f>
        <v>-1.8619400080900683E-2</v>
      </c>
      <c r="J26" s="26">
        <f>'trading strategies'!T95</f>
        <v>-1.8619400080900683E-2</v>
      </c>
      <c r="K26" s="26">
        <f>'trading strategies'!U95</f>
        <v>0</v>
      </c>
      <c r="L26" s="14">
        <f t="shared" si="8"/>
        <v>0.10992905633845607</v>
      </c>
      <c r="M26" s="14">
        <f t="shared" si="9"/>
        <v>0.10992905633845607</v>
      </c>
      <c r="N26" s="14">
        <f t="shared" si="10"/>
        <v>9.6181539619867196E-2</v>
      </c>
      <c r="U26" s="9">
        <f t="shared" si="2"/>
        <v>-1</v>
      </c>
      <c r="V26" s="9">
        <f t="shared" si="3"/>
        <v>-1</v>
      </c>
      <c r="W26" s="9">
        <f t="shared" si="4"/>
        <v>-1</v>
      </c>
      <c r="X26" s="15">
        <f t="shared" si="11"/>
        <v>-1.8619400080900683E-2</v>
      </c>
      <c r="Y26" s="15">
        <f t="shared" si="12"/>
        <v>-1.8619400080900683E-2</v>
      </c>
      <c r="Z26" s="15">
        <f t="shared" si="13"/>
        <v>0</v>
      </c>
      <c r="AA26" s="15"/>
    </row>
    <row r="27" spans="1:27" x14ac:dyDescent="0.25">
      <c r="A27" s="1">
        <f>'trading strategies'!A96</f>
        <v>38369</v>
      </c>
      <c r="B27" s="52">
        <f>'trading strategies'!B96</f>
        <v>2.0199699999999998</v>
      </c>
      <c r="C27" s="5">
        <f>'trading strategies'!P96</f>
        <v>0</v>
      </c>
      <c r="D27" s="5">
        <f>'trading strategies'!Q96</f>
        <v>0</v>
      </c>
      <c r="E27" s="5">
        <f>'trading strategies'!R96</f>
        <v>0</v>
      </c>
      <c r="F27" s="14">
        <f t="shared" si="5"/>
        <v>0.14192905633845609</v>
      </c>
      <c r="G27" s="14">
        <f t="shared" si="6"/>
        <v>0.14192905633845609</v>
      </c>
      <c r="H27" s="14">
        <f t="shared" si="7"/>
        <v>0.12218153961986722</v>
      </c>
      <c r="I27" s="26">
        <f>'trading strategies'!S96</f>
        <v>0</v>
      </c>
      <c r="J27" s="26">
        <f>'trading strategies'!T96</f>
        <v>0</v>
      </c>
      <c r="K27" s="26">
        <f>'trading strategies'!U96</f>
        <v>0</v>
      </c>
      <c r="L27" s="14">
        <f t="shared" si="8"/>
        <v>0.10992905633845607</v>
      </c>
      <c r="M27" s="14">
        <f t="shared" si="9"/>
        <v>0.10992905633845607</v>
      </c>
      <c r="N27" s="14">
        <f t="shared" si="10"/>
        <v>9.6181539619867196E-2</v>
      </c>
      <c r="U27" s="9">
        <f t="shared" si="2"/>
        <v>-1</v>
      </c>
      <c r="V27" s="9">
        <f t="shared" si="3"/>
        <v>-1</v>
      </c>
      <c r="W27" s="9">
        <f t="shared" si="4"/>
        <v>-1</v>
      </c>
      <c r="X27" s="15">
        <f t="shared" si="11"/>
        <v>0</v>
      </c>
      <c r="Y27" s="15">
        <f t="shared" si="12"/>
        <v>0</v>
      </c>
      <c r="Z27" s="15">
        <f t="shared" si="13"/>
        <v>0</v>
      </c>
      <c r="AA27" s="15"/>
    </row>
    <row r="28" spans="1:27" x14ac:dyDescent="0.25">
      <c r="A28" s="1">
        <f>'trading strategies'!A97</f>
        <v>38376</v>
      </c>
      <c r="B28" s="52">
        <f>'trading strategies'!B97</f>
        <v>1.9919899999999999</v>
      </c>
      <c r="C28" s="5">
        <f>'trading strategies'!P97</f>
        <v>-1.3948520748195858E-2</v>
      </c>
      <c r="D28" s="5">
        <f>'trading strategies'!Q97</f>
        <v>-1.3948520748195858E-2</v>
      </c>
      <c r="E28" s="5">
        <f>'trading strategies'!R97</f>
        <v>0</v>
      </c>
      <c r="F28" s="14">
        <f t="shared" si="5"/>
        <v>0.12798053559026024</v>
      </c>
      <c r="G28" s="14">
        <f t="shared" si="6"/>
        <v>0.12798053559026024</v>
      </c>
      <c r="H28" s="14">
        <f t="shared" si="7"/>
        <v>0.12218153961986722</v>
      </c>
      <c r="I28" s="26">
        <f>'trading strategies'!S97</f>
        <v>-1.594852074819586E-2</v>
      </c>
      <c r="J28" s="26">
        <f>'trading strategies'!T97</f>
        <v>-1.594852074819586E-2</v>
      </c>
      <c r="K28" s="26">
        <f>'trading strategies'!U97</f>
        <v>0</v>
      </c>
      <c r="L28" s="14">
        <f t="shared" si="8"/>
        <v>9.3980535590260206E-2</v>
      </c>
      <c r="M28" s="14">
        <f t="shared" si="9"/>
        <v>9.3980535590260206E-2</v>
      </c>
      <c r="N28" s="14">
        <f t="shared" si="10"/>
        <v>9.6181539619867196E-2</v>
      </c>
      <c r="U28" s="9">
        <f t="shared" si="2"/>
        <v>-1</v>
      </c>
      <c r="V28" s="9">
        <f t="shared" si="3"/>
        <v>-1</v>
      </c>
      <c r="W28" s="9">
        <f t="shared" si="4"/>
        <v>-1</v>
      </c>
      <c r="X28" s="15">
        <f t="shared" si="11"/>
        <v>-1.594852074819586E-2</v>
      </c>
      <c r="Y28" s="15">
        <f t="shared" si="12"/>
        <v>-1.594852074819586E-2</v>
      </c>
      <c r="Z28" s="15">
        <f t="shared" si="13"/>
        <v>0</v>
      </c>
      <c r="AA28" s="15"/>
    </row>
    <row r="29" spans="1:27" x14ac:dyDescent="0.25">
      <c r="A29" s="1">
        <f>'trading strategies'!A98</f>
        <v>38383</v>
      </c>
      <c r="B29" s="52">
        <f>'trading strategies'!B98</f>
        <v>2.0241699999999998</v>
      </c>
      <c r="C29" s="5">
        <f>'trading strategies'!P98</f>
        <v>0</v>
      </c>
      <c r="D29" s="5">
        <f>'trading strategies'!Q98</f>
        <v>0</v>
      </c>
      <c r="E29" s="5">
        <f>'trading strategies'!R98</f>
        <v>0</v>
      </c>
      <c r="F29" s="14">
        <f t="shared" si="5"/>
        <v>0.12798053559026024</v>
      </c>
      <c r="G29" s="14">
        <f t="shared" si="6"/>
        <v>0.12798053559026024</v>
      </c>
      <c r="H29" s="14">
        <f t="shared" si="7"/>
        <v>0.12218153961986722</v>
      </c>
      <c r="I29" s="26">
        <f>'trading strategies'!S98</f>
        <v>0</v>
      </c>
      <c r="J29" s="26">
        <f>'trading strategies'!T98</f>
        <v>0</v>
      </c>
      <c r="K29" s="26">
        <f>'trading strategies'!U98</f>
        <v>0</v>
      </c>
      <c r="L29" s="14">
        <f t="shared" si="8"/>
        <v>9.3980535590260206E-2</v>
      </c>
      <c r="M29" s="14">
        <f t="shared" si="9"/>
        <v>9.3980535590260206E-2</v>
      </c>
      <c r="N29" s="14">
        <f t="shared" si="10"/>
        <v>9.6181539619867196E-2</v>
      </c>
      <c r="U29" s="9">
        <f t="shared" si="2"/>
        <v>-1</v>
      </c>
      <c r="V29" s="9">
        <f t="shared" si="3"/>
        <v>-1</v>
      </c>
      <c r="W29" s="9">
        <f t="shared" si="4"/>
        <v>-1</v>
      </c>
      <c r="X29" s="15">
        <f t="shared" si="11"/>
        <v>0</v>
      </c>
      <c r="Y29" s="15">
        <f t="shared" si="12"/>
        <v>0</v>
      </c>
      <c r="Z29" s="15">
        <f t="shared" si="13"/>
        <v>0</v>
      </c>
      <c r="AA29" s="15"/>
    </row>
    <row r="30" spans="1:27" x14ac:dyDescent="0.25">
      <c r="A30" s="1">
        <f>'trading strategies'!A99</f>
        <v>38390</v>
      </c>
      <c r="B30" s="52">
        <f>'trading strategies'!B99</f>
        <v>2.1080999999999999</v>
      </c>
      <c r="C30" s="5">
        <f>'trading strategies'!P99</f>
        <v>4.0627327891182508E-2</v>
      </c>
      <c r="D30" s="5">
        <f>'trading strategies'!Q99</f>
        <v>4.0627327891182508E-2</v>
      </c>
      <c r="E30" s="5">
        <f>'trading strategies'!R99</f>
        <v>0</v>
      </c>
      <c r="F30" s="14">
        <f t="shared" si="5"/>
        <v>0.16860786348144274</v>
      </c>
      <c r="G30" s="14">
        <f t="shared" si="6"/>
        <v>0.16860786348144274</v>
      </c>
      <c r="H30" s="14">
        <f t="shared" si="7"/>
        <v>0.12218153961986722</v>
      </c>
      <c r="I30" s="26">
        <f>'trading strategies'!S99</f>
        <v>3.8627327891182506E-2</v>
      </c>
      <c r="J30" s="26">
        <f>'trading strategies'!T99</f>
        <v>3.8627327891182506E-2</v>
      </c>
      <c r="K30" s="26">
        <f>'trading strategies'!U99</f>
        <v>0</v>
      </c>
      <c r="L30" s="14">
        <f t="shared" si="8"/>
        <v>0.13260786348144271</v>
      </c>
      <c r="M30" s="14">
        <f t="shared" si="9"/>
        <v>0.13260786348144271</v>
      </c>
      <c r="N30" s="14">
        <f t="shared" si="10"/>
        <v>9.6181539619867196E-2</v>
      </c>
      <c r="U30" s="9">
        <f t="shared" si="2"/>
        <v>1</v>
      </c>
      <c r="V30" s="9">
        <f t="shared" si="3"/>
        <v>1</v>
      </c>
      <c r="W30" s="9">
        <f t="shared" si="4"/>
        <v>-1</v>
      </c>
      <c r="X30" s="15">
        <f t="shared" si="11"/>
        <v>3.8627327891182506E-2</v>
      </c>
      <c r="Y30" s="15">
        <f t="shared" si="12"/>
        <v>3.8627327891182506E-2</v>
      </c>
      <c r="Z30" s="15">
        <f t="shared" si="13"/>
        <v>0</v>
      </c>
      <c r="AA30" s="15"/>
    </row>
    <row r="31" spans="1:27" x14ac:dyDescent="0.25">
      <c r="A31" s="1">
        <f>'trading strategies'!A100</f>
        <v>38397</v>
      </c>
      <c r="B31" s="52">
        <f>'trading strategies'!B100</f>
        <v>2.0759300000000001</v>
      </c>
      <c r="C31" s="5">
        <f>'trading strategies'!P100</f>
        <v>-1.5377821838758243E-2</v>
      </c>
      <c r="D31" s="5">
        <f>'trading strategies'!Q100</f>
        <v>-1.5377821838758243E-2</v>
      </c>
      <c r="E31" s="5">
        <f>'trading strategies'!R100</f>
        <v>0</v>
      </c>
      <c r="F31" s="14">
        <f t="shared" si="5"/>
        <v>0.1532300416426845</v>
      </c>
      <c r="G31" s="14">
        <f t="shared" si="6"/>
        <v>0.1532300416426845</v>
      </c>
      <c r="H31" s="14">
        <f t="shared" si="7"/>
        <v>0.12218153961986722</v>
      </c>
      <c r="I31" s="26">
        <f>'trading strategies'!S100</f>
        <v>-1.7377821838758245E-2</v>
      </c>
      <c r="J31" s="26">
        <f>'trading strategies'!T100</f>
        <v>-1.7377821838758245E-2</v>
      </c>
      <c r="K31" s="26">
        <f>'trading strategies'!U100</f>
        <v>0</v>
      </c>
      <c r="L31" s="14">
        <f t="shared" si="8"/>
        <v>0.11523004164268447</v>
      </c>
      <c r="M31" s="14">
        <f t="shared" si="9"/>
        <v>0.11523004164268447</v>
      </c>
      <c r="N31" s="14">
        <f t="shared" si="10"/>
        <v>9.6181539619867196E-2</v>
      </c>
      <c r="U31" s="9">
        <f t="shared" si="2"/>
        <v>-1</v>
      </c>
      <c r="V31" s="9">
        <f t="shared" si="3"/>
        <v>-1</v>
      </c>
      <c r="W31" s="9">
        <f t="shared" si="4"/>
        <v>-1</v>
      </c>
      <c r="X31" s="15">
        <f t="shared" si="11"/>
        <v>-1.7377821838758245E-2</v>
      </c>
      <c r="Y31" s="15">
        <f t="shared" si="12"/>
        <v>-1.7377821838758245E-2</v>
      </c>
      <c r="Z31" s="15">
        <f t="shared" si="13"/>
        <v>0</v>
      </c>
      <c r="AA31" s="15"/>
    </row>
    <row r="32" spans="1:27" x14ac:dyDescent="0.25">
      <c r="A32" s="1">
        <f>'trading strategies'!A101</f>
        <v>38404</v>
      </c>
      <c r="B32" s="52">
        <f>'trading strategies'!B101</f>
        <v>2.0787200000000001</v>
      </c>
      <c r="C32" s="5">
        <f>'trading strategies'!P101</f>
        <v>1.3430736256456743E-3</v>
      </c>
      <c r="D32" s="5">
        <f>'trading strategies'!Q101</f>
        <v>1.3430736256456743E-3</v>
      </c>
      <c r="E32" s="5">
        <f>'trading strategies'!R101</f>
        <v>0</v>
      </c>
      <c r="F32" s="14">
        <f t="shared" si="5"/>
        <v>0.15457311526833017</v>
      </c>
      <c r="G32" s="14">
        <f t="shared" si="6"/>
        <v>0.15457311526833017</v>
      </c>
      <c r="H32" s="14">
        <f t="shared" si="7"/>
        <v>0.12218153961986722</v>
      </c>
      <c r="I32" s="26">
        <f>'trading strategies'!S101</f>
        <v>-6.569263743543257E-4</v>
      </c>
      <c r="J32" s="26">
        <f>'trading strategies'!T101</f>
        <v>-6.569263743543257E-4</v>
      </c>
      <c r="K32" s="26">
        <f>'trading strategies'!U101</f>
        <v>0</v>
      </c>
      <c r="L32" s="14">
        <f t="shared" si="8"/>
        <v>0.11457311526833014</v>
      </c>
      <c r="M32" s="14">
        <f t="shared" si="9"/>
        <v>0.11457311526833014</v>
      </c>
      <c r="N32" s="14">
        <f t="shared" si="10"/>
        <v>9.6181539619867196E-2</v>
      </c>
      <c r="U32" s="9">
        <f t="shared" si="2"/>
        <v>-2</v>
      </c>
      <c r="V32" s="9">
        <f t="shared" si="3"/>
        <v>-2</v>
      </c>
      <c r="W32" s="9">
        <f t="shared" si="4"/>
        <v>-1</v>
      </c>
      <c r="X32" s="15">
        <f t="shared" si="11"/>
        <v>-1.8034748213112572E-2</v>
      </c>
      <c r="Y32" s="15">
        <f t="shared" si="12"/>
        <v>-1.8034748213112572E-2</v>
      </c>
      <c r="Z32" s="15">
        <f t="shared" si="13"/>
        <v>0</v>
      </c>
      <c r="AA32" s="15"/>
    </row>
    <row r="33" spans="1:27" x14ac:dyDescent="0.25">
      <c r="A33" s="1">
        <f>'trading strategies'!A102</f>
        <v>38411</v>
      </c>
      <c r="B33" s="52">
        <f>'trading strategies'!B102</f>
        <v>2.09131</v>
      </c>
      <c r="C33" s="5">
        <f>'trading strategies'!P102</f>
        <v>6.0383442106041185E-3</v>
      </c>
      <c r="D33" s="5">
        <f>'trading strategies'!Q102</f>
        <v>6.0383442106041185E-3</v>
      </c>
      <c r="E33" s="5">
        <f>'trading strategies'!R102</f>
        <v>0</v>
      </c>
      <c r="F33" s="14">
        <f t="shared" si="5"/>
        <v>0.16061145947893429</v>
      </c>
      <c r="G33" s="14">
        <f t="shared" si="6"/>
        <v>0.16061145947893429</v>
      </c>
      <c r="H33" s="14">
        <f t="shared" si="7"/>
        <v>0.12218153961986722</v>
      </c>
      <c r="I33" s="26">
        <f>'trading strategies'!S102</f>
        <v>4.0383442106041185E-3</v>
      </c>
      <c r="J33" s="26">
        <f>'trading strategies'!T102</f>
        <v>4.0383442106041185E-3</v>
      </c>
      <c r="K33" s="26">
        <f>'trading strategies'!U102</f>
        <v>0</v>
      </c>
      <c r="L33" s="14">
        <f t="shared" si="8"/>
        <v>0.11861145947893426</v>
      </c>
      <c r="M33" s="14">
        <f t="shared" si="9"/>
        <v>0.11861145947893426</v>
      </c>
      <c r="N33" s="14">
        <f t="shared" si="10"/>
        <v>9.6181539619867196E-2</v>
      </c>
      <c r="U33" s="9">
        <f t="shared" si="2"/>
        <v>1</v>
      </c>
      <c r="V33" s="9">
        <f t="shared" si="3"/>
        <v>1</v>
      </c>
      <c r="W33" s="9">
        <f t="shared" si="4"/>
        <v>-1</v>
      </c>
      <c r="X33" s="15">
        <f t="shared" si="11"/>
        <v>4.0383442106041185E-3</v>
      </c>
      <c r="Y33" s="15">
        <f t="shared" si="12"/>
        <v>4.0383442106041185E-3</v>
      </c>
      <c r="Z33" s="15">
        <f t="shared" si="13"/>
        <v>0</v>
      </c>
      <c r="AA33" s="15"/>
    </row>
    <row r="34" spans="1:27" x14ac:dyDescent="0.25">
      <c r="A34" s="1">
        <f>'trading strategies'!A103</f>
        <v>38418</v>
      </c>
      <c r="B34" s="52">
        <f>'trading strategies'!B103</f>
        <v>2.0423499999999999</v>
      </c>
      <c r="C34" s="5">
        <f>'trading strategies'!P103</f>
        <v>-2.3689558238885744E-2</v>
      </c>
      <c r="D34" s="5">
        <f>'trading strategies'!Q103</f>
        <v>-2.3689558238885744E-2</v>
      </c>
      <c r="E34" s="5">
        <f>'trading strategies'!R103</f>
        <v>0</v>
      </c>
      <c r="F34" s="14">
        <f t="shared" si="5"/>
        <v>0.13692190124004855</v>
      </c>
      <c r="G34" s="14">
        <f t="shared" si="6"/>
        <v>0.13692190124004855</v>
      </c>
      <c r="H34" s="14">
        <f t="shared" si="7"/>
        <v>0.12218153961986722</v>
      </c>
      <c r="I34" s="26">
        <f>'trading strategies'!S103</f>
        <v>-2.5689558238885746E-2</v>
      </c>
      <c r="J34" s="26">
        <f>'trading strategies'!T103</f>
        <v>-2.5689558238885746E-2</v>
      </c>
      <c r="K34" s="26">
        <f>'trading strategies'!U103</f>
        <v>0</v>
      </c>
      <c r="L34" s="14">
        <f t="shared" si="8"/>
        <v>9.292190124004851E-2</v>
      </c>
      <c r="M34" s="14">
        <f t="shared" si="9"/>
        <v>9.292190124004851E-2</v>
      </c>
      <c r="N34" s="14">
        <f t="shared" si="10"/>
        <v>9.6181539619867196E-2</v>
      </c>
      <c r="U34" s="9">
        <f t="shared" si="2"/>
        <v>-1</v>
      </c>
      <c r="V34" s="9">
        <f t="shared" si="3"/>
        <v>-1</v>
      </c>
      <c r="W34" s="9">
        <f t="shared" si="4"/>
        <v>-1</v>
      </c>
      <c r="X34" s="15">
        <f t="shared" si="11"/>
        <v>-2.5689558238885746E-2</v>
      </c>
      <c r="Y34" s="15">
        <f t="shared" si="12"/>
        <v>-2.5689558238885746E-2</v>
      </c>
      <c r="Z34" s="15">
        <f t="shared" si="13"/>
        <v>0</v>
      </c>
      <c r="AA34" s="15"/>
    </row>
    <row r="35" spans="1:27" x14ac:dyDescent="0.25">
      <c r="A35" s="1">
        <f>'trading strategies'!A104</f>
        <v>38425</v>
      </c>
      <c r="B35" s="52">
        <f>'trading strategies'!B104</f>
        <v>2.0829200000000001</v>
      </c>
      <c r="C35" s="5">
        <f>'trading strategies'!P104</f>
        <v>0</v>
      </c>
      <c r="D35" s="5">
        <f>'trading strategies'!Q104</f>
        <v>0</v>
      </c>
      <c r="E35" s="5">
        <f>'trading strategies'!R104</f>
        <v>0</v>
      </c>
      <c r="F35" s="14">
        <f t="shared" si="5"/>
        <v>0.13692190124004855</v>
      </c>
      <c r="G35" s="14">
        <f t="shared" si="6"/>
        <v>0.13692190124004855</v>
      </c>
      <c r="H35" s="14">
        <f t="shared" si="7"/>
        <v>0.12218153961986722</v>
      </c>
      <c r="I35" s="26">
        <f>'trading strategies'!S104</f>
        <v>0</v>
      </c>
      <c r="J35" s="26">
        <f>'trading strategies'!T104</f>
        <v>0</v>
      </c>
      <c r="K35" s="26">
        <f>'trading strategies'!U104</f>
        <v>0</v>
      </c>
      <c r="L35" s="14">
        <f t="shared" si="8"/>
        <v>9.292190124004851E-2</v>
      </c>
      <c r="M35" s="14">
        <f t="shared" si="9"/>
        <v>9.292190124004851E-2</v>
      </c>
      <c r="N35" s="14">
        <f t="shared" si="10"/>
        <v>9.6181539619867196E-2</v>
      </c>
      <c r="U35" s="9">
        <f t="shared" si="2"/>
        <v>-1</v>
      </c>
      <c r="V35" s="9">
        <f t="shared" si="3"/>
        <v>-1</v>
      </c>
      <c r="W35" s="9">
        <f t="shared" si="4"/>
        <v>-1</v>
      </c>
      <c r="X35" s="15">
        <f t="shared" si="11"/>
        <v>0</v>
      </c>
      <c r="Y35" s="15">
        <f t="shared" si="12"/>
        <v>0</v>
      </c>
      <c r="Z35" s="15">
        <f t="shared" si="13"/>
        <v>0</v>
      </c>
      <c r="AA35" s="15"/>
    </row>
    <row r="36" spans="1:27" x14ac:dyDescent="0.25">
      <c r="A36" s="1">
        <f>'trading strategies'!A105</f>
        <v>38432</v>
      </c>
      <c r="B36" s="52">
        <f>'trading strategies'!B105</f>
        <v>2.18364</v>
      </c>
      <c r="C36" s="5">
        <f>'trading strategies'!P105</f>
        <v>4.7222453734697578E-2</v>
      </c>
      <c r="D36" s="5">
        <f>'trading strategies'!Q105</f>
        <v>4.7222453734697578E-2</v>
      </c>
      <c r="E36" s="5">
        <f>'trading strategies'!R105</f>
        <v>0</v>
      </c>
      <c r="F36" s="14">
        <f t="shared" si="5"/>
        <v>0.18414435497474613</v>
      </c>
      <c r="G36" s="14">
        <f t="shared" si="6"/>
        <v>0.18414435497474613</v>
      </c>
      <c r="H36" s="14">
        <f t="shared" si="7"/>
        <v>0.12218153961986722</v>
      </c>
      <c r="I36" s="26">
        <f>'trading strategies'!S105</f>
        <v>4.5222453734697576E-2</v>
      </c>
      <c r="J36" s="26">
        <f>'trading strategies'!T105</f>
        <v>4.5222453734697576E-2</v>
      </c>
      <c r="K36" s="26">
        <f>'trading strategies'!U105</f>
        <v>0</v>
      </c>
      <c r="L36" s="14">
        <f t="shared" si="8"/>
        <v>0.13814435497474609</v>
      </c>
      <c r="M36" s="14">
        <f t="shared" si="9"/>
        <v>0.13814435497474609</v>
      </c>
      <c r="N36" s="14">
        <f t="shared" si="10"/>
        <v>9.6181539619867196E-2</v>
      </c>
      <c r="U36" s="9">
        <f t="shared" si="2"/>
        <v>1</v>
      </c>
      <c r="V36" s="9">
        <f t="shared" si="3"/>
        <v>1</v>
      </c>
      <c r="W36" s="9">
        <f t="shared" si="4"/>
        <v>-1</v>
      </c>
      <c r="X36" s="15">
        <f t="shared" si="11"/>
        <v>4.5222453734697576E-2</v>
      </c>
      <c r="Y36" s="15">
        <f t="shared" si="12"/>
        <v>4.5222453734697576E-2</v>
      </c>
      <c r="Z36" s="15">
        <f t="shared" si="13"/>
        <v>0</v>
      </c>
      <c r="AA36" s="15"/>
    </row>
    <row r="37" spans="1:27" x14ac:dyDescent="0.25">
      <c r="A37" s="1">
        <f>'trading strategies'!A106</f>
        <v>38439</v>
      </c>
      <c r="B37" s="52">
        <f>'trading strategies'!B106</f>
        <v>2.1934300000000002</v>
      </c>
      <c r="C37" s="5">
        <f>'trading strategies'!P106</f>
        <v>4.4733195152460992E-3</v>
      </c>
      <c r="D37" s="5">
        <f>'trading strategies'!Q106</f>
        <v>4.4733195152460992E-3</v>
      </c>
      <c r="E37" s="5">
        <f>'trading strategies'!R106</f>
        <v>0</v>
      </c>
      <c r="F37" s="14">
        <f t="shared" si="5"/>
        <v>0.18861767448999223</v>
      </c>
      <c r="G37" s="14">
        <f t="shared" si="6"/>
        <v>0.18861767448999223</v>
      </c>
      <c r="H37" s="14">
        <f t="shared" si="7"/>
        <v>0.12218153961986722</v>
      </c>
      <c r="I37" s="26">
        <f>'trading strategies'!S106</f>
        <v>2.4733195152460991E-3</v>
      </c>
      <c r="J37" s="26">
        <f>'trading strategies'!T106</f>
        <v>2.4733195152460991E-3</v>
      </c>
      <c r="K37" s="26">
        <f>'trading strategies'!U106</f>
        <v>0</v>
      </c>
      <c r="L37" s="14">
        <f t="shared" si="8"/>
        <v>0.14061767448999218</v>
      </c>
      <c r="M37" s="14">
        <f t="shared" si="9"/>
        <v>0.14061767448999218</v>
      </c>
      <c r="N37" s="14">
        <f t="shared" si="10"/>
        <v>9.6181539619867196E-2</v>
      </c>
      <c r="U37" s="9">
        <f t="shared" si="2"/>
        <v>2</v>
      </c>
      <c r="V37" s="9">
        <f t="shared" si="3"/>
        <v>2</v>
      </c>
      <c r="W37" s="9">
        <f t="shared" si="4"/>
        <v>-1</v>
      </c>
      <c r="X37" s="15">
        <f t="shared" si="11"/>
        <v>4.7695773249943674E-2</v>
      </c>
      <c r="Y37" s="15">
        <f t="shared" si="12"/>
        <v>4.7695773249943674E-2</v>
      </c>
      <c r="Z37" s="15">
        <f t="shared" si="13"/>
        <v>0</v>
      </c>
      <c r="AA37" s="15"/>
    </row>
    <row r="38" spans="1:27" x14ac:dyDescent="0.25">
      <c r="A38" s="1">
        <f>'trading strategies'!A107</f>
        <v>38446</v>
      </c>
      <c r="B38" s="52">
        <f>'trading strategies'!B107</f>
        <v>2.2018300000000002</v>
      </c>
      <c r="C38" s="5">
        <f>'trading strategies'!P107</f>
        <v>3.8223041308153016E-3</v>
      </c>
      <c r="D38" s="5">
        <f>'trading strategies'!Q107</f>
        <v>3.8223041308153016E-3</v>
      </c>
      <c r="E38" s="5">
        <f>'trading strategies'!R107</f>
        <v>0</v>
      </c>
      <c r="F38" s="14">
        <f t="shared" si="5"/>
        <v>0.19243997862080753</v>
      </c>
      <c r="G38" s="14">
        <f t="shared" si="6"/>
        <v>0.19243997862080753</v>
      </c>
      <c r="H38" s="14">
        <f t="shared" si="7"/>
        <v>0.12218153961986722</v>
      </c>
      <c r="I38" s="26">
        <f>'trading strategies'!S107</f>
        <v>1.8223041308153016E-3</v>
      </c>
      <c r="J38" s="26">
        <f>'trading strategies'!T107</f>
        <v>1.8223041308153016E-3</v>
      </c>
      <c r="K38" s="26">
        <f>'trading strategies'!U107</f>
        <v>0</v>
      </c>
      <c r="L38" s="14">
        <f t="shared" si="8"/>
        <v>0.14243997862080748</v>
      </c>
      <c r="M38" s="14">
        <f t="shared" si="9"/>
        <v>0.14243997862080748</v>
      </c>
      <c r="N38" s="14">
        <f t="shared" si="10"/>
        <v>9.6181539619867196E-2</v>
      </c>
      <c r="U38" s="9">
        <f t="shared" si="2"/>
        <v>3</v>
      </c>
      <c r="V38" s="9">
        <f t="shared" si="3"/>
        <v>3</v>
      </c>
      <c r="W38" s="9">
        <f t="shared" si="4"/>
        <v>-1</v>
      </c>
      <c r="X38" s="15">
        <f t="shared" si="11"/>
        <v>4.9518077380758974E-2</v>
      </c>
      <c r="Y38" s="15">
        <f t="shared" si="12"/>
        <v>4.9518077380758974E-2</v>
      </c>
      <c r="Z38" s="15">
        <f t="shared" si="13"/>
        <v>0</v>
      </c>
      <c r="AA38" s="15"/>
    </row>
    <row r="39" spans="1:27" x14ac:dyDescent="0.25">
      <c r="A39" s="1">
        <f>'trading strategies'!A108</f>
        <v>38453</v>
      </c>
      <c r="B39" s="52">
        <f>'trading strategies'!B108</f>
        <v>2.1151</v>
      </c>
      <c r="C39" s="5">
        <f>'trading strategies'!P108</f>
        <v>-4.0186740072684191E-2</v>
      </c>
      <c r="D39" s="5">
        <f>'trading strategies'!Q108</f>
        <v>-4.0186740072684191E-2</v>
      </c>
      <c r="E39" s="5">
        <f>'trading strategies'!R108</f>
        <v>0</v>
      </c>
      <c r="F39" s="14">
        <f t="shared" si="5"/>
        <v>0.15225323854812334</v>
      </c>
      <c r="G39" s="14">
        <f t="shared" si="6"/>
        <v>0.15225323854812334</v>
      </c>
      <c r="H39" s="14">
        <f t="shared" si="7"/>
        <v>0.12218153961986722</v>
      </c>
      <c r="I39" s="26">
        <f>'trading strategies'!S108</f>
        <v>-4.2186740072684192E-2</v>
      </c>
      <c r="J39" s="26">
        <f>'trading strategies'!T108</f>
        <v>-4.2186740072684192E-2</v>
      </c>
      <c r="K39" s="26">
        <f>'trading strategies'!U108</f>
        <v>0</v>
      </c>
      <c r="L39" s="14">
        <f t="shared" si="8"/>
        <v>0.10025323854812329</v>
      </c>
      <c r="M39" s="14">
        <f t="shared" si="9"/>
        <v>0.10025323854812329</v>
      </c>
      <c r="N39" s="14">
        <f t="shared" si="10"/>
        <v>9.6181539619867196E-2</v>
      </c>
      <c r="U39" s="9">
        <f t="shared" si="2"/>
        <v>-1</v>
      </c>
      <c r="V39" s="9">
        <f t="shared" si="3"/>
        <v>-1</v>
      </c>
      <c r="W39" s="9">
        <f t="shared" si="4"/>
        <v>-1</v>
      </c>
      <c r="X39" s="15">
        <f t="shared" si="11"/>
        <v>-4.2186740072684192E-2</v>
      </c>
      <c r="Y39" s="15">
        <f t="shared" si="12"/>
        <v>-4.2186740072684192E-2</v>
      </c>
      <c r="Z39" s="15">
        <f t="shared" si="13"/>
        <v>0</v>
      </c>
      <c r="AA39" s="15"/>
    </row>
    <row r="40" spans="1:27" x14ac:dyDescent="0.25">
      <c r="A40" s="1">
        <f>'trading strategies'!A109</f>
        <v>38460</v>
      </c>
      <c r="B40" s="52">
        <f>'trading strategies'!B109</f>
        <v>2.0919300000000001</v>
      </c>
      <c r="C40" s="5">
        <f>'trading strategies'!P109</f>
        <v>0</v>
      </c>
      <c r="D40" s="5">
        <f>'trading strategies'!Q109</f>
        <v>0</v>
      </c>
      <c r="E40" s="5">
        <f>'trading strategies'!R109</f>
        <v>0</v>
      </c>
      <c r="F40" s="14">
        <f t="shared" si="5"/>
        <v>0.15225323854812334</v>
      </c>
      <c r="G40" s="14">
        <f t="shared" si="6"/>
        <v>0.15225323854812334</v>
      </c>
      <c r="H40" s="14">
        <f t="shared" si="7"/>
        <v>0.12218153961986722</v>
      </c>
      <c r="I40" s="26">
        <f>'trading strategies'!S109</f>
        <v>0</v>
      </c>
      <c r="J40" s="26">
        <f>'trading strategies'!T109</f>
        <v>0</v>
      </c>
      <c r="K40" s="26">
        <f>'trading strategies'!U109</f>
        <v>0</v>
      </c>
      <c r="L40" s="14">
        <f t="shared" si="8"/>
        <v>0.10025323854812329</v>
      </c>
      <c r="M40" s="14">
        <f t="shared" si="9"/>
        <v>0.10025323854812329</v>
      </c>
      <c r="N40" s="14">
        <f t="shared" si="10"/>
        <v>9.6181539619867196E-2</v>
      </c>
      <c r="U40" s="9">
        <f t="shared" si="2"/>
        <v>-1</v>
      </c>
      <c r="V40" s="9">
        <f t="shared" si="3"/>
        <v>-1</v>
      </c>
      <c r="W40" s="9">
        <f t="shared" si="4"/>
        <v>-1</v>
      </c>
      <c r="X40" s="15">
        <f t="shared" si="11"/>
        <v>0</v>
      </c>
      <c r="Y40" s="15">
        <f t="shared" si="12"/>
        <v>0</v>
      </c>
      <c r="Z40" s="15">
        <f t="shared" si="13"/>
        <v>0</v>
      </c>
      <c r="AA40" s="15"/>
    </row>
    <row r="41" spans="1:27" x14ac:dyDescent="0.25">
      <c r="A41" s="1">
        <f>'trading strategies'!A110</f>
        <v>38467</v>
      </c>
      <c r="B41" s="52">
        <f>'trading strategies'!B110</f>
        <v>2.1265299999999998</v>
      </c>
      <c r="C41" s="5">
        <f>'trading strategies'!P110</f>
        <v>0</v>
      </c>
      <c r="D41" s="5">
        <f>'trading strategies'!Q110</f>
        <v>0</v>
      </c>
      <c r="E41" s="5">
        <f>'trading strategies'!R110</f>
        <v>0</v>
      </c>
      <c r="F41" s="14">
        <f t="shared" si="5"/>
        <v>0.15225323854812334</v>
      </c>
      <c r="G41" s="14">
        <f t="shared" si="6"/>
        <v>0.15225323854812334</v>
      </c>
      <c r="H41" s="14">
        <f t="shared" si="7"/>
        <v>0.12218153961986722</v>
      </c>
      <c r="I41" s="26">
        <f>'trading strategies'!S110</f>
        <v>0</v>
      </c>
      <c r="J41" s="26">
        <f>'trading strategies'!T110</f>
        <v>0</v>
      </c>
      <c r="K41" s="26">
        <f>'trading strategies'!U110</f>
        <v>0</v>
      </c>
      <c r="L41" s="14">
        <f t="shared" si="8"/>
        <v>0.10025323854812329</v>
      </c>
      <c r="M41" s="14">
        <f t="shared" si="9"/>
        <v>0.10025323854812329</v>
      </c>
      <c r="N41" s="14">
        <f t="shared" si="10"/>
        <v>9.6181539619867196E-2</v>
      </c>
      <c r="U41" s="9">
        <f t="shared" si="2"/>
        <v>-1</v>
      </c>
      <c r="V41" s="9">
        <f t="shared" si="3"/>
        <v>-1</v>
      </c>
      <c r="W41" s="9">
        <f t="shared" si="4"/>
        <v>-1</v>
      </c>
      <c r="X41" s="15">
        <f t="shared" si="11"/>
        <v>0</v>
      </c>
      <c r="Y41" s="15">
        <f t="shared" si="12"/>
        <v>0</v>
      </c>
      <c r="Z41" s="15">
        <f t="shared" si="13"/>
        <v>0</v>
      </c>
      <c r="AA41" s="15"/>
    </row>
    <row r="42" spans="1:27" x14ac:dyDescent="0.25">
      <c r="A42" s="1">
        <f>'trading strategies'!A111</f>
        <v>38474</v>
      </c>
      <c r="B42" s="52">
        <f>'trading strategies'!B111</f>
        <v>2.1452800000000001</v>
      </c>
      <c r="C42" s="5">
        <f>'trading strategies'!P111</f>
        <v>8.7785366906882878E-3</v>
      </c>
      <c r="D42" s="5">
        <f>'trading strategies'!Q111</f>
        <v>8.7785366906882878E-3</v>
      </c>
      <c r="E42" s="5">
        <f>'trading strategies'!R111</f>
        <v>0</v>
      </c>
      <c r="F42" s="14">
        <f t="shared" si="5"/>
        <v>0.16103177523881163</v>
      </c>
      <c r="G42" s="14">
        <f t="shared" si="6"/>
        <v>0.16103177523881163</v>
      </c>
      <c r="H42" s="14">
        <f t="shared" si="7"/>
        <v>0.12218153961986722</v>
      </c>
      <c r="I42" s="26">
        <f>'trading strategies'!S111</f>
        <v>6.7785366906882877E-3</v>
      </c>
      <c r="J42" s="26">
        <f>'trading strategies'!T111</f>
        <v>6.7785366906882877E-3</v>
      </c>
      <c r="K42" s="26">
        <f>'trading strategies'!U111</f>
        <v>0</v>
      </c>
      <c r="L42" s="14">
        <f t="shared" si="8"/>
        <v>0.10703177523881158</v>
      </c>
      <c r="M42" s="14">
        <f t="shared" si="9"/>
        <v>0.10703177523881158</v>
      </c>
      <c r="N42" s="14">
        <f t="shared" si="10"/>
        <v>9.6181539619867196E-2</v>
      </c>
      <c r="U42" s="9">
        <f t="shared" si="2"/>
        <v>1</v>
      </c>
      <c r="V42" s="9">
        <f t="shared" si="3"/>
        <v>1</v>
      </c>
      <c r="W42" s="9">
        <f t="shared" si="4"/>
        <v>-1</v>
      </c>
      <c r="X42" s="15">
        <f t="shared" si="11"/>
        <v>6.7785366906882877E-3</v>
      </c>
      <c r="Y42" s="15">
        <f t="shared" si="12"/>
        <v>6.7785366906882877E-3</v>
      </c>
      <c r="Z42" s="15">
        <f t="shared" si="13"/>
        <v>0</v>
      </c>
      <c r="AA42" s="15"/>
    </row>
    <row r="43" spans="1:27" x14ac:dyDescent="0.25">
      <c r="A43" s="1">
        <f>'trading strategies'!A112</f>
        <v>38481</v>
      </c>
      <c r="B43" s="52">
        <f>'trading strategies'!B112</f>
        <v>2.1351800000000001</v>
      </c>
      <c r="C43" s="5">
        <f>'trading strategies'!P112</f>
        <v>-4.719127731155015E-3</v>
      </c>
      <c r="D43" s="5">
        <f>'trading strategies'!Q112</f>
        <v>-4.719127731155015E-3</v>
      </c>
      <c r="E43" s="5">
        <f>'trading strategies'!R112</f>
        <v>0</v>
      </c>
      <c r="F43" s="14">
        <f t="shared" si="5"/>
        <v>0.15631264750765661</v>
      </c>
      <c r="G43" s="14">
        <f t="shared" si="6"/>
        <v>0.15631264750765661</v>
      </c>
      <c r="H43" s="14">
        <f t="shared" si="7"/>
        <v>0.12218153961986722</v>
      </c>
      <c r="I43" s="26">
        <f>'trading strategies'!S112</f>
        <v>-6.7191277311550151E-3</v>
      </c>
      <c r="J43" s="26">
        <f>'trading strategies'!T112</f>
        <v>-6.7191277311550151E-3</v>
      </c>
      <c r="K43" s="26">
        <f>'trading strategies'!U112</f>
        <v>0</v>
      </c>
      <c r="L43" s="14">
        <f t="shared" si="8"/>
        <v>0.10031264750765656</v>
      </c>
      <c r="M43" s="14">
        <f t="shared" si="9"/>
        <v>0.10031264750765656</v>
      </c>
      <c r="N43" s="14">
        <f t="shared" si="10"/>
        <v>9.6181539619867196E-2</v>
      </c>
      <c r="U43" s="9">
        <f t="shared" si="2"/>
        <v>-1</v>
      </c>
      <c r="V43" s="9">
        <f t="shared" si="3"/>
        <v>-1</v>
      </c>
      <c r="W43" s="9">
        <f t="shared" si="4"/>
        <v>-1</v>
      </c>
      <c r="X43" s="15">
        <f t="shared" si="11"/>
        <v>-6.7191277311550151E-3</v>
      </c>
      <c r="Y43" s="15">
        <f t="shared" si="12"/>
        <v>-6.7191277311550151E-3</v>
      </c>
      <c r="Z43" s="15">
        <f t="shared" si="13"/>
        <v>0</v>
      </c>
      <c r="AA43" s="15"/>
    </row>
    <row r="44" spans="1:27" x14ac:dyDescent="0.25">
      <c r="A44" s="1">
        <f>'trading strategies'!A113</f>
        <v>38488</v>
      </c>
      <c r="B44" s="52">
        <f>'trading strategies'!B113</f>
        <v>2.0948099999999998</v>
      </c>
      <c r="C44" s="5">
        <f>'trading strategies'!P113</f>
        <v>-1.9088095123045545E-2</v>
      </c>
      <c r="D44" s="5">
        <f>'trading strategies'!Q113</f>
        <v>-1.9088095123045545E-2</v>
      </c>
      <c r="E44" s="5">
        <f>'trading strategies'!R113</f>
        <v>0</v>
      </c>
      <c r="F44" s="14">
        <f t="shared" si="5"/>
        <v>0.13722455238461106</v>
      </c>
      <c r="G44" s="14">
        <f t="shared" si="6"/>
        <v>0.13722455238461106</v>
      </c>
      <c r="H44" s="14">
        <f t="shared" si="7"/>
        <v>0.12218153961986722</v>
      </c>
      <c r="I44" s="26">
        <f>'trading strategies'!S113</f>
        <v>-2.1088095123045547E-2</v>
      </c>
      <c r="J44" s="26">
        <f>'trading strategies'!T113</f>
        <v>-2.1088095123045547E-2</v>
      </c>
      <c r="K44" s="26">
        <f>'trading strategies'!U113</f>
        <v>0</v>
      </c>
      <c r="L44" s="14">
        <f t="shared" si="8"/>
        <v>7.9224552384611013E-2</v>
      </c>
      <c r="M44" s="14">
        <f t="shared" si="9"/>
        <v>7.9224552384611013E-2</v>
      </c>
      <c r="N44" s="14">
        <f t="shared" si="10"/>
        <v>9.6181539619867196E-2</v>
      </c>
      <c r="U44" s="9">
        <f t="shared" si="2"/>
        <v>-2</v>
      </c>
      <c r="V44" s="9">
        <f t="shared" si="3"/>
        <v>-2</v>
      </c>
      <c r="W44" s="9">
        <f t="shared" si="4"/>
        <v>-1</v>
      </c>
      <c r="X44" s="15">
        <f t="shared" si="11"/>
        <v>-2.7807222854200564E-2</v>
      </c>
      <c r="Y44" s="15">
        <f t="shared" si="12"/>
        <v>-2.7807222854200564E-2</v>
      </c>
      <c r="Z44" s="15">
        <f t="shared" si="13"/>
        <v>0</v>
      </c>
      <c r="AA44" s="15"/>
    </row>
    <row r="45" spans="1:27" x14ac:dyDescent="0.25">
      <c r="A45" s="1">
        <f>'trading strategies'!A114</f>
        <v>38495</v>
      </c>
      <c r="B45" s="52">
        <f>'trading strategies'!B114</f>
        <v>2.11355</v>
      </c>
      <c r="C45" s="5">
        <f>'trading strategies'!P114</f>
        <v>0</v>
      </c>
      <c r="D45" s="5">
        <f>'trading strategies'!Q114</f>
        <v>0</v>
      </c>
      <c r="E45" s="5">
        <f>'trading strategies'!R114</f>
        <v>0</v>
      </c>
      <c r="F45" s="14">
        <f t="shared" si="5"/>
        <v>0.13722455238461106</v>
      </c>
      <c r="G45" s="14">
        <f t="shared" si="6"/>
        <v>0.13722455238461106</v>
      </c>
      <c r="H45" s="14">
        <f t="shared" si="7"/>
        <v>0.12218153961986722</v>
      </c>
      <c r="I45" s="26">
        <f>'trading strategies'!S114</f>
        <v>0</v>
      </c>
      <c r="J45" s="26">
        <f>'trading strategies'!T114</f>
        <v>0</v>
      </c>
      <c r="K45" s="26">
        <f>'trading strategies'!U114</f>
        <v>0</v>
      </c>
      <c r="L45" s="14">
        <f t="shared" si="8"/>
        <v>7.9224552384611013E-2</v>
      </c>
      <c r="M45" s="14">
        <f t="shared" si="9"/>
        <v>7.9224552384611013E-2</v>
      </c>
      <c r="N45" s="14">
        <f t="shared" si="10"/>
        <v>9.6181539619867196E-2</v>
      </c>
      <c r="U45" s="9">
        <f t="shared" si="2"/>
        <v>-1</v>
      </c>
      <c r="V45" s="9">
        <f t="shared" si="3"/>
        <v>-1</v>
      </c>
      <c r="W45" s="9">
        <f t="shared" si="4"/>
        <v>-1</v>
      </c>
      <c r="X45" s="15">
        <f t="shared" si="11"/>
        <v>0</v>
      </c>
      <c r="Y45" s="15">
        <f t="shared" si="12"/>
        <v>0</v>
      </c>
      <c r="Z45" s="15">
        <f t="shared" si="13"/>
        <v>0</v>
      </c>
      <c r="AA45" s="15"/>
    </row>
    <row r="46" spans="1:27" x14ac:dyDescent="0.25">
      <c r="A46" s="1">
        <f>'trading strategies'!A115</f>
        <v>38502</v>
      </c>
      <c r="B46" s="52">
        <f>'trading strategies'!B115</f>
        <v>2.18852</v>
      </c>
      <c r="C46" s="5">
        <f>'trading strategies'!P115</f>
        <v>3.4856518101376688E-2</v>
      </c>
      <c r="D46" s="5">
        <f>'trading strategies'!Q115</f>
        <v>3.4856518101376688E-2</v>
      </c>
      <c r="E46" s="5">
        <f>'trading strategies'!R115</f>
        <v>0</v>
      </c>
      <c r="F46" s="14">
        <f t="shared" si="5"/>
        <v>0.17208107048598775</v>
      </c>
      <c r="G46" s="14">
        <f t="shared" si="6"/>
        <v>0.17208107048598775</v>
      </c>
      <c r="H46" s="14">
        <f t="shared" si="7"/>
        <v>0.12218153961986722</v>
      </c>
      <c r="I46" s="26">
        <f>'trading strategies'!S115</f>
        <v>3.2856518101376686E-2</v>
      </c>
      <c r="J46" s="26">
        <f>'trading strategies'!T115</f>
        <v>3.2856518101376686E-2</v>
      </c>
      <c r="K46" s="26">
        <f>'trading strategies'!U115</f>
        <v>0</v>
      </c>
      <c r="L46" s="14">
        <f t="shared" si="8"/>
        <v>0.1120810704859877</v>
      </c>
      <c r="M46" s="14">
        <f t="shared" si="9"/>
        <v>0.1120810704859877</v>
      </c>
      <c r="N46" s="14">
        <f t="shared" si="10"/>
        <v>9.6181539619867196E-2</v>
      </c>
      <c r="U46" s="9">
        <f t="shared" si="2"/>
        <v>1</v>
      </c>
      <c r="V46" s="9">
        <f t="shared" si="3"/>
        <v>1</v>
      </c>
      <c r="W46" s="9">
        <f t="shared" si="4"/>
        <v>-1</v>
      </c>
      <c r="X46" s="15">
        <f t="shared" si="11"/>
        <v>3.2856518101376686E-2</v>
      </c>
      <c r="Y46" s="15">
        <f t="shared" si="12"/>
        <v>3.2856518101376686E-2</v>
      </c>
      <c r="Z46" s="15">
        <f t="shared" si="13"/>
        <v>0</v>
      </c>
      <c r="AA46" s="15"/>
    </row>
    <row r="47" spans="1:27" x14ac:dyDescent="0.25">
      <c r="A47" s="1">
        <f>'trading strategies'!A116</f>
        <v>38509</v>
      </c>
      <c r="B47" s="52">
        <f>'trading strategies'!B116</f>
        <v>2.2187999999999999</v>
      </c>
      <c r="C47" s="5">
        <f>'trading strategies'!P116</f>
        <v>1.3740992912426031E-2</v>
      </c>
      <c r="D47" s="5">
        <f>'trading strategies'!Q116</f>
        <v>1.3740992912426031E-2</v>
      </c>
      <c r="E47" s="5">
        <f>'trading strategies'!R116</f>
        <v>0</v>
      </c>
      <c r="F47" s="14">
        <f t="shared" si="5"/>
        <v>0.18582206339841378</v>
      </c>
      <c r="G47" s="14">
        <f t="shared" si="6"/>
        <v>0.18582206339841378</v>
      </c>
      <c r="H47" s="14">
        <f t="shared" si="7"/>
        <v>0.12218153961986722</v>
      </c>
      <c r="I47" s="26">
        <f>'trading strategies'!S116</f>
        <v>1.1740992912426031E-2</v>
      </c>
      <c r="J47" s="26">
        <f>'trading strategies'!T116</f>
        <v>1.1740992912426031E-2</v>
      </c>
      <c r="K47" s="26">
        <f>'trading strategies'!U116</f>
        <v>0</v>
      </c>
      <c r="L47" s="14">
        <f t="shared" si="8"/>
        <v>0.12382206339841373</v>
      </c>
      <c r="M47" s="14">
        <f t="shared" si="9"/>
        <v>0.12382206339841373</v>
      </c>
      <c r="N47" s="14">
        <f t="shared" si="10"/>
        <v>9.6181539619867196E-2</v>
      </c>
      <c r="U47" s="9">
        <f t="shared" si="2"/>
        <v>2</v>
      </c>
      <c r="V47" s="9">
        <f t="shared" si="3"/>
        <v>2</v>
      </c>
      <c r="W47" s="9">
        <f t="shared" si="4"/>
        <v>-1</v>
      </c>
      <c r="X47" s="15">
        <f t="shared" si="11"/>
        <v>4.4597511013802715E-2</v>
      </c>
      <c r="Y47" s="15">
        <f t="shared" si="12"/>
        <v>4.4597511013802715E-2</v>
      </c>
      <c r="Z47" s="15">
        <f t="shared" si="13"/>
        <v>0</v>
      </c>
      <c r="AA47" s="15"/>
    </row>
    <row r="48" spans="1:27" x14ac:dyDescent="0.25">
      <c r="A48" s="1">
        <f>'trading strategies'!A117</f>
        <v>38516</v>
      </c>
      <c r="B48" s="52">
        <f>'trading strategies'!B117</f>
        <v>2.1798700000000002</v>
      </c>
      <c r="C48" s="5">
        <f>'trading strategies'!P117</f>
        <v>-1.7701267203587334E-2</v>
      </c>
      <c r="D48" s="5">
        <f>'trading strategies'!Q117</f>
        <v>-1.7701267203587334E-2</v>
      </c>
      <c r="E48" s="5">
        <f>'trading strategies'!R117</f>
        <v>0</v>
      </c>
      <c r="F48" s="14">
        <f t="shared" si="5"/>
        <v>0.16812079619482645</v>
      </c>
      <c r="G48" s="14">
        <f t="shared" si="6"/>
        <v>0.16812079619482645</v>
      </c>
      <c r="H48" s="14">
        <f t="shared" si="7"/>
        <v>0.12218153961986722</v>
      </c>
      <c r="I48" s="26">
        <f>'trading strategies'!S117</f>
        <v>-1.9701267203587336E-2</v>
      </c>
      <c r="J48" s="26">
        <f>'trading strategies'!T117</f>
        <v>-1.9701267203587336E-2</v>
      </c>
      <c r="K48" s="26">
        <f>'trading strategies'!U117</f>
        <v>0</v>
      </c>
      <c r="L48" s="14">
        <f t="shared" si="8"/>
        <v>0.10412079619482639</v>
      </c>
      <c r="M48" s="14">
        <f t="shared" si="9"/>
        <v>0.10412079619482639</v>
      </c>
      <c r="N48" s="14">
        <f t="shared" si="10"/>
        <v>9.6181539619867196E-2</v>
      </c>
      <c r="U48" s="9">
        <f t="shared" si="2"/>
        <v>-1</v>
      </c>
      <c r="V48" s="9">
        <f t="shared" si="3"/>
        <v>-1</v>
      </c>
      <c r="W48" s="9">
        <f t="shared" si="4"/>
        <v>-1</v>
      </c>
      <c r="X48" s="15">
        <f t="shared" si="11"/>
        <v>-1.9701267203587336E-2</v>
      </c>
      <c r="Y48" s="15">
        <f t="shared" si="12"/>
        <v>-1.9701267203587336E-2</v>
      </c>
      <c r="Z48" s="15">
        <f t="shared" si="13"/>
        <v>0</v>
      </c>
      <c r="AA48" s="15"/>
    </row>
    <row r="49" spans="1:27" x14ac:dyDescent="0.25">
      <c r="A49" s="1">
        <f>'trading strategies'!A118</f>
        <v>38523</v>
      </c>
      <c r="B49" s="52">
        <f>'trading strategies'!B118</f>
        <v>2.1582499999999998</v>
      </c>
      <c r="C49" s="5">
        <f>'trading strategies'!P118</f>
        <v>-9.9675338618602227E-3</v>
      </c>
      <c r="D49" s="5">
        <f>'trading strategies'!Q118</f>
        <v>-9.9675338618602227E-3</v>
      </c>
      <c r="E49" s="5">
        <f>'trading strategies'!R118</f>
        <v>0</v>
      </c>
      <c r="F49" s="14">
        <f t="shared" si="5"/>
        <v>0.15815326233296623</v>
      </c>
      <c r="G49" s="14">
        <f t="shared" si="6"/>
        <v>0.15815326233296623</v>
      </c>
      <c r="H49" s="14">
        <f t="shared" si="7"/>
        <v>0.12218153961986722</v>
      </c>
      <c r="I49" s="26">
        <f>'trading strategies'!S118</f>
        <v>-1.1967533861860223E-2</v>
      </c>
      <c r="J49" s="26">
        <f>'trading strategies'!T118</f>
        <v>-1.1967533861860223E-2</v>
      </c>
      <c r="K49" s="26">
        <f>'trading strategies'!U118</f>
        <v>0</v>
      </c>
      <c r="L49" s="14">
        <f t="shared" si="8"/>
        <v>9.2153262332966168E-2</v>
      </c>
      <c r="M49" s="14">
        <f t="shared" si="9"/>
        <v>9.2153262332966168E-2</v>
      </c>
      <c r="N49" s="14">
        <f t="shared" si="10"/>
        <v>9.6181539619867196E-2</v>
      </c>
      <c r="U49" s="9">
        <f t="shared" si="2"/>
        <v>-2</v>
      </c>
      <c r="V49" s="9">
        <f t="shared" si="3"/>
        <v>-2</v>
      </c>
      <c r="W49" s="9">
        <f t="shared" si="4"/>
        <v>-1</v>
      </c>
      <c r="X49" s="15">
        <f t="shared" si="11"/>
        <v>-3.166880106544756E-2</v>
      </c>
      <c r="Y49" s="15">
        <f t="shared" si="12"/>
        <v>-3.166880106544756E-2</v>
      </c>
      <c r="Z49" s="15">
        <f t="shared" si="13"/>
        <v>0</v>
      </c>
      <c r="AA49" s="15"/>
    </row>
    <row r="50" spans="1:27" x14ac:dyDescent="0.25">
      <c r="A50" s="1">
        <f>'trading strategies'!A119</f>
        <v>38530</v>
      </c>
      <c r="B50" s="52">
        <f>'trading strategies'!B119</f>
        <v>2.1914099999999999</v>
      </c>
      <c r="C50" s="5">
        <f>'trading strategies'!P119</f>
        <v>0</v>
      </c>
      <c r="D50" s="5">
        <f>'trading strategies'!Q119</f>
        <v>0</v>
      </c>
      <c r="E50" s="5">
        <f>'trading strategies'!R119</f>
        <v>0</v>
      </c>
      <c r="F50" s="14">
        <f t="shared" si="5"/>
        <v>0.15815326233296623</v>
      </c>
      <c r="G50" s="14">
        <f t="shared" si="6"/>
        <v>0.15815326233296623</v>
      </c>
      <c r="H50" s="14">
        <f t="shared" si="7"/>
        <v>0.12218153961986722</v>
      </c>
      <c r="I50" s="26">
        <f>'trading strategies'!S119</f>
        <v>0</v>
      </c>
      <c r="J50" s="26">
        <f>'trading strategies'!T119</f>
        <v>0</v>
      </c>
      <c r="K50" s="26">
        <f>'trading strategies'!U119</f>
        <v>0</v>
      </c>
      <c r="L50" s="14">
        <f t="shared" si="8"/>
        <v>9.2153262332966168E-2</v>
      </c>
      <c r="M50" s="14">
        <f t="shared" si="9"/>
        <v>9.2153262332966168E-2</v>
      </c>
      <c r="N50" s="14">
        <f t="shared" si="10"/>
        <v>9.6181539619867196E-2</v>
      </c>
      <c r="U50" s="9">
        <f t="shared" si="2"/>
        <v>-1</v>
      </c>
      <c r="V50" s="9">
        <f t="shared" si="3"/>
        <v>-1</v>
      </c>
      <c r="W50" s="9">
        <f t="shared" si="4"/>
        <v>-1</v>
      </c>
      <c r="X50" s="15">
        <f t="shared" si="11"/>
        <v>0</v>
      </c>
      <c r="Y50" s="15">
        <f t="shared" si="12"/>
        <v>0</v>
      </c>
      <c r="Z50" s="15">
        <f t="shared" si="13"/>
        <v>0</v>
      </c>
      <c r="AA50" s="15"/>
    </row>
    <row r="51" spans="1:27" x14ac:dyDescent="0.25">
      <c r="A51" s="1">
        <f>'trading strategies'!A120</f>
        <v>38537</v>
      </c>
      <c r="B51" s="52">
        <f>'trading strategies'!B120</f>
        <v>2.2375500000000001</v>
      </c>
      <c r="C51" s="5">
        <f>'trading strategies'!P120</f>
        <v>2.0836345014295987E-2</v>
      </c>
      <c r="D51" s="5">
        <f>'trading strategies'!Q120</f>
        <v>2.0836345014295987E-2</v>
      </c>
      <c r="E51" s="5">
        <f>'trading strategies'!R120</f>
        <v>0</v>
      </c>
      <c r="F51" s="14">
        <f t="shared" si="5"/>
        <v>0.17898960734726221</v>
      </c>
      <c r="G51" s="14">
        <f t="shared" si="6"/>
        <v>0.17898960734726221</v>
      </c>
      <c r="H51" s="14">
        <f t="shared" si="7"/>
        <v>0.12218153961986722</v>
      </c>
      <c r="I51" s="26">
        <f>'trading strategies'!S120</f>
        <v>1.8836345014295985E-2</v>
      </c>
      <c r="J51" s="26">
        <f>'trading strategies'!T120</f>
        <v>1.8836345014295985E-2</v>
      </c>
      <c r="K51" s="26">
        <f>'trading strategies'!U120</f>
        <v>0</v>
      </c>
      <c r="L51" s="14">
        <f t="shared" si="8"/>
        <v>0.11098960734726215</v>
      </c>
      <c r="M51" s="14">
        <f t="shared" si="9"/>
        <v>0.11098960734726215</v>
      </c>
      <c r="N51" s="14">
        <f t="shared" si="10"/>
        <v>9.6181539619867196E-2</v>
      </c>
      <c r="U51" s="9">
        <f t="shared" si="2"/>
        <v>1</v>
      </c>
      <c r="V51" s="9">
        <f t="shared" si="3"/>
        <v>1</v>
      </c>
      <c r="W51" s="9">
        <f t="shared" si="4"/>
        <v>-1</v>
      </c>
      <c r="X51" s="15">
        <f t="shared" si="11"/>
        <v>1.8836345014295985E-2</v>
      </c>
      <c r="Y51" s="15">
        <f t="shared" si="12"/>
        <v>1.8836345014295985E-2</v>
      </c>
      <c r="Z51" s="15">
        <f t="shared" si="13"/>
        <v>0</v>
      </c>
      <c r="AA51" s="15"/>
    </row>
    <row r="52" spans="1:27" x14ac:dyDescent="0.25">
      <c r="A52" s="1">
        <f>'trading strategies'!A121</f>
        <v>38544</v>
      </c>
      <c r="B52" s="52">
        <f>'trading strategies'!B121</f>
        <v>2.3312499999999998</v>
      </c>
      <c r="C52" s="5">
        <f>'trading strategies'!P121</f>
        <v>4.1023087124076429E-2</v>
      </c>
      <c r="D52" s="5">
        <f>'trading strategies'!Q121</f>
        <v>4.1023087124076429E-2</v>
      </c>
      <c r="E52" s="5">
        <f>'trading strategies'!R121</f>
        <v>0</v>
      </c>
      <c r="F52" s="14">
        <f t="shared" si="5"/>
        <v>0.22001269447133864</v>
      </c>
      <c r="G52" s="14">
        <f t="shared" si="6"/>
        <v>0.22001269447133864</v>
      </c>
      <c r="H52" s="14">
        <f t="shared" si="7"/>
        <v>0.12218153961986722</v>
      </c>
      <c r="I52" s="26">
        <f>'trading strategies'!S121</f>
        <v>3.9023087124076428E-2</v>
      </c>
      <c r="J52" s="26">
        <f>'trading strategies'!T121</f>
        <v>3.9023087124076428E-2</v>
      </c>
      <c r="K52" s="26">
        <f>'trading strategies'!U121</f>
        <v>0</v>
      </c>
      <c r="L52" s="14">
        <f t="shared" si="8"/>
        <v>0.15001269447133858</v>
      </c>
      <c r="M52" s="14">
        <f t="shared" si="9"/>
        <v>0.15001269447133858</v>
      </c>
      <c r="N52" s="14">
        <f t="shared" si="10"/>
        <v>9.6181539619867196E-2</v>
      </c>
      <c r="U52" s="9">
        <f t="shared" si="2"/>
        <v>2</v>
      </c>
      <c r="V52" s="9">
        <f t="shared" si="3"/>
        <v>2</v>
      </c>
      <c r="W52" s="9">
        <f t="shared" si="4"/>
        <v>-1</v>
      </c>
      <c r="X52" s="15">
        <f t="shared" si="11"/>
        <v>5.7859432138372413E-2</v>
      </c>
      <c r="Y52" s="15">
        <f t="shared" si="12"/>
        <v>5.7859432138372413E-2</v>
      </c>
      <c r="Z52" s="15">
        <f t="shared" si="13"/>
        <v>0</v>
      </c>
      <c r="AA52" s="15"/>
    </row>
    <row r="53" spans="1:27" x14ac:dyDescent="0.25">
      <c r="A53" s="1">
        <f>'trading strategies'!A122</f>
        <v>38551</v>
      </c>
      <c r="B53" s="52">
        <f>'trading strategies'!B122</f>
        <v>2.3355800000000002</v>
      </c>
      <c r="C53" s="5">
        <f>'trading strategies'!P122</f>
        <v>1.8556498704718205E-3</v>
      </c>
      <c r="D53" s="5">
        <f>'trading strategies'!Q122</f>
        <v>1.8556498704718205E-3</v>
      </c>
      <c r="E53" s="5">
        <f>'trading strategies'!R122</f>
        <v>0</v>
      </c>
      <c r="F53" s="14">
        <f t="shared" si="5"/>
        <v>0.22186834434181046</v>
      </c>
      <c r="G53" s="14">
        <f t="shared" si="6"/>
        <v>0.22186834434181046</v>
      </c>
      <c r="H53" s="14">
        <f t="shared" si="7"/>
        <v>0.12218153961986722</v>
      </c>
      <c r="I53" s="26">
        <f>'trading strategies'!S122</f>
        <v>-1.4435012952817954E-4</v>
      </c>
      <c r="J53" s="26">
        <f>'trading strategies'!T122</f>
        <v>-1.4435012952817954E-4</v>
      </c>
      <c r="K53" s="26">
        <f>'trading strategies'!U122</f>
        <v>0</v>
      </c>
      <c r="L53" s="14">
        <f t="shared" si="8"/>
        <v>0.1498683443418104</v>
      </c>
      <c r="M53" s="14">
        <f t="shared" si="9"/>
        <v>0.1498683443418104</v>
      </c>
      <c r="N53" s="14">
        <f t="shared" si="10"/>
        <v>9.6181539619867196E-2</v>
      </c>
      <c r="U53" s="9">
        <f t="shared" si="2"/>
        <v>-1</v>
      </c>
      <c r="V53" s="9">
        <f t="shared" si="3"/>
        <v>-1</v>
      </c>
      <c r="W53" s="9">
        <f t="shared" si="4"/>
        <v>-1</v>
      </c>
      <c r="X53" s="15">
        <f t="shared" si="11"/>
        <v>-1.4435012952817954E-4</v>
      </c>
      <c r="Y53" s="15">
        <f t="shared" si="12"/>
        <v>-1.4435012952817954E-4</v>
      </c>
      <c r="Z53" s="15">
        <f t="shared" si="13"/>
        <v>0</v>
      </c>
      <c r="AA53" s="15"/>
    </row>
    <row r="54" spans="1:27" x14ac:dyDescent="0.25">
      <c r="A54" s="1">
        <f>'trading strategies'!A123</f>
        <v>38558</v>
      </c>
      <c r="B54" s="52">
        <f>'trading strategies'!B123</f>
        <v>2.3125100000000001</v>
      </c>
      <c r="C54" s="5">
        <f>'trading strategies'!P123</f>
        <v>-9.926739561042619E-3</v>
      </c>
      <c r="D54" s="5">
        <f>'trading strategies'!Q123</f>
        <v>-9.926739561042619E-3</v>
      </c>
      <c r="E54" s="5">
        <f>'trading strategies'!R123</f>
        <v>0</v>
      </c>
      <c r="F54" s="14">
        <f t="shared" si="5"/>
        <v>0.21194160478076784</v>
      </c>
      <c r="G54" s="14">
        <f t="shared" si="6"/>
        <v>0.21194160478076784</v>
      </c>
      <c r="H54" s="14">
        <f t="shared" si="7"/>
        <v>0.12218153961986722</v>
      </c>
      <c r="I54" s="26">
        <f>'trading strategies'!S123</f>
        <v>-1.1926739561042619E-2</v>
      </c>
      <c r="J54" s="26">
        <f>'trading strategies'!T123</f>
        <v>-1.1926739561042619E-2</v>
      </c>
      <c r="K54" s="26">
        <f>'trading strategies'!U123</f>
        <v>0</v>
      </c>
      <c r="L54" s="14">
        <f t="shared" si="8"/>
        <v>0.13794160478076778</v>
      </c>
      <c r="M54" s="14">
        <f t="shared" si="9"/>
        <v>0.13794160478076778</v>
      </c>
      <c r="N54" s="14">
        <f t="shared" si="10"/>
        <v>9.6181539619867196E-2</v>
      </c>
      <c r="U54" s="9">
        <f t="shared" si="2"/>
        <v>-2</v>
      </c>
      <c r="V54" s="9">
        <f t="shared" si="3"/>
        <v>-2</v>
      </c>
      <c r="W54" s="9">
        <f t="shared" si="4"/>
        <v>-1</v>
      </c>
      <c r="X54" s="15">
        <f t="shared" si="11"/>
        <v>-1.2071089690570799E-2</v>
      </c>
      <c r="Y54" s="15">
        <f t="shared" si="12"/>
        <v>-1.2071089690570799E-2</v>
      </c>
      <c r="Z54" s="15">
        <f t="shared" si="13"/>
        <v>0</v>
      </c>
      <c r="AA54" s="15"/>
    </row>
    <row r="55" spans="1:27" x14ac:dyDescent="0.25">
      <c r="A55" s="1">
        <f>'trading strategies'!A124</f>
        <v>38565</v>
      </c>
      <c r="B55" s="52">
        <f>'trading strategies'!B124</f>
        <v>2.30098</v>
      </c>
      <c r="C55" s="5">
        <f>'trading strategies'!P124</f>
        <v>-4.9983955770621646E-3</v>
      </c>
      <c r="D55" s="5">
        <f>'trading strategies'!Q124</f>
        <v>-4.9983955770621646E-3</v>
      </c>
      <c r="E55" s="5">
        <f>'trading strategies'!R124</f>
        <v>0</v>
      </c>
      <c r="F55" s="14">
        <f t="shared" si="5"/>
        <v>0.20694320920370568</v>
      </c>
      <c r="G55" s="14">
        <f t="shared" si="6"/>
        <v>0.20694320920370568</v>
      </c>
      <c r="H55" s="14">
        <f t="shared" si="7"/>
        <v>0.12218153961986722</v>
      </c>
      <c r="I55" s="26">
        <f>'trading strategies'!S124</f>
        <v>-6.9983955770621647E-3</v>
      </c>
      <c r="J55" s="26">
        <f>'trading strategies'!T124</f>
        <v>-6.9983955770621647E-3</v>
      </c>
      <c r="K55" s="26">
        <f>'trading strategies'!U124</f>
        <v>0</v>
      </c>
      <c r="L55" s="14">
        <f t="shared" si="8"/>
        <v>0.13094320920370561</v>
      </c>
      <c r="M55" s="14">
        <f t="shared" si="9"/>
        <v>0.13094320920370561</v>
      </c>
      <c r="N55" s="14">
        <f t="shared" si="10"/>
        <v>9.6181539619867196E-2</v>
      </c>
      <c r="U55" s="9">
        <f t="shared" si="2"/>
        <v>-3</v>
      </c>
      <c r="V55" s="9">
        <f t="shared" si="3"/>
        <v>-3</v>
      </c>
      <c r="W55" s="9">
        <f t="shared" si="4"/>
        <v>-1</v>
      </c>
      <c r="X55" s="15">
        <f t="shared" si="11"/>
        <v>-1.9069485267632962E-2</v>
      </c>
      <c r="Y55" s="15">
        <f t="shared" si="12"/>
        <v>-1.9069485267632962E-2</v>
      </c>
      <c r="Z55" s="15">
        <f t="shared" si="13"/>
        <v>0</v>
      </c>
      <c r="AA55" s="15"/>
    </row>
    <row r="56" spans="1:27" x14ac:dyDescent="0.25">
      <c r="A56" s="1">
        <f>'trading strategies'!A125</f>
        <v>38572</v>
      </c>
      <c r="B56" s="52">
        <f>'trading strategies'!B125</f>
        <v>2.2923300000000002</v>
      </c>
      <c r="C56" s="5">
        <f>'trading strategies'!P125</f>
        <v>0</v>
      </c>
      <c r="D56" s="5">
        <f>'trading strategies'!Q125</f>
        <v>0</v>
      </c>
      <c r="E56" s="5">
        <f>'trading strategies'!R125</f>
        <v>0</v>
      </c>
      <c r="F56" s="14">
        <f t="shared" si="5"/>
        <v>0.20694320920370568</v>
      </c>
      <c r="G56" s="14">
        <f t="shared" si="6"/>
        <v>0.20694320920370568</v>
      </c>
      <c r="H56" s="14">
        <f t="shared" si="7"/>
        <v>0.12218153961986722</v>
      </c>
      <c r="I56" s="26">
        <f>'trading strategies'!S125</f>
        <v>0</v>
      </c>
      <c r="J56" s="26">
        <f>'trading strategies'!T125</f>
        <v>0</v>
      </c>
      <c r="K56" s="26">
        <f>'trading strategies'!U125</f>
        <v>0</v>
      </c>
      <c r="L56" s="14">
        <f t="shared" si="8"/>
        <v>0.13094320920370561</v>
      </c>
      <c r="M56" s="14">
        <f t="shared" si="9"/>
        <v>0.13094320920370561</v>
      </c>
      <c r="N56" s="14">
        <f t="shared" si="10"/>
        <v>9.6181539619867196E-2</v>
      </c>
      <c r="U56" s="9">
        <f t="shared" si="2"/>
        <v>-1</v>
      </c>
      <c r="V56" s="9">
        <f t="shared" si="3"/>
        <v>-1</v>
      </c>
      <c r="W56" s="9">
        <f t="shared" si="4"/>
        <v>-1</v>
      </c>
      <c r="X56" s="15">
        <f t="shared" si="11"/>
        <v>0</v>
      </c>
      <c r="Y56" s="15">
        <f t="shared" si="12"/>
        <v>0</v>
      </c>
      <c r="Z56" s="15">
        <f t="shared" si="13"/>
        <v>0</v>
      </c>
      <c r="AA56" s="15"/>
    </row>
    <row r="57" spans="1:27" x14ac:dyDescent="0.25">
      <c r="A57" s="1">
        <f>'trading strategies'!A126</f>
        <v>38579</v>
      </c>
      <c r="B57" s="52">
        <f>'trading strategies'!B126</f>
        <v>2.29521</v>
      </c>
      <c r="C57" s="5">
        <f>'trading strategies'!P126</f>
        <v>0</v>
      </c>
      <c r="D57" s="5">
        <f>'trading strategies'!Q126</f>
        <v>0</v>
      </c>
      <c r="E57" s="5">
        <f>'trading strategies'!R126</f>
        <v>0</v>
      </c>
      <c r="F57" s="14">
        <f t="shared" si="5"/>
        <v>0.20694320920370568</v>
      </c>
      <c r="G57" s="14">
        <f t="shared" si="6"/>
        <v>0.20694320920370568</v>
      </c>
      <c r="H57" s="14">
        <f t="shared" si="7"/>
        <v>0.12218153961986722</v>
      </c>
      <c r="I57" s="26">
        <f>'trading strategies'!S126</f>
        <v>0</v>
      </c>
      <c r="J57" s="26">
        <f>'trading strategies'!T126</f>
        <v>0</v>
      </c>
      <c r="K57" s="26">
        <f>'trading strategies'!U126</f>
        <v>0</v>
      </c>
      <c r="L57" s="14">
        <f t="shared" si="8"/>
        <v>0.13094320920370561</v>
      </c>
      <c r="M57" s="14">
        <f t="shared" si="9"/>
        <v>0.13094320920370561</v>
      </c>
      <c r="N57" s="14">
        <f t="shared" si="10"/>
        <v>9.6181539619867196E-2</v>
      </c>
      <c r="U57" s="9">
        <f t="shared" si="2"/>
        <v>-1</v>
      </c>
      <c r="V57" s="9">
        <f t="shared" si="3"/>
        <v>-1</v>
      </c>
      <c r="W57" s="9">
        <f t="shared" si="4"/>
        <v>-1</v>
      </c>
      <c r="X57" s="15">
        <f t="shared" si="11"/>
        <v>0</v>
      </c>
      <c r="Y57" s="15">
        <f t="shared" si="12"/>
        <v>0</v>
      </c>
      <c r="Z57" s="15">
        <f t="shared" si="13"/>
        <v>0</v>
      </c>
      <c r="AA57" s="15"/>
    </row>
    <row r="58" spans="1:27" x14ac:dyDescent="0.25">
      <c r="A58" s="1">
        <f>'trading strategies'!A127</f>
        <v>38586</v>
      </c>
      <c r="B58" s="52">
        <f>'trading strategies'!B127</f>
        <v>2.2216800000000001</v>
      </c>
      <c r="C58" s="5">
        <f>'trading strategies'!P127</f>
        <v>-3.2560676149385182E-2</v>
      </c>
      <c r="D58" s="5">
        <f>'trading strategies'!Q127</f>
        <v>-3.2560676149385182E-2</v>
      </c>
      <c r="E58" s="5">
        <f>'trading strategies'!R127</f>
        <v>0</v>
      </c>
      <c r="F58" s="14">
        <f t="shared" si="5"/>
        <v>0.1743825330543205</v>
      </c>
      <c r="G58" s="14">
        <f t="shared" si="6"/>
        <v>0.1743825330543205</v>
      </c>
      <c r="H58" s="14">
        <f t="shared" si="7"/>
        <v>0.12218153961986722</v>
      </c>
      <c r="I58" s="26">
        <f>'trading strategies'!S127</f>
        <v>-3.4560676149385183E-2</v>
      </c>
      <c r="J58" s="26">
        <f>'trading strategies'!T127</f>
        <v>-3.4560676149385183E-2</v>
      </c>
      <c r="K58" s="26">
        <f>'trading strategies'!U127</f>
        <v>0</v>
      </c>
      <c r="L58" s="14">
        <f t="shared" si="8"/>
        <v>9.6382533054320429E-2</v>
      </c>
      <c r="M58" s="14">
        <f t="shared" si="9"/>
        <v>9.6382533054320429E-2</v>
      </c>
      <c r="N58" s="14">
        <f t="shared" si="10"/>
        <v>9.6181539619867196E-2</v>
      </c>
      <c r="U58" s="9">
        <f t="shared" si="2"/>
        <v>-1</v>
      </c>
      <c r="V58" s="9">
        <f t="shared" si="3"/>
        <v>-1</v>
      </c>
      <c r="W58" s="9">
        <f t="shared" si="4"/>
        <v>-1</v>
      </c>
      <c r="X58" s="15">
        <f t="shared" si="11"/>
        <v>-3.4560676149385183E-2</v>
      </c>
      <c r="Y58" s="15">
        <f t="shared" si="12"/>
        <v>-3.4560676149385183E-2</v>
      </c>
      <c r="Z58" s="15">
        <f t="shared" si="13"/>
        <v>0</v>
      </c>
      <c r="AA58" s="15"/>
    </row>
    <row r="59" spans="1:27" x14ac:dyDescent="0.25">
      <c r="A59" s="1">
        <f>'trading strategies'!A128</f>
        <v>38593</v>
      </c>
      <c r="B59" s="52">
        <f>'trading strategies'!B128</f>
        <v>2.2894399999999999</v>
      </c>
      <c r="C59" s="5">
        <f>'trading strategies'!P128</f>
        <v>0</v>
      </c>
      <c r="D59" s="5">
        <f>'trading strategies'!Q128</f>
        <v>0</v>
      </c>
      <c r="E59" s="5">
        <f>'trading strategies'!R128</f>
        <v>0</v>
      </c>
      <c r="F59" s="14">
        <f t="shared" si="5"/>
        <v>0.1743825330543205</v>
      </c>
      <c r="G59" s="14">
        <f t="shared" si="6"/>
        <v>0.1743825330543205</v>
      </c>
      <c r="H59" s="14">
        <f t="shared" si="7"/>
        <v>0.12218153961986722</v>
      </c>
      <c r="I59" s="26">
        <f>'trading strategies'!S128</f>
        <v>0</v>
      </c>
      <c r="J59" s="26">
        <f>'trading strategies'!T128</f>
        <v>0</v>
      </c>
      <c r="K59" s="26">
        <f>'trading strategies'!U128</f>
        <v>0</v>
      </c>
      <c r="L59" s="14">
        <f t="shared" si="8"/>
        <v>9.6382533054320429E-2</v>
      </c>
      <c r="M59" s="14">
        <f t="shared" si="9"/>
        <v>9.6382533054320429E-2</v>
      </c>
      <c r="N59" s="14">
        <f t="shared" si="10"/>
        <v>9.6181539619867196E-2</v>
      </c>
      <c r="U59" s="9">
        <f t="shared" si="2"/>
        <v>-1</v>
      </c>
      <c r="V59" s="9">
        <f t="shared" si="3"/>
        <v>-1</v>
      </c>
      <c r="W59" s="9">
        <f t="shared" si="4"/>
        <v>-1</v>
      </c>
      <c r="X59" s="15">
        <f t="shared" si="11"/>
        <v>0</v>
      </c>
      <c r="Y59" s="15">
        <f t="shared" si="12"/>
        <v>0</v>
      </c>
      <c r="Z59" s="15">
        <f t="shared" si="13"/>
        <v>0</v>
      </c>
      <c r="AA59" s="15"/>
    </row>
    <row r="60" spans="1:27" x14ac:dyDescent="0.25">
      <c r="A60" s="1">
        <f>'trading strategies'!A129</f>
        <v>38600</v>
      </c>
      <c r="B60" s="52">
        <f>'trading strategies'!B129</f>
        <v>2.2461899999999999</v>
      </c>
      <c r="C60" s="5">
        <f>'trading strategies'!P129</f>
        <v>-1.9071798602714907E-2</v>
      </c>
      <c r="D60" s="5">
        <f>'trading strategies'!Q129</f>
        <v>-1.9071798602714907E-2</v>
      </c>
      <c r="E60" s="5">
        <f>'trading strategies'!R129</f>
        <v>0</v>
      </c>
      <c r="F60" s="14">
        <f t="shared" si="5"/>
        <v>0.15531073445160559</v>
      </c>
      <c r="G60" s="14">
        <f t="shared" si="6"/>
        <v>0.15531073445160559</v>
      </c>
      <c r="H60" s="14">
        <f t="shared" si="7"/>
        <v>0.12218153961986722</v>
      </c>
      <c r="I60" s="26">
        <f>'trading strategies'!S129</f>
        <v>-2.1071798602714908E-2</v>
      </c>
      <c r="J60" s="26">
        <f>'trading strategies'!T129</f>
        <v>-2.1071798602714908E-2</v>
      </c>
      <c r="K60" s="26">
        <f>'trading strategies'!U129</f>
        <v>0</v>
      </c>
      <c r="L60" s="14">
        <f t="shared" si="8"/>
        <v>7.5310734451605521E-2</v>
      </c>
      <c r="M60" s="14">
        <f t="shared" si="9"/>
        <v>7.5310734451605521E-2</v>
      </c>
      <c r="N60" s="14">
        <f t="shared" si="10"/>
        <v>9.6181539619867196E-2</v>
      </c>
      <c r="U60" s="9">
        <f t="shared" si="2"/>
        <v>-1</v>
      </c>
      <c r="V60" s="9">
        <f t="shared" si="3"/>
        <v>-1</v>
      </c>
      <c r="W60" s="9">
        <f t="shared" si="4"/>
        <v>-1</v>
      </c>
      <c r="X60" s="15">
        <f t="shared" si="11"/>
        <v>-2.1071798602714908E-2</v>
      </c>
      <c r="Y60" s="15">
        <f t="shared" si="12"/>
        <v>-2.1071798602714908E-2</v>
      </c>
      <c r="Z60" s="15">
        <f t="shared" si="13"/>
        <v>0</v>
      </c>
      <c r="AA60" s="15"/>
    </row>
    <row r="61" spans="1:27" x14ac:dyDescent="0.25">
      <c r="A61" s="1">
        <f>'trading strategies'!A130</f>
        <v>38607</v>
      </c>
      <c r="B61" s="52">
        <f>'trading strategies'!B130</f>
        <v>2.2779099999999999</v>
      </c>
      <c r="C61" s="5">
        <f>'trading strategies'!P130</f>
        <v>0</v>
      </c>
      <c r="D61" s="5">
        <f>'trading strategies'!Q130</f>
        <v>0</v>
      </c>
      <c r="E61" s="5">
        <f>'trading strategies'!R130</f>
        <v>0</v>
      </c>
      <c r="F61" s="14">
        <f t="shared" si="5"/>
        <v>0.15531073445160559</v>
      </c>
      <c r="G61" s="14">
        <f t="shared" si="6"/>
        <v>0.15531073445160559</v>
      </c>
      <c r="H61" s="14">
        <f t="shared" si="7"/>
        <v>0.12218153961986722</v>
      </c>
      <c r="I61" s="26">
        <f>'trading strategies'!S130</f>
        <v>0</v>
      </c>
      <c r="J61" s="26">
        <f>'trading strategies'!T130</f>
        <v>0</v>
      </c>
      <c r="K61" s="26">
        <f>'trading strategies'!U130</f>
        <v>0</v>
      </c>
      <c r="L61" s="14">
        <f t="shared" si="8"/>
        <v>7.5310734451605521E-2</v>
      </c>
      <c r="M61" s="14">
        <f t="shared" si="9"/>
        <v>7.5310734451605521E-2</v>
      </c>
      <c r="N61" s="14">
        <f t="shared" si="10"/>
        <v>9.6181539619867196E-2</v>
      </c>
      <c r="U61" s="9">
        <f t="shared" si="2"/>
        <v>-1</v>
      </c>
      <c r="V61" s="9">
        <f t="shared" si="3"/>
        <v>-1</v>
      </c>
      <c r="W61" s="9">
        <f t="shared" si="4"/>
        <v>-1</v>
      </c>
      <c r="X61" s="15">
        <f t="shared" si="11"/>
        <v>0</v>
      </c>
      <c r="Y61" s="15">
        <f t="shared" si="12"/>
        <v>0</v>
      </c>
      <c r="Z61" s="15">
        <f t="shared" si="13"/>
        <v>0</v>
      </c>
      <c r="AA61" s="15"/>
    </row>
    <row r="62" spans="1:27" x14ac:dyDescent="0.25">
      <c r="A62" s="1">
        <f>'trading strategies'!A131</f>
        <v>38614</v>
      </c>
      <c r="B62" s="52">
        <f>'trading strategies'!B131</f>
        <v>2.2505199999999999</v>
      </c>
      <c r="C62" s="5">
        <f>'trading strategies'!P131</f>
        <v>-1.2097055278484703E-2</v>
      </c>
      <c r="D62" s="5">
        <f>'trading strategies'!Q131</f>
        <v>-1.2097055278484703E-2</v>
      </c>
      <c r="E62" s="5">
        <f>'trading strategies'!R131</f>
        <v>0</v>
      </c>
      <c r="F62" s="14">
        <f t="shared" si="5"/>
        <v>0.14321367917312089</v>
      </c>
      <c r="G62" s="14">
        <f t="shared" si="6"/>
        <v>0.14321367917312089</v>
      </c>
      <c r="H62" s="14">
        <f t="shared" si="7"/>
        <v>0.12218153961986722</v>
      </c>
      <c r="I62" s="26">
        <f>'trading strategies'!S131</f>
        <v>-1.4097055278484703E-2</v>
      </c>
      <c r="J62" s="26">
        <f>'trading strategies'!T131</f>
        <v>-1.4097055278484703E-2</v>
      </c>
      <c r="K62" s="26">
        <f>'trading strategies'!U131</f>
        <v>0</v>
      </c>
      <c r="L62" s="14">
        <f t="shared" si="8"/>
        <v>6.1213679173120816E-2</v>
      </c>
      <c r="M62" s="14">
        <f t="shared" si="9"/>
        <v>6.1213679173120816E-2</v>
      </c>
      <c r="N62" s="14">
        <f t="shared" si="10"/>
        <v>9.6181539619867196E-2</v>
      </c>
      <c r="U62" s="9">
        <f t="shared" si="2"/>
        <v>-1</v>
      </c>
      <c r="V62" s="9">
        <f t="shared" si="3"/>
        <v>-1</v>
      </c>
      <c r="W62" s="9">
        <f t="shared" si="4"/>
        <v>-1</v>
      </c>
      <c r="X62" s="15">
        <f t="shared" si="11"/>
        <v>-1.4097055278484703E-2</v>
      </c>
      <c r="Y62" s="15">
        <f t="shared" si="12"/>
        <v>-1.4097055278484703E-2</v>
      </c>
      <c r="Z62" s="15">
        <f t="shared" si="13"/>
        <v>0</v>
      </c>
      <c r="AA62" s="15"/>
    </row>
    <row r="63" spans="1:27" x14ac:dyDescent="0.25">
      <c r="A63" s="1">
        <f>'trading strategies'!A132</f>
        <v>38621</v>
      </c>
      <c r="B63" s="52">
        <f>'trading strategies'!B132</f>
        <v>2.2361</v>
      </c>
      <c r="C63" s="5">
        <f>'trading strategies'!P132</f>
        <v>0</v>
      </c>
      <c r="D63" s="5">
        <f>'trading strategies'!Q132</f>
        <v>0</v>
      </c>
      <c r="E63" s="5">
        <f>'trading strategies'!R132</f>
        <v>0</v>
      </c>
      <c r="F63" s="14">
        <f t="shared" si="5"/>
        <v>0.14321367917312089</v>
      </c>
      <c r="G63" s="14">
        <f t="shared" si="6"/>
        <v>0.14321367917312089</v>
      </c>
      <c r="H63" s="14">
        <f t="shared" si="7"/>
        <v>0.12218153961986722</v>
      </c>
      <c r="I63" s="26">
        <f>'trading strategies'!S132</f>
        <v>0</v>
      </c>
      <c r="J63" s="26">
        <f>'trading strategies'!T132</f>
        <v>0</v>
      </c>
      <c r="K63" s="26">
        <f>'trading strategies'!U132</f>
        <v>0</v>
      </c>
      <c r="L63" s="14">
        <f t="shared" si="8"/>
        <v>6.1213679173120816E-2</v>
      </c>
      <c r="M63" s="14">
        <f t="shared" si="9"/>
        <v>6.1213679173120816E-2</v>
      </c>
      <c r="N63" s="14">
        <f t="shared" si="10"/>
        <v>9.6181539619867196E-2</v>
      </c>
      <c r="U63" s="9">
        <f t="shared" si="2"/>
        <v>-1</v>
      </c>
      <c r="V63" s="9">
        <f t="shared" si="3"/>
        <v>-1</v>
      </c>
      <c r="W63" s="9">
        <f t="shared" si="4"/>
        <v>-1</v>
      </c>
      <c r="X63" s="15">
        <f t="shared" si="11"/>
        <v>0</v>
      </c>
      <c r="Y63" s="15">
        <f t="shared" si="12"/>
        <v>0</v>
      </c>
      <c r="Z63" s="15">
        <f t="shared" si="13"/>
        <v>0</v>
      </c>
      <c r="AA63" s="15"/>
    </row>
    <row r="64" spans="1:27" x14ac:dyDescent="0.25">
      <c r="A64" s="1">
        <f>'trading strategies'!A133</f>
        <v>38628</v>
      </c>
      <c r="B64" s="52">
        <f>'trading strategies'!B133</f>
        <v>2.2058200000000001</v>
      </c>
      <c r="C64" s="5">
        <f>'trading strategies'!P133</f>
        <v>0</v>
      </c>
      <c r="D64" s="5">
        <f>'trading strategies'!Q133</f>
        <v>0</v>
      </c>
      <c r="E64" s="5">
        <f>'trading strategies'!R133</f>
        <v>0</v>
      </c>
      <c r="F64" s="14">
        <f t="shared" si="5"/>
        <v>0.14321367917312089</v>
      </c>
      <c r="G64" s="14">
        <f t="shared" si="6"/>
        <v>0.14321367917312089</v>
      </c>
      <c r="H64" s="14">
        <f t="shared" si="7"/>
        <v>0.12218153961986722</v>
      </c>
      <c r="I64" s="26">
        <f>'trading strategies'!S133</f>
        <v>0</v>
      </c>
      <c r="J64" s="26">
        <f>'trading strategies'!T133</f>
        <v>0</v>
      </c>
      <c r="K64" s="26">
        <f>'trading strategies'!U133</f>
        <v>0</v>
      </c>
      <c r="L64" s="14">
        <f t="shared" si="8"/>
        <v>6.1213679173120816E-2</v>
      </c>
      <c r="M64" s="14">
        <f t="shared" si="9"/>
        <v>6.1213679173120816E-2</v>
      </c>
      <c r="N64" s="14">
        <f t="shared" si="10"/>
        <v>9.6181539619867196E-2</v>
      </c>
      <c r="U64" s="9">
        <f t="shared" si="2"/>
        <v>-1</v>
      </c>
      <c r="V64" s="9">
        <f t="shared" si="3"/>
        <v>-1</v>
      </c>
      <c r="W64" s="9">
        <f t="shared" si="4"/>
        <v>-1</v>
      </c>
      <c r="X64" s="15">
        <f t="shared" si="11"/>
        <v>0</v>
      </c>
      <c r="Y64" s="15">
        <f t="shared" si="12"/>
        <v>0</v>
      </c>
      <c r="Z64" s="15">
        <f t="shared" si="13"/>
        <v>0</v>
      </c>
      <c r="AA64" s="15"/>
    </row>
    <row r="65" spans="1:27" x14ac:dyDescent="0.25">
      <c r="A65" s="1">
        <f>'trading strategies'!A134</f>
        <v>38635</v>
      </c>
      <c r="B65" s="52">
        <f>'trading strategies'!B134</f>
        <v>2.2346599999999999</v>
      </c>
      <c r="C65" s="5">
        <f>'trading strategies'!P134</f>
        <v>0</v>
      </c>
      <c r="D65" s="5">
        <f>'trading strategies'!Q134</f>
        <v>0</v>
      </c>
      <c r="E65" s="5">
        <f>'trading strategies'!R134</f>
        <v>0</v>
      </c>
      <c r="F65" s="14">
        <f t="shared" si="5"/>
        <v>0.14321367917312089</v>
      </c>
      <c r="G65" s="14">
        <f t="shared" si="6"/>
        <v>0.14321367917312089</v>
      </c>
      <c r="H65" s="14">
        <f t="shared" si="7"/>
        <v>0.12218153961986722</v>
      </c>
      <c r="I65" s="26">
        <f>'trading strategies'!S134</f>
        <v>0</v>
      </c>
      <c r="J65" s="26">
        <f>'trading strategies'!T134</f>
        <v>0</v>
      </c>
      <c r="K65" s="26">
        <f>'trading strategies'!U134</f>
        <v>0</v>
      </c>
      <c r="L65" s="14">
        <f t="shared" si="8"/>
        <v>6.1213679173120816E-2</v>
      </c>
      <c r="M65" s="14">
        <f t="shared" si="9"/>
        <v>6.1213679173120816E-2</v>
      </c>
      <c r="N65" s="14">
        <f t="shared" si="10"/>
        <v>9.6181539619867196E-2</v>
      </c>
      <c r="U65" s="9">
        <f t="shared" si="2"/>
        <v>-1</v>
      </c>
      <c r="V65" s="9">
        <f t="shared" si="3"/>
        <v>-1</v>
      </c>
      <c r="W65" s="9">
        <f t="shared" si="4"/>
        <v>-1</v>
      </c>
      <c r="X65" s="15">
        <f t="shared" si="11"/>
        <v>0</v>
      </c>
      <c r="Y65" s="15">
        <f t="shared" si="12"/>
        <v>0</v>
      </c>
      <c r="Z65" s="15">
        <f t="shared" si="13"/>
        <v>0</v>
      </c>
      <c r="AA65" s="15"/>
    </row>
    <row r="66" spans="1:27" x14ac:dyDescent="0.25">
      <c r="A66" s="1">
        <f>'trading strategies'!A135</f>
        <v>38642</v>
      </c>
      <c r="B66" s="52">
        <f>'trading strategies'!B135</f>
        <v>2.1856399999999998</v>
      </c>
      <c r="C66" s="5">
        <f>'trading strategies'!P135</f>
        <v>-2.2180399376262927E-2</v>
      </c>
      <c r="D66" s="5">
        <f>'trading strategies'!Q135</f>
        <v>-2.2180399376262927E-2</v>
      </c>
      <c r="E66" s="5">
        <f>'trading strategies'!R135</f>
        <v>0</v>
      </c>
      <c r="F66" s="14">
        <f t="shared" si="5"/>
        <v>0.12103327979685796</v>
      </c>
      <c r="G66" s="14">
        <f t="shared" si="6"/>
        <v>0.12103327979685796</v>
      </c>
      <c r="H66" s="14">
        <f t="shared" si="7"/>
        <v>0.12218153961986722</v>
      </c>
      <c r="I66" s="26">
        <f>'trading strategies'!S135</f>
        <v>-2.4180399376262929E-2</v>
      </c>
      <c r="J66" s="26">
        <f>'trading strategies'!T135</f>
        <v>-2.4180399376262929E-2</v>
      </c>
      <c r="K66" s="26">
        <f>'trading strategies'!U135</f>
        <v>0</v>
      </c>
      <c r="L66" s="14">
        <f t="shared" si="8"/>
        <v>3.7033279796857888E-2</v>
      </c>
      <c r="M66" s="14">
        <f t="shared" si="9"/>
        <v>3.7033279796857888E-2</v>
      </c>
      <c r="N66" s="14">
        <f t="shared" si="10"/>
        <v>9.6181539619867196E-2</v>
      </c>
      <c r="U66" s="9">
        <f t="shared" si="2"/>
        <v>-1</v>
      </c>
      <c r="V66" s="9">
        <f t="shared" si="3"/>
        <v>-1</v>
      </c>
      <c r="W66" s="9">
        <f t="shared" si="4"/>
        <v>-1</v>
      </c>
      <c r="X66" s="15">
        <f t="shared" si="11"/>
        <v>-2.4180399376262929E-2</v>
      </c>
      <c r="Y66" s="15">
        <f t="shared" si="12"/>
        <v>-2.4180399376262929E-2</v>
      </c>
      <c r="Z66" s="15">
        <f t="shared" si="13"/>
        <v>0</v>
      </c>
      <c r="AA66" s="15"/>
    </row>
    <row r="67" spans="1:27" x14ac:dyDescent="0.25">
      <c r="A67" s="1">
        <f>'trading strategies'!A136</f>
        <v>38649</v>
      </c>
      <c r="B67" s="52">
        <f>'trading strategies'!B136</f>
        <v>2.2115900000000002</v>
      </c>
      <c r="C67" s="5">
        <f>'trading strategies'!P136</f>
        <v>0</v>
      </c>
      <c r="D67" s="5">
        <f>'trading strategies'!Q136</f>
        <v>0</v>
      </c>
      <c r="E67" s="5">
        <f>'trading strategies'!R136</f>
        <v>0</v>
      </c>
      <c r="F67" s="14">
        <f t="shared" si="5"/>
        <v>0.12103327979685796</v>
      </c>
      <c r="G67" s="14">
        <f t="shared" si="6"/>
        <v>0.12103327979685796</v>
      </c>
      <c r="H67" s="14">
        <f t="shared" si="7"/>
        <v>0.12218153961986722</v>
      </c>
      <c r="I67" s="26">
        <f>'trading strategies'!S136</f>
        <v>0</v>
      </c>
      <c r="J67" s="26">
        <f>'trading strategies'!T136</f>
        <v>0</v>
      </c>
      <c r="K67" s="26">
        <f>'trading strategies'!U136</f>
        <v>0</v>
      </c>
      <c r="L67" s="14">
        <f t="shared" si="8"/>
        <v>3.7033279796857888E-2</v>
      </c>
      <c r="M67" s="14">
        <f t="shared" si="9"/>
        <v>3.7033279796857888E-2</v>
      </c>
      <c r="N67" s="14">
        <f t="shared" si="10"/>
        <v>9.6181539619867196E-2</v>
      </c>
      <c r="U67" s="9">
        <f t="shared" ref="U67:U130" si="14">IF(AND(I67*I66&gt;0,I67&lt;0),U66-1,IF(AND(I67*I66&gt;0,I67&gt;0),U66+1,IF(I67&gt;0,1,-1)))</f>
        <v>-1</v>
      </c>
      <c r="V67" s="9">
        <f t="shared" ref="V67:V130" si="15">IF(AND(J67*J66&gt;0,J67&lt;0),V66-1,IF(AND(J67*J66&gt;0,J67&gt;0),V66+1,IF(J67&gt;0,1,-1)))</f>
        <v>-1</v>
      </c>
      <c r="W67" s="9">
        <f t="shared" ref="W67:W130" si="16">IF(AND(K67*K66&gt;0,K67&lt;0),W66-1,IF(AND(K67*K66&gt;0,K67&gt;0),W66+1,IF(K67&gt;0,1,-1)))</f>
        <v>-1</v>
      </c>
      <c r="X67" s="15">
        <f t="shared" si="11"/>
        <v>0</v>
      </c>
      <c r="Y67" s="15">
        <f t="shared" si="12"/>
        <v>0</v>
      </c>
      <c r="Z67" s="15">
        <f t="shared" si="13"/>
        <v>0</v>
      </c>
      <c r="AA67" s="15"/>
    </row>
    <row r="68" spans="1:27" x14ac:dyDescent="0.25">
      <c r="A68" s="1">
        <f>'trading strategies'!A137</f>
        <v>38656</v>
      </c>
      <c r="B68" s="52">
        <f>'trading strategies'!B137</f>
        <v>2.2490800000000002</v>
      </c>
      <c r="C68" s="5">
        <f>'trading strategies'!P137</f>
        <v>0</v>
      </c>
      <c r="D68" s="5">
        <f>'trading strategies'!Q137</f>
        <v>0</v>
      </c>
      <c r="E68" s="5">
        <f>'trading strategies'!R137</f>
        <v>0</v>
      </c>
      <c r="F68" s="14">
        <f t="shared" ref="F68:F131" si="17">C68+F67</f>
        <v>0.12103327979685796</v>
      </c>
      <c r="G68" s="14">
        <f t="shared" ref="G68:G131" si="18">D68+G67</f>
        <v>0.12103327979685796</v>
      </c>
      <c r="H68" s="14">
        <f t="shared" ref="H68:H131" si="19">E68+H67</f>
        <v>0.12218153961986722</v>
      </c>
      <c r="I68" s="26">
        <f>'trading strategies'!S137</f>
        <v>0</v>
      </c>
      <c r="J68" s="26">
        <f>'trading strategies'!T137</f>
        <v>0</v>
      </c>
      <c r="K68" s="26">
        <f>'trading strategies'!U137</f>
        <v>0</v>
      </c>
      <c r="L68" s="14">
        <f t="shared" ref="L68:L131" si="20">I68+L67</f>
        <v>3.7033279796857888E-2</v>
      </c>
      <c r="M68" s="14">
        <f t="shared" ref="M68:M131" si="21">J68+M67</f>
        <v>3.7033279796857888E-2</v>
      </c>
      <c r="N68" s="14">
        <f t="shared" ref="N68:N131" si="22">K68+N67</f>
        <v>9.6181539619867196E-2</v>
      </c>
      <c r="U68" s="9">
        <f t="shared" si="14"/>
        <v>-1</v>
      </c>
      <c r="V68" s="9">
        <f t="shared" si="15"/>
        <v>-1</v>
      </c>
      <c r="W68" s="9">
        <f t="shared" si="16"/>
        <v>-1</v>
      </c>
      <c r="X68" s="15">
        <f t="shared" ref="X68:X131" si="23">IF(I68*I67&gt;0,I68+X67,I68)</f>
        <v>0</v>
      </c>
      <c r="Y68" s="15">
        <f t="shared" ref="Y68:Y131" si="24">IF(J68*J67&gt;0,J68+Y67,J68)</f>
        <v>0</v>
      </c>
      <c r="Z68" s="15">
        <f t="shared" ref="Z68:Z131" si="25">IF(K68*K67&gt;0,K68+Z67,K68)</f>
        <v>0</v>
      </c>
      <c r="AA68" s="15"/>
    </row>
    <row r="69" spans="1:27" x14ac:dyDescent="0.25">
      <c r="A69" s="1">
        <f>'trading strategies'!A138</f>
        <v>38663</v>
      </c>
      <c r="B69" s="52">
        <f>'trading strategies'!B138</f>
        <v>2.3240500000000002</v>
      </c>
      <c r="C69" s="5">
        <f>'trading strategies'!P138</f>
        <v>3.2790109678592971E-2</v>
      </c>
      <c r="D69" s="5">
        <f>'trading strategies'!Q138</f>
        <v>3.2790109678592971E-2</v>
      </c>
      <c r="E69" s="5">
        <f>'trading strategies'!R138</f>
        <v>3.2790109678592971E-2</v>
      </c>
      <c r="F69" s="14">
        <f t="shared" si="17"/>
        <v>0.15382338947545093</v>
      </c>
      <c r="G69" s="14">
        <f t="shared" si="18"/>
        <v>0.15382338947545093</v>
      </c>
      <c r="H69" s="14">
        <f t="shared" si="19"/>
        <v>0.15497164929846019</v>
      </c>
      <c r="I69" s="26">
        <f>'trading strategies'!S138</f>
        <v>3.079010967859297E-2</v>
      </c>
      <c r="J69" s="26">
        <f>'trading strategies'!T138</f>
        <v>3.079010967859297E-2</v>
      </c>
      <c r="K69" s="26">
        <f>'trading strategies'!U138</f>
        <v>3.079010967859297E-2</v>
      </c>
      <c r="L69" s="14">
        <f t="shared" si="20"/>
        <v>6.7823389475450857E-2</v>
      </c>
      <c r="M69" s="14">
        <f t="shared" si="21"/>
        <v>6.7823389475450857E-2</v>
      </c>
      <c r="N69" s="14">
        <f t="shared" si="22"/>
        <v>0.12697164929846017</v>
      </c>
      <c r="U69" s="9">
        <f t="shared" si="14"/>
        <v>1</v>
      </c>
      <c r="V69" s="9">
        <f t="shared" si="15"/>
        <v>1</v>
      </c>
      <c r="W69" s="9">
        <f t="shared" si="16"/>
        <v>1</v>
      </c>
      <c r="X69" s="15">
        <f t="shared" si="23"/>
        <v>3.079010967859297E-2</v>
      </c>
      <c r="Y69" s="15">
        <f t="shared" si="24"/>
        <v>3.079010967859297E-2</v>
      </c>
      <c r="Z69" s="15">
        <f t="shared" si="25"/>
        <v>3.079010967859297E-2</v>
      </c>
      <c r="AA69" s="15"/>
    </row>
    <row r="70" spans="1:27" x14ac:dyDescent="0.25">
      <c r="A70" s="1">
        <f>'trading strategies'!A139</f>
        <v>38670</v>
      </c>
      <c r="B70" s="52">
        <f>'trading strategies'!B139</f>
        <v>2.3413499999999998</v>
      </c>
      <c r="C70" s="5">
        <f>'trading strategies'!P139</f>
        <v>7.4163327022178649E-3</v>
      </c>
      <c r="D70" s="5">
        <f>'trading strategies'!Q139</f>
        <v>7.4163327022178649E-3</v>
      </c>
      <c r="E70" s="5">
        <f>'trading strategies'!R139</f>
        <v>0</v>
      </c>
      <c r="F70" s="14">
        <f t="shared" si="17"/>
        <v>0.1612397221776688</v>
      </c>
      <c r="G70" s="14">
        <f t="shared" si="18"/>
        <v>0.1612397221776688</v>
      </c>
      <c r="H70" s="14">
        <f t="shared" si="19"/>
        <v>0.15497164929846019</v>
      </c>
      <c r="I70" s="26">
        <f>'trading strategies'!S139</f>
        <v>5.4163327022178649E-3</v>
      </c>
      <c r="J70" s="26">
        <f>'trading strategies'!T139</f>
        <v>5.4163327022178649E-3</v>
      </c>
      <c r="K70" s="26">
        <f>'trading strategies'!U139</f>
        <v>0</v>
      </c>
      <c r="L70" s="14">
        <f t="shared" si="20"/>
        <v>7.323972217766872E-2</v>
      </c>
      <c r="M70" s="14">
        <f t="shared" si="21"/>
        <v>7.323972217766872E-2</v>
      </c>
      <c r="N70" s="14">
        <f t="shared" si="22"/>
        <v>0.12697164929846017</v>
      </c>
      <c r="U70" s="9">
        <f t="shared" si="14"/>
        <v>2</v>
      </c>
      <c r="V70" s="9">
        <f t="shared" si="15"/>
        <v>2</v>
      </c>
      <c r="W70" s="9">
        <f t="shared" si="16"/>
        <v>-1</v>
      </c>
      <c r="X70" s="15">
        <f t="shared" si="23"/>
        <v>3.6206442380810833E-2</v>
      </c>
      <c r="Y70" s="15">
        <f t="shared" si="24"/>
        <v>3.6206442380810833E-2</v>
      </c>
      <c r="Z70" s="15">
        <f t="shared" si="25"/>
        <v>0</v>
      </c>
      <c r="AA70" s="15"/>
    </row>
    <row r="71" spans="1:27" x14ac:dyDescent="0.25">
      <c r="A71" s="1">
        <f>'trading strategies'!A140</f>
        <v>38677</v>
      </c>
      <c r="B71" s="52">
        <f>'trading strategies'!B140</f>
        <v>2.40767</v>
      </c>
      <c r="C71" s="5">
        <f>'trading strategies'!P140</f>
        <v>2.7931788775535149E-2</v>
      </c>
      <c r="D71" s="5">
        <f>'trading strategies'!Q140</f>
        <v>2.7931788775535149E-2</v>
      </c>
      <c r="E71" s="5">
        <f>'trading strategies'!R140</f>
        <v>0</v>
      </c>
      <c r="F71" s="14">
        <f t="shared" si="17"/>
        <v>0.18917151095320395</v>
      </c>
      <c r="G71" s="14">
        <f t="shared" si="18"/>
        <v>0.18917151095320395</v>
      </c>
      <c r="H71" s="14">
        <f t="shared" si="19"/>
        <v>0.15497164929846019</v>
      </c>
      <c r="I71" s="26">
        <f>'trading strategies'!S140</f>
        <v>2.5931788775535147E-2</v>
      </c>
      <c r="J71" s="26">
        <f>'trading strategies'!T140</f>
        <v>2.5931788775535147E-2</v>
      </c>
      <c r="K71" s="26">
        <f>'trading strategies'!U140</f>
        <v>0</v>
      </c>
      <c r="L71" s="14">
        <f t="shared" si="20"/>
        <v>9.9171510953203867E-2</v>
      </c>
      <c r="M71" s="14">
        <f t="shared" si="21"/>
        <v>9.9171510953203867E-2</v>
      </c>
      <c r="N71" s="14">
        <f t="shared" si="22"/>
        <v>0.12697164929846017</v>
      </c>
      <c r="U71" s="9">
        <f t="shared" si="14"/>
        <v>3</v>
      </c>
      <c r="V71" s="9">
        <f t="shared" si="15"/>
        <v>3</v>
      </c>
      <c r="W71" s="9">
        <f t="shared" si="16"/>
        <v>-1</v>
      </c>
      <c r="X71" s="15">
        <f t="shared" si="23"/>
        <v>6.213823115634598E-2</v>
      </c>
      <c r="Y71" s="15">
        <f t="shared" si="24"/>
        <v>6.213823115634598E-2</v>
      </c>
      <c r="Z71" s="15">
        <f t="shared" si="25"/>
        <v>0</v>
      </c>
      <c r="AA71" s="15"/>
    </row>
    <row r="72" spans="1:27" x14ac:dyDescent="0.25">
      <c r="A72" s="1">
        <f>'trading strategies'!A141</f>
        <v>38684</v>
      </c>
      <c r="B72" s="52">
        <f>'trading strategies'!B141</f>
        <v>2.3860399999999999</v>
      </c>
      <c r="C72" s="5">
        <f>'trading strategies'!P141</f>
        <v>-9.0243868713812958E-3</v>
      </c>
      <c r="D72" s="5">
        <f>'trading strategies'!Q141</f>
        <v>-9.0243868713812958E-3</v>
      </c>
      <c r="E72" s="5">
        <f>'trading strategies'!R141</f>
        <v>0</v>
      </c>
      <c r="F72" s="14">
        <f t="shared" si="17"/>
        <v>0.18014712408182265</v>
      </c>
      <c r="G72" s="14">
        <f t="shared" si="18"/>
        <v>0.18014712408182265</v>
      </c>
      <c r="H72" s="14">
        <f t="shared" si="19"/>
        <v>0.15497164929846019</v>
      </c>
      <c r="I72" s="26">
        <f>'trading strategies'!S141</f>
        <v>-1.1024386871381296E-2</v>
      </c>
      <c r="J72" s="26">
        <f>'trading strategies'!T141</f>
        <v>-1.1024386871381296E-2</v>
      </c>
      <c r="K72" s="26">
        <f>'trading strategies'!U141</f>
        <v>0</v>
      </c>
      <c r="L72" s="14">
        <f t="shared" si="20"/>
        <v>8.814712408182257E-2</v>
      </c>
      <c r="M72" s="14">
        <f t="shared" si="21"/>
        <v>8.814712408182257E-2</v>
      </c>
      <c r="N72" s="14">
        <f t="shared" si="22"/>
        <v>0.12697164929846017</v>
      </c>
      <c r="U72" s="9">
        <f t="shared" si="14"/>
        <v>-1</v>
      </c>
      <c r="V72" s="9">
        <f t="shared" si="15"/>
        <v>-1</v>
      </c>
      <c r="W72" s="9">
        <f t="shared" si="16"/>
        <v>-1</v>
      </c>
      <c r="X72" s="15">
        <f t="shared" si="23"/>
        <v>-1.1024386871381296E-2</v>
      </c>
      <c r="Y72" s="15">
        <f t="shared" si="24"/>
        <v>-1.1024386871381296E-2</v>
      </c>
      <c r="Z72" s="15">
        <f t="shared" si="25"/>
        <v>0</v>
      </c>
      <c r="AA72" s="15"/>
    </row>
    <row r="73" spans="1:27" x14ac:dyDescent="0.25">
      <c r="A73" s="1">
        <f>'trading strategies'!A142</f>
        <v>38691</v>
      </c>
      <c r="B73" s="52">
        <f>'trading strategies'!B142</f>
        <v>2.3961299999999999</v>
      </c>
      <c r="C73" s="5">
        <f>'trading strategies'!P142</f>
        <v>4.2198478819499563E-3</v>
      </c>
      <c r="D73" s="5">
        <f>'trading strategies'!Q142</f>
        <v>4.2198478819499563E-3</v>
      </c>
      <c r="E73" s="5">
        <f>'trading strategies'!R142</f>
        <v>4.2198478819499563E-3</v>
      </c>
      <c r="F73" s="14">
        <f t="shared" si="17"/>
        <v>0.18436697196377261</v>
      </c>
      <c r="G73" s="14">
        <f t="shared" si="18"/>
        <v>0.18436697196377261</v>
      </c>
      <c r="H73" s="14">
        <f t="shared" si="19"/>
        <v>0.15919149718041015</v>
      </c>
      <c r="I73" s="26">
        <f>'trading strategies'!S142</f>
        <v>2.2198478819499563E-3</v>
      </c>
      <c r="J73" s="26">
        <f>'trading strategies'!T142</f>
        <v>2.2198478819499563E-3</v>
      </c>
      <c r="K73" s="26">
        <f>'trading strategies'!U142</f>
        <v>2.2198478819499563E-3</v>
      </c>
      <c r="L73" s="14">
        <f t="shared" si="20"/>
        <v>9.0366971963772524E-2</v>
      </c>
      <c r="M73" s="14">
        <f t="shared" si="21"/>
        <v>9.0366971963772524E-2</v>
      </c>
      <c r="N73" s="14">
        <f t="shared" si="22"/>
        <v>0.12919149718041012</v>
      </c>
      <c r="U73" s="9">
        <f t="shared" si="14"/>
        <v>1</v>
      </c>
      <c r="V73" s="9">
        <f t="shared" si="15"/>
        <v>1</v>
      </c>
      <c r="W73" s="9">
        <f t="shared" si="16"/>
        <v>1</v>
      </c>
      <c r="X73" s="15">
        <f t="shared" si="23"/>
        <v>2.2198478819499563E-3</v>
      </c>
      <c r="Y73" s="15">
        <f t="shared" si="24"/>
        <v>2.2198478819499563E-3</v>
      </c>
      <c r="Z73" s="15">
        <f t="shared" si="25"/>
        <v>2.2198478819499563E-3</v>
      </c>
      <c r="AA73" s="15"/>
    </row>
    <row r="74" spans="1:27" x14ac:dyDescent="0.25">
      <c r="A74" s="1">
        <f>'trading strategies'!A143</f>
        <v>38698</v>
      </c>
      <c r="B74" s="52">
        <f>'trading strategies'!B143</f>
        <v>2.46245</v>
      </c>
      <c r="C74" s="5">
        <f>'trading strategies'!P143</f>
        <v>2.7301853412939892E-2</v>
      </c>
      <c r="D74" s="5">
        <f>'trading strategies'!Q143</f>
        <v>2.7301853412939892E-2</v>
      </c>
      <c r="E74" s="5">
        <f>'trading strategies'!R143</f>
        <v>2.7301853412939892E-2</v>
      </c>
      <c r="F74" s="14">
        <f t="shared" si="17"/>
        <v>0.2116688253767125</v>
      </c>
      <c r="G74" s="14">
        <f t="shared" si="18"/>
        <v>0.2116688253767125</v>
      </c>
      <c r="H74" s="14">
        <f t="shared" si="19"/>
        <v>0.18649335059335004</v>
      </c>
      <c r="I74" s="26">
        <f>'trading strategies'!S143</f>
        <v>2.530185341293989E-2</v>
      </c>
      <c r="J74" s="26">
        <f>'trading strategies'!T143</f>
        <v>2.530185341293989E-2</v>
      </c>
      <c r="K74" s="26">
        <f>'trading strategies'!U143</f>
        <v>2.530185341293989E-2</v>
      </c>
      <c r="L74" s="14">
        <f t="shared" si="20"/>
        <v>0.11566882537671241</v>
      </c>
      <c r="M74" s="14">
        <f t="shared" si="21"/>
        <v>0.11566882537671241</v>
      </c>
      <c r="N74" s="14">
        <f t="shared" si="22"/>
        <v>0.15449335059335001</v>
      </c>
      <c r="U74" s="9">
        <f t="shared" si="14"/>
        <v>2</v>
      </c>
      <c r="V74" s="9">
        <f t="shared" si="15"/>
        <v>2</v>
      </c>
      <c r="W74" s="9">
        <f t="shared" si="16"/>
        <v>2</v>
      </c>
      <c r="X74" s="15">
        <f t="shared" si="23"/>
        <v>2.7521701294889844E-2</v>
      </c>
      <c r="Y74" s="15">
        <f t="shared" si="24"/>
        <v>2.7521701294889844E-2</v>
      </c>
      <c r="Z74" s="15">
        <f t="shared" si="25"/>
        <v>2.7521701294889844E-2</v>
      </c>
      <c r="AA74" s="15"/>
    </row>
    <row r="75" spans="1:27" x14ac:dyDescent="0.25">
      <c r="A75" s="1">
        <f>'trading strategies'!A144</f>
        <v>38705</v>
      </c>
      <c r="B75" s="52">
        <f>'trading strategies'!B144</f>
        <v>2.54895</v>
      </c>
      <c r="C75" s="5">
        <f>'trading strategies'!P144</f>
        <v>3.4524720376648776E-2</v>
      </c>
      <c r="D75" s="5">
        <f>'trading strategies'!Q144</f>
        <v>3.4524720376648776E-2</v>
      </c>
      <c r="E75" s="5">
        <f>'trading strategies'!R144</f>
        <v>0</v>
      </c>
      <c r="F75" s="14">
        <f t="shared" si="17"/>
        <v>0.24619354575336128</v>
      </c>
      <c r="G75" s="14">
        <f t="shared" si="18"/>
        <v>0.24619354575336128</v>
      </c>
      <c r="H75" s="14">
        <f t="shared" si="19"/>
        <v>0.18649335059335004</v>
      </c>
      <c r="I75" s="26">
        <f>'trading strategies'!S144</f>
        <v>3.2524720376648775E-2</v>
      </c>
      <c r="J75" s="26">
        <f>'trading strategies'!T144</f>
        <v>3.2524720376648775E-2</v>
      </c>
      <c r="K75" s="26">
        <f>'trading strategies'!U144</f>
        <v>0</v>
      </c>
      <c r="L75" s="14">
        <f t="shared" si="20"/>
        <v>0.14819354575336119</v>
      </c>
      <c r="M75" s="14">
        <f t="shared" si="21"/>
        <v>0.14819354575336119</v>
      </c>
      <c r="N75" s="14">
        <f t="shared" si="22"/>
        <v>0.15449335059335001</v>
      </c>
      <c r="U75" s="9">
        <f t="shared" si="14"/>
        <v>3</v>
      </c>
      <c r="V75" s="9">
        <f t="shared" si="15"/>
        <v>3</v>
      </c>
      <c r="W75" s="9">
        <f t="shared" si="16"/>
        <v>-1</v>
      </c>
      <c r="X75" s="15">
        <f t="shared" si="23"/>
        <v>6.0046421671538619E-2</v>
      </c>
      <c r="Y75" s="15">
        <f t="shared" si="24"/>
        <v>6.0046421671538619E-2</v>
      </c>
      <c r="Z75" s="15">
        <f t="shared" si="25"/>
        <v>0</v>
      </c>
      <c r="AA75" s="15"/>
    </row>
    <row r="76" spans="1:27" x14ac:dyDescent="0.25">
      <c r="A76" s="1">
        <f>'trading strategies'!A145</f>
        <v>38712</v>
      </c>
      <c r="B76" s="52">
        <f>'trading strategies'!B145</f>
        <v>2.58067</v>
      </c>
      <c r="C76" s="5">
        <f>'trading strategies'!P145</f>
        <v>1.2367545476328123E-2</v>
      </c>
      <c r="D76" s="5">
        <f>'trading strategies'!Q145</f>
        <v>1.2367545476328123E-2</v>
      </c>
      <c r="E76" s="5">
        <f>'trading strategies'!R145</f>
        <v>0</v>
      </c>
      <c r="F76" s="14">
        <f t="shared" si="17"/>
        <v>0.2585610912296894</v>
      </c>
      <c r="G76" s="14">
        <f t="shared" si="18"/>
        <v>0.2585610912296894</v>
      </c>
      <c r="H76" s="14">
        <f t="shared" si="19"/>
        <v>0.18649335059335004</v>
      </c>
      <c r="I76" s="26">
        <f>'trading strategies'!S145</f>
        <v>1.0367545476328123E-2</v>
      </c>
      <c r="J76" s="26">
        <f>'trading strategies'!T145</f>
        <v>1.0367545476328123E-2</v>
      </c>
      <c r="K76" s="26">
        <f>'trading strategies'!U145</f>
        <v>0</v>
      </c>
      <c r="L76" s="14">
        <f t="shared" si="20"/>
        <v>0.15856109122968931</v>
      </c>
      <c r="M76" s="14">
        <f t="shared" si="21"/>
        <v>0.15856109122968931</v>
      </c>
      <c r="N76" s="14">
        <f t="shared" si="22"/>
        <v>0.15449335059335001</v>
      </c>
      <c r="U76" s="9">
        <f t="shared" si="14"/>
        <v>4</v>
      </c>
      <c r="V76" s="9">
        <f t="shared" si="15"/>
        <v>4</v>
      </c>
      <c r="W76" s="9">
        <f t="shared" si="16"/>
        <v>-1</v>
      </c>
      <c r="X76" s="15">
        <f t="shared" si="23"/>
        <v>7.0413967147866741E-2</v>
      </c>
      <c r="Y76" s="15">
        <f t="shared" si="24"/>
        <v>7.0413967147866741E-2</v>
      </c>
      <c r="Z76" s="15">
        <f t="shared" si="25"/>
        <v>0</v>
      </c>
      <c r="AA76" s="15"/>
    </row>
    <row r="77" spans="1:27" x14ac:dyDescent="0.25">
      <c r="A77" s="1">
        <f>'trading strategies'!A146</f>
        <v>38719</v>
      </c>
      <c r="B77" s="52">
        <f>'trading strategies'!B146</f>
        <v>2.59076</v>
      </c>
      <c r="C77" s="5">
        <f>'trading strategies'!P146</f>
        <v>3.9022138184584554E-3</v>
      </c>
      <c r="D77" s="5">
        <f>'trading strategies'!Q146</f>
        <v>3.9022138184584554E-3</v>
      </c>
      <c r="E77" s="5">
        <f>'trading strategies'!R146</f>
        <v>0</v>
      </c>
      <c r="F77" s="14">
        <f t="shared" si="17"/>
        <v>0.26246330504814785</v>
      </c>
      <c r="G77" s="14">
        <f t="shared" si="18"/>
        <v>0.26246330504814785</v>
      </c>
      <c r="H77" s="14">
        <f t="shared" si="19"/>
        <v>0.18649335059335004</v>
      </c>
      <c r="I77" s="26">
        <f>'trading strategies'!S146</f>
        <v>1.9022138184584553E-3</v>
      </c>
      <c r="J77" s="26">
        <f>'trading strategies'!T146</f>
        <v>1.9022138184584553E-3</v>
      </c>
      <c r="K77" s="26">
        <f>'trading strategies'!U146</f>
        <v>0</v>
      </c>
      <c r="L77" s="14">
        <f t="shared" si="20"/>
        <v>0.16046330504814776</v>
      </c>
      <c r="M77" s="14">
        <f t="shared" si="21"/>
        <v>0.16046330504814776</v>
      </c>
      <c r="N77" s="14">
        <f t="shared" si="22"/>
        <v>0.15449335059335001</v>
      </c>
      <c r="U77" s="9">
        <f t="shared" si="14"/>
        <v>5</v>
      </c>
      <c r="V77" s="9">
        <f t="shared" si="15"/>
        <v>5</v>
      </c>
      <c r="W77" s="9">
        <f t="shared" si="16"/>
        <v>-1</v>
      </c>
      <c r="X77" s="15">
        <f t="shared" si="23"/>
        <v>7.2316180966325194E-2</v>
      </c>
      <c r="Y77" s="15">
        <f t="shared" si="24"/>
        <v>7.2316180966325194E-2</v>
      </c>
      <c r="Z77" s="15">
        <f t="shared" si="25"/>
        <v>0</v>
      </c>
      <c r="AA77" s="15"/>
    </row>
    <row r="78" spans="1:27" x14ac:dyDescent="0.25">
      <c r="A78" s="1">
        <f>'trading strategies'!A147</f>
        <v>38726</v>
      </c>
      <c r="B78" s="52">
        <f>'trading strategies'!B147</f>
        <v>2.6051799999999998</v>
      </c>
      <c r="C78" s="5">
        <f>'trading strategies'!P147</f>
        <v>5.5505017459828165E-3</v>
      </c>
      <c r="D78" s="5">
        <f>'trading strategies'!Q147</f>
        <v>5.5505017459828165E-3</v>
      </c>
      <c r="E78" s="5">
        <f>'trading strategies'!R147</f>
        <v>0</v>
      </c>
      <c r="F78" s="14">
        <f t="shared" si="17"/>
        <v>0.26801380679413067</v>
      </c>
      <c r="G78" s="14">
        <f t="shared" si="18"/>
        <v>0.26801380679413067</v>
      </c>
      <c r="H78" s="14">
        <f t="shared" si="19"/>
        <v>0.18649335059335004</v>
      </c>
      <c r="I78" s="26">
        <f>'trading strategies'!S147</f>
        <v>3.5505017459828165E-3</v>
      </c>
      <c r="J78" s="26">
        <f>'trading strategies'!T147</f>
        <v>3.5505017459828165E-3</v>
      </c>
      <c r="K78" s="26">
        <f>'trading strategies'!U147</f>
        <v>0</v>
      </c>
      <c r="L78" s="14">
        <f t="shared" si="20"/>
        <v>0.16401380679413058</v>
      </c>
      <c r="M78" s="14">
        <f t="shared" si="21"/>
        <v>0.16401380679413058</v>
      </c>
      <c r="N78" s="14">
        <f t="shared" si="22"/>
        <v>0.15449335059335001</v>
      </c>
      <c r="U78" s="9">
        <f t="shared" si="14"/>
        <v>6</v>
      </c>
      <c r="V78" s="9">
        <f t="shared" si="15"/>
        <v>6</v>
      </c>
      <c r="W78" s="9">
        <f t="shared" si="16"/>
        <v>-1</v>
      </c>
      <c r="X78" s="15">
        <f t="shared" si="23"/>
        <v>7.5866682712308009E-2</v>
      </c>
      <c r="Y78" s="15">
        <f t="shared" si="24"/>
        <v>7.5866682712308009E-2</v>
      </c>
      <c r="Z78" s="15">
        <f t="shared" si="25"/>
        <v>0</v>
      </c>
      <c r="AA78" s="15"/>
    </row>
    <row r="79" spans="1:27" x14ac:dyDescent="0.25">
      <c r="A79" s="1">
        <f>'trading strategies'!A148</f>
        <v>38733</v>
      </c>
      <c r="B79" s="52">
        <f>'trading strategies'!B148</f>
        <v>2.5518399999999999</v>
      </c>
      <c r="C79" s="5">
        <f>'trading strategies'!P148</f>
        <v>-2.0687103114549688E-2</v>
      </c>
      <c r="D79" s="5">
        <f>'trading strategies'!Q148</f>
        <v>-2.0687103114549688E-2</v>
      </c>
      <c r="E79" s="5">
        <f>'trading strategies'!R148</f>
        <v>0</v>
      </c>
      <c r="F79" s="14">
        <f t="shared" si="17"/>
        <v>0.24732670367958098</v>
      </c>
      <c r="G79" s="14">
        <f t="shared" si="18"/>
        <v>0.24732670367958098</v>
      </c>
      <c r="H79" s="14">
        <f t="shared" si="19"/>
        <v>0.18649335059335004</v>
      </c>
      <c r="I79" s="26">
        <f>'trading strategies'!S148</f>
        <v>-2.2687103114549689E-2</v>
      </c>
      <c r="J79" s="26">
        <f>'trading strategies'!T148</f>
        <v>-2.2687103114549689E-2</v>
      </c>
      <c r="K79" s="26">
        <f>'trading strategies'!U148</f>
        <v>0</v>
      </c>
      <c r="L79" s="14">
        <f t="shared" si="20"/>
        <v>0.14132670367958089</v>
      </c>
      <c r="M79" s="14">
        <f t="shared" si="21"/>
        <v>0.14132670367958089</v>
      </c>
      <c r="N79" s="14">
        <f t="shared" si="22"/>
        <v>0.15449335059335001</v>
      </c>
      <c r="U79" s="9">
        <f t="shared" si="14"/>
        <v>-1</v>
      </c>
      <c r="V79" s="9">
        <f t="shared" si="15"/>
        <v>-1</v>
      </c>
      <c r="W79" s="9">
        <f t="shared" si="16"/>
        <v>-1</v>
      </c>
      <c r="X79" s="15">
        <f t="shared" si="23"/>
        <v>-2.2687103114549689E-2</v>
      </c>
      <c r="Y79" s="15">
        <f t="shared" si="24"/>
        <v>-2.2687103114549689E-2</v>
      </c>
      <c r="Z79" s="15">
        <f t="shared" si="25"/>
        <v>0</v>
      </c>
      <c r="AA79" s="15"/>
    </row>
    <row r="80" spans="1:27" x14ac:dyDescent="0.25">
      <c r="A80" s="1">
        <f>'trading strategies'!A149</f>
        <v>38740</v>
      </c>
      <c r="B80" s="52">
        <f>'trading strategies'!B149</f>
        <v>2.6541999999999999</v>
      </c>
      <c r="C80" s="5">
        <f>'trading strategies'!P149</f>
        <v>0</v>
      </c>
      <c r="D80" s="5">
        <f>'trading strategies'!Q149</f>
        <v>0</v>
      </c>
      <c r="E80" s="5">
        <f>'trading strategies'!R149</f>
        <v>0</v>
      </c>
      <c r="F80" s="14">
        <f t="shared" si="17"/>
        <v>0.24732670367958098</v>
      </c>
      <c r="G80" s="14">
        <f t="shared" si="18"/>
        <v>0.24732670367958098</v>
      </c>
      <c r="H80" s="14">
        <f t="shared" si="19"/>
        <v>0.18649335059335004</v>
      </c>
      <c r="I80" s="26">
        <f>'trading strategies'!S149</f>
        <v>0</v>
      </c>
      <c r="J80" s="26">
        <f>'trading strategies'!T149</f>
        <v>0</v>
      </c>
      <c r="K80" s="26">
        <f>'trading strategies'!U149</f>
        <v>0</v>
      </c>
      <c r="L80" s="14">
        <f t="shared" si="20"/>
        <v>0.14132670367958089</v>
      </c>
      <c r="M80" s="14">
        <f t="shared" si="21"/>
        <v>0.14132670367958089</v>
      </c>
      <c r="N80" s="14">
        <f t="shared" si="22"/>
        <v>0.15449335059335001</v>
      </c>
      <c r="U80" s="9">
        <f t="shared" si="14"/>
        <v>-1</v>
      </c>
      <c r="V80" s="9">
        <f t="shared" si="15"/>
        <v>-1</v>
      </c>
      <c r="W80" s="9">
        <f t="shared" si="16"/>
        <v>-1</v>
      </c>
      <c r="X80" s="15">
        <f t="shared" si="23"/>
        <v>0</v>
      </c>
      <c r="Y80" s="15">
        <f t="shared" si="24"/>
        <v>0</v>
      </c>
      <c r="Z80" s="15">
        <f t="shared" si="25"/>
        <v>0</v>
      </c>
      <c r="AA80" s="15"/>
    </row>
    <row r="81" spans="1:27" x14ac:dyDescent="0.25">
      <c r="A81" s="1">
        <f>'trading strategies'!A150</f>
        <v>38747</v>
      </c>
      <c r="B81" s="52">
        <f>'trading strategies'!B150</f>
        <v>2.7334900000000002</v>
      </c>
      <c r="C81" s="5">
        <f>'trading strategies'!P150</f>
        <v>2.9435890011696109E-2</v>
      </c>
      <c r="D81" s="5">
        <f>'trading strategies'!Q150</f>
        <v>2.9435890011696109E-2</v>
      </c>
      <c r="E81" s="5">
        <f>'trading strategies'!R150</f>
        <v>0</v>
      </c>
      <c r="F81" s="14">
        <f t="shared" si="17"/>
        <v>0.27676259369127709</v>
      </c>
      <c r="G81" s="14">
        <f t="shared" si="18"/>
        <v>0.27676259369127709</v>
      </c>
      <c r="H81" s="14">
        <f t="shared" si="19"/>
        <v>0.18649335059335004</v>
      </c>
      <c r="I81" s="26">
        <f>'trading strategies'!S150</f>
        <v>2.7435890011696107E-2</v>
      </c>
      <c r="J81" s="26">
        <f>'trading strategies'!T150</f>
        <v>2.7435890011696107E-2</v>
      </c>
      <c r="K81" s="26">
        <f>'trading strategies'!U150</f>
        <v>0</v>
      </c>
      <c r="L81" s="14">
        <f t="shared" si="20"/>
        <v>0.168762593691277</v>
      </c>
      <c r="M81" s="14">
        <f t="shared" si="21"/>
        <v>0.168762593691277</v>
      </c>
      <c r="N81" s="14">
        <f t="shared" si="22"/>
        <v>0.15449335059335001</v>
      </c>
      <c r="U81" s="9">
        <f t="shared" si="14"/>
        <v>1</v>
      </c>
      <c r="V81" s="9">
        <f t="shared" si="15"/>
        <v>1</v>
      </c>
      <c r="W81" s="9">
        <f t="shared" si="16"/>
        <v>-1</v>
      </c>
      <c r="X81" s="15">
        <f t="shared" si="23"/>
        <v>2.7435890011696107E-2</v>
      </c>
      <c r="Y81" s="15">
        <f t="shared" si="24"/>
        <v>2.7435890011696107E-2</v>
      </c>
      <c r="Z81" s="15">
        <f t="shared" si="25"/>
        <v>0</v>
      </c>
      <c r="AA81" s="15"/>
    </row>
    <row r="82" spans="1:27" x14ac:dyDescent="0.25">
      <c r="A82" s="1">
        <f>'trading strategies'!A151</f>
        <v>38754</v>
      </c>
      <c r="B82" s="52">
        <f>'trading strategies'!B151</f>
        <v>2.7161900000000001</v>
      </c>
      <c r="C82" s="5">
        <f>'trading strategies'!P151</f>
        <v>-6.3490179656737755E-3</v>
      </c>
      <c r="D82" s="5">
        <f>'trading strategies'!Q151</f>
        <v>-6.3490179656737755E-3</v>
      </c>
      <c r="E82" s="5">
        <f>'trading strategies'!R151</f>
        <v>0</v>
      </c>
      <c r="F82" s="14">
        <f t="shared" si="17"/>
        <v>0.27041357572560332</v>
      </c>
      <c r="G82" s="14">
        <f t="shared" si="18"/>
        <v>0.27041357572560332</v>
      </c>
      <c r="H82" s="14">
        <f t="shared" si="19"/>
        <v>0.18649335059335004</v>
      </c>
      <c r="I82" s="26">
        <f>'trading strategies'!S151</f>
        <v>-8.3490179656737756E-3</v>
      </c>
      <c r="J82" s="26">
        <f>'trading strategies'!T151</f>
        <v>-8.3490179656737756E-3</v>
      </c>
      <c r="K82" s="26">
        <f>'trading strategies'!U151</f>
        <v>0</v>
      </c>
      <c r="L82" s="14">
        <f t="shared" si="20"/>
        <v>0.16041357572560322</v>
      </c>
      <c r="M82" s="14">
        <f t="shared" si="21"/>
        <v>0.16041357572560322</v>
      </c>
      <c r="N82" s="14">
        <f t="shared" si="22"/>
        <v>0.15449335059335001</v>
      </c>
      <c r="U82" s="9">
        <f t="shared" si="14"/>
        <v>-1</v>
      </c>
      <c r="V82" s="9">
        <f t="shared" si="15"/>
        <v>-1</v>
      </c>
      <c r="W82" s="9">
        <f t="shared" si="16"/>
        <v>-1</v>
      </c>
      <c r="X82" s="15">
        <f t="shared" si="23"/>
        <v>-8.3490179656737756E-3</v>
      </c>
      <c r="Y82" s="15">
        <f t="shared" si="24"/>
        <v>-8.3490179656737756E-3</v>
      </c>
      <c r="Z82" s="15">
        <f t="shared" si="25"/>
        <v>0</v>
      </c>
      <c r="AA82" s="15"/>
    </row>
    <row r="83" spans="1:27" x14ac:dyDescent="0.25">
      <c r="A83" s="1">
        <f>'trading strategies'!A152</f>
        <v>38761</v>
      </c>
      <c r="B83" s="52">
        <f>'trading strategies'!B152</f>
        <v>2.76233</v>
      </c>
      <c r="C83" s="5">
        <f>'trading strategies'!P152</f>
        <v>1.684436342172968E-2</v>
      </c>
      <c r="D83" s="5">
        <f>'trading strategies'!Q152</f>
        <v>1.684436342172968E-2</v>
      </c>
      <c r="E83" s="5">
        <f>'trading strategies'!R152</f>
        <v>0</v>
      </c>
      <c r="F83" s="14">
        <f t="shared" si="17"/>
        <v>0.287257939147333</v>
      </c>
      <c r="G83" s="14">
        <f t="shared" si="18"/>
        <v>0.287257939147333</v>
      </c>
      <c r="H83" s="14">
        <f t="shared" si="19"/>
        <v>0.18649335059335004</v>
      </c>
      <c r="I83" s="26">
        <f>'trading strategies'!S152</f>
        <v>1.484436342172968E-2</v>
      </c>
      <c r="J83" s="26">
        <f>'trading strategies'!T152</f>
        <v>1.484436342172968E-2</v>
      </c>
      <c r="K83" s="26">
        <f>'trading strategies'!U152</f>
        <v>0</v>
      </c>
      <c r="L83" s="14">
        <f t="shared" si="20"/>
        <v>0.1752579391473329</v>
      </c>
      <c r="M83" s="14">
        <f t="shared" si="21"/>
        <v>0.1752579391473329</v>
      </c>
      <c r="N83" s="14">
        <f t="shared" si="22"/>
        <v>0.15449335059335001</v>
      </c>
      <c r="U83" s="9">
        <f t="shared" si="14"/>
        <v>1</v>
      </c>
      <c r="V83" s="9">
        <f t="shared" si="15"/>
        <v>1</v>
      </c>
      <c r="W83" s="9">
        <f t="shared" si="16"/>
        <v>-1</v>
      </c>
      <c r="X83" s="15">
        <f t="shared" si="23"/>
        <v>1.484436342172968E-2</v>
      </c>
      <c r="Y83" s="15">
        <f t="shared" si="24"/>
        <v>1.484436342172968E-2</v>
      </c>
      <c r="Z83" s="15">
        <f t="shared" si="25"/>
        <v>0</v>
      </c>
      <c r="AA83" s="15"/>
    </row>
    <row r="84" spans="1:27" x14ac:dyDescent="0.25">
      <c r="A84" s="1">
        <f>'trading strategies'!A153</f>
        <v>38768</v>
      </c>
      <c r="B84" s="52">
        <f>'trading strategies'!B153</f>
        <v>2.8632399999999998</v>
      </c>
      <c r="C84" s="5">
        <f>'trading strategies'!P153</f>
        <v>3.5879324266118617E-2</v>
      </c>
      <c r="D84" s="5">
        <f>'trading strategies'!Q153</f>
        <v>3.5879324266118617E-2</v>
      </c>
      <c r="E84" s="5">
        <f>'trading strategies'!R153</f>
        <v>0</v>
      </c>
      <c r="F84" s="14">
        <f t="shared" si="17"/>
        <v>0.32313726341345161</v>
      </c>
      <c r="G84" s="14">
        <f t="shared" si="18"/>
        <v>0.32313726341345161</v>
      </c>
      <c r="H84" s="14">
        <f t="shared" si="19"/>
        <v>0.18649335059335004</v>
      </c>
      <c r="I84" s="26">
        <f>'trading strategies'!S153</f>
        <v>3.3879324266118616E-2</v>
      </c>
      <c r="J84" s="26">
        <f>'trading strategies'!T153</f>
        <v>3.3879324266118616E-2</v>
      </c>
      <c r="K84" s="26">
        <f>'trading strategies'!U153</f>
        <v>0</v>
      </c>
      <c r="L84" s="14">
        <f t="shared" si="20"/>
        <v>0.20913726341345151</v>
      </c>
      <c r="M84" s="14">
        <f t="shared" si="21"/>
        <v>0.20913726341345151</v>
      </c>
      <c r="N84" s="14">
        <f t="shared" si="22"/>
        <v>0.15449335059335001</v>
      </c>
      <c r="U84" s="9">
        <f t="shared" si="14"/>
        <v>2</v>
      </c>
      <c r="V84" s="9">
        <f t="shared" si="15"/>
        <v>2</v>
      </c>
      <c r="W84" s="9">
        <f t="shared" si="16"/>
        <v>-1</v>
      </c>
      <c r="X84" s="15">
        <f t="shared" si="23"/>
        <v>4.8723687687848294E-2</v>
      </c>
      <c r="Y84" s="15">
        <f t="shared" si="24"/>
        <v>4.8723687687848294E-2</v>
      </c>
      <c r="Z84" s="15">
        <f t="shared" si="25"/>
        <v>0</v>
      </c>
      <c r="AA84" s="15"/>
    </row>
    <row r="85" spans="1:27" x14ac:dyDescent="0.25">
      <c r="A85" s="1">
        <f>'trading strategies'!A154</f>
        <v>38775</v>
      </c>
      <c r="B85" s="52">
        <f>'trading strategies'!B154</f>
        <v>2.82</v>
      </c>
      <c r="C85" s="5">
        <f>'trading strategies'!P154</f>
        <v>-1.5216965804860205E-2</v>
      </c>
      <c r="D85" s="5">
        <f>'trading strategies'!Q154</f>
        <v>-1.5216965804860205E-2</v>
      </c>
      <c r="E85" s="5">
        <f>'trading strategies'!R154</f>
        <v>0</v>
      </c>
      <c r="F85" s="14">
        <f t="shared" si="17"/>
        <v>0.30792029760859141</v>
      </c>
      <c r="G85" s="14">
        <f t="shared" si="18"/>
        <v>0.30792029760859141</v>
      </c>
      <c r="H85" s="14">
        <f t="shared" si="19"/>
        <v>0.18649335059335004</v>
      </c>
      <c r="I85" s="26">
        <f>'trading strategies'!S154</f>
        <v>-1.7216965804860207E-2</v>
      </c>
      <c r="J85" s="26">
        <f>'trading strategies'!T154</f>
        <v>-1.7216965804860207E-2</v>
      </c>
      <c r="K85" s="26">
        <f>'trading strategies'!U154</f>
        <v>0</v>
      </c>
      <c r="L85" s="14">
        <f t="shared" si="20"/>
        <v>0.19192029760859131</v>
      </c>
      <c r="M85" s="14">
        <f t="shared" si="21"/>
        <v>0.19192029760859131</v>
      </c>
      <c r="N85" s="14">
        <f t="shared" si="22"/>
        <v>0.15449335059335001</v>
      </c>
      <c r="U85" s="9">
        <f t="shared" si="14"/>
        <v>-1</v>
      </c>
      <c r="V85" s="9">
        <f t="shared" si="15"/>
        <v>-1</v>
      </c>
      <c r="W85" s="9">
        <f t="shared" si="16"/>
        <v>-1</v>
      </c>
      <c r="X85" s="15">
        <f t="shared" si="23"/>
        <v>-1.7216965804860207E-2</v>
      </c>
      <c r="Y85" s="15">
        <f t="shared" si="24"/>
        <v>-1.7216965804860207E-2</v>
      </c>
      <c r="Z85" s="15">
        <f t="shared" si="25"/>
        <v>0</v>
      </c>
      <c r="AA85" s="15"/>
    </row>
    <row r="86" spans="1:27" x14ac:dyDescent="0.25">
      <c r="A86" s="1">
        <f>'trading strategies'!A155</f>
        <v>38782</v>
      </c>
      <c r="B86" s="52">
        <f>'trading strategies'!B155</f>
        <v>2.9238</v>
      </c>
      <c r="C86" s="5">
        <f>'trading strategies'!P155</f>
        <v>3.6147255145356105E-2</v>
      </c>
      <c r="D86" s="5">
        <f>'trading strategies'!Q155</f>
        <v>3.6147255145356105E-2</v>
      </c>
      <c r="E86" s="5">
        <f>'trading strategies'!R155</f>
        <v>0</v>
      </c>
      <c r="F86" s="14">
        <f t="shared" si="17"/>
        <v>0.34406755275394751</v>
      </c>
      <c r="G86" s="14">
        <f t="shared" si="18"/>
        <v>0.34406755275394751</v>
      </c>
      <c r="H86" s="14">
        <f t="shared" si="19"/>
        <v>0.18649335059335004</v>
      </c>
      <c r="I86" s="26">
        <f>'trading strategies'!S155</f>
        <v>3.4147255145356104E-2</v>
      </c>
      <c r="J86" s="26">
        <f>'trading strategies'!T155</f>
        <v>3.4147255145356104E-2</v>
      </c>
      <c r="K86" s="26">
        <f>'trading strategies'!U155</f>
        <v>0</v>
      </c>
      <c r="L86" s="14">
        <f t="shared" si="20"/>
        <v>0.22606755275394741</v>
      </c>
      <c r="M86" s="14">
        <f t="shared" si="21"/>
        <v>0.22606755275394741</v>
      </c>
      <c r="N86" s="14">
        <f t="shared" si="22"/>
        <v>0.15449335059335001</v>
      </c>
      <c r="U86" s="9">
        <f t="shared" si="14"/>
        <v>1</v>
      </c>
      <c r="V86" s="9">
        <f t="shared" si="15"/>
        <v>1</v>
      </c>
      <c r="W86" s="9">
        <f t="shared" si="16"/>
        <v>-1</v>
      </c>
      <c r="X86" s="15">
        <f t="shared" si="23"/>
        <v>3.4147255145356104E-2</v>
      </c>
      <c r="Y86" s="15">
        <f t="shared" si="24"/>
        <v>3.4147255145356104E-2</v>
      </c>
      <c r="Z86" s="15">
        <f t="shared" si="25"/>
        <v>0</v>
      </c>
      <c r="AA86" s="15"/>
    </row>
    <row r="87" spans="1:27" x14ac:dyDescent="0.25">
      <c r="A87" s="1">
        <f>'trading strategies'!A156</f>
        <v>38789</v>
      </c>
      <c r="B87" s="52">
        <f>'trading strategies'!B156</f>
        <v>2.9266800000000002</v>
      </c>
      <c r="C87" s="5">
        <f>'trading strategies'!P156</f>
        <v>9.8453468181558534E-4</v>
      </c>
      <c r="D87" s="5">
        <f>'trading strategies'!Q156</f>
        <v>9.8453468181558534E-4</v>
      </c>
      <c r="E87" s="5">
        <f>'trading strategies'!R156</f>
        <v>0</v>
      </c>
      <c r="F87" s="14">
        <f t="shared" si="17"/>
        <v>0.3450520874357631</v>
      </c>
      <c r="G87" s="14">
        <f t="shared" si="18"/>
        <v>0.3450520874357631</v>
      </c>
      <c r="H87" s="14">
        <f t="shared" si="19"/>
        <v>0.18649335059335004</v>
      </c>
      <c r="I87" s="26">
        <f>'trading strategies'!S156</f>
        <v>-1.0154653181844147E-3</v>
      </c>
      <c r="J87" s="26">
        <f>'trading strategies'!T156</f>
        <v>-1.0154653181844147E-3</v>
      </c>
      <c r="K87" s="26">
        <f>'trading strategies'!U156</f>
        <v>0</v>
      </c>
      <c r="L87" s="14">
        <f t="shared" si="20"/>
        <v>0.22505208743576299</v>
      </c>
      <c r="M87" s="14">
        <f t="shared" si="21"/>
        <v>0.22505208743576299</v>
      </c>
      <c r="N87" s="14">
        <f t="shared" si="22"/>
        <v>0.15449335059335001</v>
      </c>
      <c r="U87" s="9">
        <f t="shared" si="14"/>
        <v>-1</v>
      </c>
      <c r="V87" s="9">
        <f t="shared" si="15"/>
        <v>-1</v>
      </c>
      <c r="W87" s="9">
        <f t="shared" si="16"/>
        <v>-1</v>
      </c>
      <c r="X87" s="15">
        <f t="shared" si="23"/>
        <v>-1.0154653181844147E-3</v>
      </c>
      <c r="Y87" s="15">
        <f t="shared" si="24"/>
        <v>-1.0154653181844147E-3</v>
      </c>
      <c r="Z87" s="15">
        <f t="shared" si="25"/>
        <v>0</v>
      </c>
      <c r="AA87" s="15"/>
    </row>
    <row r="88" spans="1:27" x14ac:dyDescent="0.25">
      <c r="A88" s="1">
        <f>'trading strategies'!A157</f>
        <v>38796</v>
      </c>
      <c r="B88" s="52">
        <f>'trading strategies'!B157</f>
        <v>2.8459500000000002</v>
      </c>
      <c r="C88" s="5">
        <f>'trading strategies'!P157</f>
        <v>-2.7971743781078695E-2</v>
      </c>
      <c r="D88" s="5">
        <f>'trading strategies'!Q157</f>
        <v>-2.7971743781078695E-2</v>
      </c>
      <c r="E88" s="5">
        <f>'trading strategies'!R157</f>
        <v>0</v>
      </c>
      <c r="F88" s="14">
        <f t="shared" si="17"/>
        <v>0.3170803436546844</v>
      </c>
      <c r="G88" s="14">
        <f t="shared" si="18"/>
        <v>0.3170803436546844</v>
      </c>
      <c r="H88" s="14">
        <f t="shared" si="19"/>
        <v>0.18649335059335004</v>
      </c>
      <c r="I88" s="26">
        <f>'trading strategies'!S157</f>
        <v>-2.9971743781078697E-2</v>
      </c>
      <c r="J88" s="26">
        <f>'trading strategies'!T157</f>
        <v>-2.9971743781078697E-2</v>
      </c>
      <c r="K88" s="26">
        <f>'trading strategies'!U157</f>
        <v>0</v>
      </c>
      <c r="L88" s="14">
        <f t="shared" si="20"/>
        <v>0.1950803436546843</v>
      </c>
      <c r="M88" s="14">
        <f t="shared" si="21"/>
        <v>0.1950803436546843</v>
      </c>
      <c r="N88" s="14">
        <f t="shared" si="22"/>
        <v>0.15449335059335001</v>
      </c>
      <c r="U88" s="9">
        <f t="shared" si="14"/>
        <v>-2</v>
      </c>
      <c r="V88" s="9">
        <f t="shared" si="15"/>
        <v>-2</v>
      </c>
      <c r="W88" s="9">
        <f t="shared" si="16"/>
        <v>-1</v>
      </c>
      <c r="X88" s="15">
        <f t="shared" si="23"/>
        <v>-3.0987209099263113E-2</v>
      </c>
      <c r="Y88" s="15">
        <f t="shared" si="24"/>
        <v>-3.0987209099263113E-2</v>
      </c>
      <c r="Z88" s="15">
        <f t="shared" si="25"/>
        <v>0</v>
      </c>
      <c r="AA88" s="15"/>
    </row>
    <row r="89" spans="1:27" x14ac:dyDescent="0.25">
      <c r="A89" s="1">
        <f>'trading strategies'!A158</f>
        <v>38803</v>
      </c>
      <c r="B89" s="52">
        <f>'trading strategies'!B158</f>
        <v>2.8430599999999999</v>
      </c>
      <c r="C89" s="5">
        <f>'trading strategies'!P158</f>
        <v>0</v>
      </c>
      <c r="D89" s="5">
        <f>'trading strategies'!Q158</f>
        <v>0</v>
      </c>
      <c r="E89" s="5">
        <f>'trading strategies'!R158</f>
        <v>0</v>
      </c>
      <c r="F89" s="14">
        <f t="shared" si="17"/>
        <v>0.3170803436546844</v>
      </c>
      <c r="G89" s="14">
        <f t="shared" si="18"/>
        <v>0.3170803436546844</v>
      </c>
      <c r="H89" s="14">
        <f t="shared" si="19"/>
        <v>0.18649335059335004</v>
      </c>
      <c r="I89" s="26">
        <f>'trading strategies'!S158</f>
        <v>0</v>
      </c>
      <c r="J89" s="26">
        <f>'trading strategies'!T158</f>
        <v>0</v>
      </c>
      <c r="K89" s="26">
        <f>'trading strategies'!U158</f>
        <v>0</v>
      </c>
      <c r="L89" s="14">
        <f t="shared" si="20"/>
        <v>0.1950803436546843</v>
      </c>
      <c r="M89" s="14">
        <f t="shared" si="21"/>
        <v>0.1950803436546843</v>
      </c>
      <c r="N89" s="14">
        <f t="shared" si="22"/>
        <v>0.15449335059335001</v>
      </c>
      <c r="U89" s="9">
        <f t="shared" si="14"/>
        <v>-1</v>
      </c>
      <c r="V89" s="9">
        <f t="shared" si="15"/>
        <v>-1</v>
      </c>
      <c r="W89" s="9">
        <f t="shared" si="16"/>
        <v>-1</v>
      </c>
      <c r="X89" s="15">
        <f t="shared" si="23"/>
        <v>0</v>
      </c>
      <c r="Y89" s="15">
        <f t="shared" si="24"/>
        <v>0</v>
      </c>
      <c r="Z89" s="15">
        <f t="shared" si="25"/>
        <v>0</v>
      </c>
      <c r="AA89" s="15"/>
    </row>
    <row r="90" spans="1:27" x14ac:dyDescent="0.25">
      <c r="A90" s="1">
        <f>'trading strategies'!A159</f>
        <v>38810</v>
      </c>
      <c r="B90" s="52">
        <f>'trading strategies'!B159</f>
        <v>2.8546</v>
      </c>
      <c r="C90" s="5">
        <f>'trading strategies'!P159</f>
        <v>0</v>
      </c>
      <c r="D90" s="5">
        <f>'trading strategies'!Q159</f>
        <v>0</v>
      </c>
      <c r="E90" s="5">
        <f>'trading strategies'!R159</f>
        <v>0</v>
      </c>
      <c r="F90" s="14">
        <f t="shared" si="17"/>
        <v>0.3170803436546844</v>
      </c>
      <c r="G90" s="14">
        <f t="shared" si="18"/>
        <v>0.3170803436546844</v>
      </c>
      <c r="H90" s="14">
        <f t="shared" si="19"/>
        <v>0.18649335059335004</v>
      </c>
      <c r="I90" s="26">
        <f>'trading strategies'!S159</f>
        <v>0</v>
      </c>
      <c r="J90" s="26">
        <f>'trading strategies'!T159</f>
        <v>0</v>
      </c>
      <c r="K90" s="26">
        <f>'trading strategies'!U159</f>
        <v>0</v>
      </c>
      <c r="L90" s="14">
        <f t="shared" si="20"/>
        <v>0.1950803436546843</v>
      </c>
      <c r="M90" s="14">
        <f t="shared" si="21"/>
        <v>0.1950803436546843</v>
      </c>
      <c r="N90" s="14">
        <f t="shared" si="22"/>
        <v>0.15449335059335001</v>
      </c>
      <c r="U90" s="9">
        <f t="shared" si="14"/>
        <v>-1</v>
      </c>
      <c r="V90" s="9">
        <f t="shared" si="15"/>
        <v>-1</v>
      </c>
      <c r="W90" s="9">
        <f t="shared" si="16"/>
        <v>-1</v>
      </c>
      <c r="X90" s="15">
        <f t="shared" si="23"/>
        <v>0</v>
      </c>
      <c r="Y90" s="15">
        <f t="shared" si="24"/>
        <v>0</v>
      </c>
      <c r="Z90" s="15">
        <f t="shared" si="25"/>
        <v>0</v>
      </c>
      <c r="AA90" s="15"/>
    </row>
    <row r="91" spans="1:27" x14ac:dyDescent="0.25">
      <c r="A91" s="1">
        <f>'trading strategies'!A160</f>
        <v>38817</v>
      </c>
      <c r="B91" s="52">
        <f>'trading strategies'!B160</f>
        <v>2.7940399999999999</v>
      </c>
      <c r="C91" s="5">
        <f>'trading strategies'!P160</f>
        <v>0</v>
      </c>
      <c r="D91" s="5">
        <f>'trading strategies'!Q160</f>
        <v>0</v>
      </c>
      <c r="E91" s="5">
        <f>'trading strategies'!R160</f>
        <v>0</v>
      </c>
      <c r="F91" s="14">
        <f t="shared" si="17"/>
        <v>0.3170803436546844</v>
      </c>
      <c r="G91" s="14">
        <f t="shared" si="18"/>
        <v>0.3170803436546844</v>
      </c>
      <c r="H91" s="14">
        <f t="shared" si="19"/>
        <v>0.18649335059335004</v>
      </c>
      <c r="I91" s="26">
        <f>'trading strategies'!S160</f>
        <v>0</v>
      </c>
      <c r="J91" s="26">
        <f>'trading strategies'!T160</f>
        <v>0</v>
      </c>
      <c r="K91" s="26">
        <f>'trading strategies'!U160</f>
        <v>0</v>
      </c>
      <c r="L91" s="14">
        <f t="shared" si="20"/>
        <v>0.1950803436546843</v>
      </c>
      <c r="M91" s="14">
        <f t="shared" si="21"/>
        <v>0.1950803436546843</v>
      </c>
      <c r="N91" s="14">
        <f t="shared" si="22"/>
        <v>0.15449335059335001</v>
      </c>
      <c r="U91" s="9">
        <f t="shared" si="14"/>
        <v>-1</v>
      </c>
      <c r="V91" s="9">
        <f t="shared" si="15"/>
        <v>-1</v>
      </c>
      <c r="W91" s="9">
        <f t="shared" si="16"/>
        <v>-1</v>
      </c>
      <c r="X91" s="15">
        <f t="shared" si="23"/>
        <v>0</v>
      </c>
      <c r="Y91" s="15">
        <f t="shared" si="24"/>
        <v>0</v>
      </c>
      <c r="Z91" s="15">
        <f t="shared" si="25"/>
        <v>0</v>
      </c>
      <c r="AA91" s="15"/>
    </row>
    <row r="92" spans="1:27" x14ac:dyDescent="0.25">
      <c r="A92" s="1">
        <f>'trading strategies'!A161</f>
        <v>38824</v>
      </c>
      <c r="B92" s="52">
        <f>'trading strategies'!B161</f>
        <v>2.8892000000000002</v>
      </c>
      <c r="C92" s="5">
        <f>'trading strategies'!P161</f>
        <v>0</v>
      </c>
      <c r="D92" s="5">
        <f>'trading strategies'!Q161</f>
        <v>0</v>
      </c>
      <c r="E92" s="5">
        <f>'trading strategies'!R161</f>
        <v>0</v>
      </c>
      <c r="F92" s="14">
        <f t="shared" si="17"/>
        <v>0.3170803436546844</v>
      </c>
      <c r="G92" s="14">
        <f t="shared" si="18"/>
        <v>0.3170803436546844</v>
      </c>
      <c r="H92" s="14">
        <f t="shared" si="19"/>
        <v>0.18649335059335004</v>
      </c>
      <c r="I92" s="26">
        <f>'trading strategies'!S161</f>
        <v>0</v>
      </c>
      <c r="J92" s="26">
        <f>'trading strategies'!T161</f>
        <v>0</v>
      </c>
      <c r="K92" s="26">
        <f>'trading strategies'!U161</f>
        <v>0</v>
      </c>
      <c r="L92" s="14">
        <f t="shared" si="20"/>
        <v>0.1950803436546843</v>
      </c>
      <c r="M92" s="14">
        <f t="shared" si="21"/>
        <v>0.1950803436546843</v>
      </c>
      <c r="N92" s="14">
        <f t="shared" si="22"/>
        <v>0.15449335059335001</v>
      </c>
      <c r="U92" s="9">
        <f t="shared" si="14"/>
        <v>-1</v>
      </c>
      <c r="V92" s="9">
        <f t="shared" si="15"/>
        <v>-1</v>
      </c>
      <c r="W92" s="9">
        <f t="shared" si="16"/>
        <v>-1</v>
      </c>
      <c r="X92" s="15">
        <f t="shared" si="23"/>
        <v>0</v>
      </c>
      <c r="Y92" s="15">
        <f t="shared" si="24"/>
        <v>0</v>
      </c>
      <c r="Z92" s="15">
        <f t="shared" si="25"/>
        <v>0</v>
      </c>
      <c r="AA92" s="15"/>
    </row>
    <row r="93" spans="1:27" x14ac:dyDescent="0.25">
      <c r="A93" s="1">
        <f>'trading strategies'!A162</f>
        <v>38831</v>
      </c>
      <c r="B93" s="52">
        <f>'trading strategies'!B162</f>
        <v>2.8440300000000001</v>
      </c>
      <c r="C93" s="5">
        <f>'trading strategies'!P162</f>
        <v>-1.5757586785988709E-2</v>
      </c>
      <c r="D93" s="5">
        <f>'trading strategies'!Q162</f>
        <v>-1.5757586785988709E-2</v>
      </c>
      <c r="E93" s="5">
        <f>'trading strategies'!R162</f>
        <v>0</v>
      </c>
      <c r="F93" s="14">
        <f t="shared" si="17"/>
        <v>0.3013227568686957</v>
      </c>
      <c r="G93" s="14">
        <f t="shared" si="18"/>
        <v>0.3013227568686957</v>
      </c>
      <c r="H93" s="14">
        <f t="shared" si="19"/>
        <v>0.18649335059335004</v>
      </c>
      <c r="I93" s="26">
        <f>'trading strategies'!S162</f>
        <v>-1.775758678598871E-2</v>
      </c>
      <c r="J93" s="26">
        <f>'trading strategies'!T162</f>
        <v>-1.775758678598871E-2</v>
      </c>
      <c r="K93" s="26">
        <f>'trading strategies'!U162</f>
        <v>0</v>
      </c>
      <c r="L93" s="14">
        <f t="shared" si="20"/>
        <v>0.17732275686869559</v>
      </c>
      <c r="M93" s="14">
        <f t="shared" si="21"/>
        <v>0.17732275686869559</v>
      </c>
      <c r="N93" s="14">
        <f t="shared" si="22"/>
        <v>0.15449335059335001</v>
      </c>
      <c r="U93" s="9">
        <f t="shared" si="14"/>
        <v>-1</v>
      </c>
      <c r="V93" s="9">
        <f t="shared" si="15"/>
        <v>-1</v>
      </c>
      <c r="W93" s="9">
        <f t="shared" si="16"/>
        <v>-1</v>
      </c>
      <c r="X93" s="15">
        <f t="shared" si="23"/>
        <v>-1.775758678598871E-2</v>
      </c>
      <c r="Y93" s="15">
        <f t="shared" si="24"/>
        <v>-1.775758678598871E-2</v>
      </c>
      <c r="Z93" s="15">
        <f t="shared" si="25"/>
        <v>0</v>
      </c>
      <c r="AA93" s="15"/>
    </row>
    <row r="94" spans="1:27" x14ac:dyDescent="0.25">
      <c r="A94" s="1">
        <f>'trading strategies'!A163</f>
        <v>38839</v>
      </c>
      <c r="B94" s="52">
        <f>'trading strategies'!B163</f>
        <v>2.9015200000000001</v>
      </c>
      <c r="C94" s="5">
        <f>'trading strategies'!P163</f>
        <v>0</v>
      </c>
      <c r="D94" s="5">
        <f>'trading strategies'!Q163</f>
        <v>0</v>
      </c>
      <c r="E94" s="5">
        <f>'trading strategies'!R163</f>
        <v>0</v>
      </c>
      <c r="F94" s="14">
        <f t="shared" si="17"/>
        <v>0.3013227568686957</v>
      </c>
      <c r="G94" s="14">
        <f t="shared" si="18"/>
        <v>0.3013227568686957</v>
      </c>
      <c r="H94" s="14">
        <f t="shared" si="19"/>
        <v>0.18649335059335004</v>
      </c>
      <c r="I94" s="26">
        <f>'trading strategies'!S163</f>
        <v>0</v>
      </c>
      <c r="J94" s="26">
        <f>'trading strategies'!T163</f>
        <v>0</v>
      </c>
      <c r="K94" s="26">
        <f>'trading strategies'!U163</f>
        <v>0</v>
      </c>
      <c r="L94" s="14">
        <f t="shared" si="20"/>
        <v>0.17732275686869559</v>
      </c>
      <c r="M94" s="14">
        <f t="shared" si="21"/>
        <v>0.17732275686869559</v>
      </c>
      <c r="N94" s="14">
        <f t="shared" si="22"/>
        <v>0.15449335059335001</v>
      </c>
      <c r="U94" s="9">
        <f t="shared" si="14"/>
        <v>-1</v>
      </c>
      <c r="V94" s="9">
        <f t="shared" si="15"/>
        <v>-1</v>
      </c>
      <c r="W94" s="9">
        <f t="shared" si="16"/>
        <v>-1</v>
      </c>
      <c r="X94" s="15">
        <f t="shared" si="23"/>
        <v>0</v>
      </c>
      <c r="Y94" s="15">
        <f t="shared" si="24"/>
        <v>0</v>
      </c>
      <c r="Z94" s="15">
        <f t="shared" si="25"/>
        <v>0</v>
      </c>
      <c r="AA94" s="15"/>
    </row>
    <row r="95" spans="1:27" x14ac:dyDescent="0.25">
      <c r="A95" s="1">
        <f>'trading strategies'!A164</f>
        <v>38845</v>
      </c>
      <c r="B95" s="52">
        <f>'trading strategies'!B164</f>
        <v>2.89093</v>
      </c>
      <c r="C95" s="5">
        <f>'trading strategies'!P164</f>
        <v>-3.65648794514839E-3</v>
      </c>
      <c r="D95" s="5">
        <f>'trading strategies'!Q164</f>
        <v>-3.65648794514839E-3</v>
      </c>
      <c r="E95" s="5">
        <f>'trading strategies'!R164</f>
        <v>0</v>
      </c>
      <c r="F95" s="14">
        <f t="shared" si="17"/>
        <v>0.29766626892354731</v>
      </c>
      <c r="G95" s="14">
        <f t="shared" si="18"/>
        <v>0.29766626892354731</v>
      </c>
      <c r="H95" s="14">
        <f t="shared" si="19"/>
        <v>0.18649335059335004</v>
      </c>
      <c r="I95" s="26">
        <f>'trading strategies'!S164</f>
        <v>-5.6564879451483901E-3</v>
      </c>
      <c r="J95" s="26">
        <f>'trading strategies'!T164</f>
        <v>-5.6564879451483901E-3</v>
      </c>
      <c r="K95" s="26">
        <f>'trading strategies'!U164</f>
        <v>0</v>
      </c>
      <c r="L95" s="14">
        <f t="shared" si="20"/>
        <v>0.17166626892354719</v>
      </c>
      <c r="M95" s="14">
        <f t="shared" si="21"/>
        <v>0.17166626892354719</v>
      </c>
      <c r="N95" s="14">
        <f t="shared" si="22"/>
        <v>0.15449335059335001</v>
      </c>
      <c r="U95" s="9">
        <f t="shared" si="14"/>
        <v>-1</v>
      </c>
      <c r="V95" s="9">
        <f t="shared" si="15"/>
        <v>-1</v>
      </c>
      <c r="W95" s="9">
        <f t="shared" si="16"/>
        <v>-1</v>
      </c>
      <c r="X95" s="15">
        <f t="shared" si="23"/>
        <v>-5.6564879451483901E-3</v>
      </c>
      <c r="Y95" s="15">
        <f t="shared" si="24"/>
        <v>-5.6564879451483901E-3</v>
      </c>
      <c r="Z95" s="15">
        <f t="shared" si="25"/>
        <v>0</v>
      </c>
      <c r="AA95" s="15"/>
    </row>
    <row r="96" spans="1:27" x14ac:dyDescent="0.25">
      <c r="A96" s="1">
        <f>'trading strategies'!A165</f>
        <v>38852</v>
      </c>
      <c r="B96" s="52">
        <f>'trading strategies'!B165</f>
        <v>2.7396500000000001</v>
      </c>
      <c r="C96" s="5">
        <f>'trading strategies'!P165</f>
        <v>-5.374807465140008E-2</v>
      </c>
      <c r="D96" s="5">
        <f>'trading strategies'!Q165</f>
        <v>-5.374807465140008E-2</v>
      </c>
      <c r="E96" s="5">
        <f>'trading strategies'!R165</f>
        <v>0</v>
      </c>
      <c r="F96" s="14">
        <f t="shared" si="17"/>
        <v>0.24391819427214723</v>
      </c>
      <c r="G96" s="14">
        <f t="shared" si="18"/>
        <v>0.24391819427214723</v>
      </c>
      <c r="H96" s="14">
        <f t="shared" si="19"/>
        <v>0.18649335059335004</v>
      </c>
      <c r="I96" s="26">
        <f>'trading strategies'!S165</f>
        <v>-5.5748074651400081E-2</v>
      </c>
      <c r="J96" s="26">
        <f>'trading strategies'!T165</f>
        <v>-5.5748074651400081E-2</v>
      </c>
      <c r="K96" s="26">
        <f>'trading strategies'!U165</f>
        <v>0</v>
      </c>
      <c r="L96" s="14">
        <f t="shared" si="20"/>
        <v>0.11591819427214711</v>
      </c>
      <c r="M96" s="14">
        <f t="shared" si="21"/>
        <v>0.11591819427214711</v>
      </c>
      <c r="N96" s="14">
        <f t="shared" si="22"/>
        <v>0.15449335059335001</v>
      </c>
      <c r="U96" s="9">
        <f t="shared" si="14"/>
        <v>-2</v>
      </c>
      <c r="V96" s="9">
        <f t="shared" si="15"/>
        <v>-2</v>
      </c>
      <c r="W96" s="9">
        <f t="shared" si="16"/>
        <v>-1</v>
      </c>
      <c r="X96" s="15">
        <f t="shared" si="23"/>
        <v>-6.1404562596548473E-2</v>
      </c>
      <c r="Y96" s="15">
        <f t="shared" si="24"/>
        <v>-6.1404562596548473E-2</v>
      </c>
      <c r="Z96" s="15">
        <f t="shared" si="25"/>
        <v>0</v>
      </c>
      <c r="AA96" s="15"/>
    </row>
    <row r="97" spans="1:27" x14ac:dyDescent="0.25">
      <c r="A97" s="1">
        <f>'trading strategies'!A166</f>
        <v>38859</v>
      </c>
      <c r="B97" s="52">
        <f>'trading strategies'!B166</f>
        <v>2.7472099999999999</v>
      </c>
      <c r="C97" s="5">
        <f>'trading strategies'!P166</f>
        <v>0</v>
      </c>
      <c r="D97" s="5">
        <f>'trading strategies'!Q166</f>
        <v>0</v>
      </c>
      <c r="E97" s="5">
        <f>'trading strategies'!R166</f>
        <v>0</v>
      </c>
      <c r="F97" s="14">
        <f t="shared" si="17"/>
        <v>0.24391819427214723</v>
      </c>
      <c r="G97" s="14">
        <f t="shared" si="18"/>
        <v>0.24391819427214723</v>
      </c>
      <c r="H97" s="14">
        <f t="shared" si="19"/>
        <v>0.18649335059335004</v>
      </c>
      <c r="I97" s="26">
        <f>'trading strategies'!S166</f>
        <v>0</v>
      </c>
      <c r="J97" s="26">
        <f>'trading strategies'!T166</f>
        <v>0</v>
      </c>
      <c r="K97" s="26">
        <f>'trading strategies'!U166</f>
        <v>0</v>
      </c>
      <c r="L97" s="14">
        <f t="shared" si="20"/>
        <v>0.11591819427214711</v>
      </c>
      <c r="M97" s="14">
        <f t="shared" si="21"/>
        <v>0.11591819427214711</v>
      </c>
      <c r="N97" s="14">
        <f t="shared" si="22"/>
        <v>0.15449335059335001</v>
      </c>
      <c r="U97" s="9">
        <f t="shared" si="14"/>
        <v>-1</v>
      </c>
      <c r="V97" s="9">
        <f t="shared" si="15"/>
        <v>-1</v>
      </c>
      <c r="W97" s="9">
        <f t="shared" si="16"/>
        <v>-1</v>
      </c>
      <c r="X97" s="15">
        <f t="shared" si="23"/>
        <v>0</v>
      </c>
      <c r="Y97" s="15">
        <f t="shared" si="24"/>
        <v>0</v>
      </c>
      <c r="Z97" s="15">
        <f t="shared" si="25"/>
        <v>0</v>
      </c>
      <c r="AA97" s="15"/>
    </row>
    <row r="98" spans="1:27" x14ac:dyDescent="0.25">
      <c r="A98" s="1">
        <f>'trading strategies'!A167</f>
        <v>38866</v>
      </c>
      <c r="B98" s="52">
        <f>'trading strategies'!B167</f>
        <v>2.75326</v>
      </c>
      <c r="C98" s="5">
        <f>'trading strategies'!P167</f>
        <v>0</v>
      </c>
      <c r="D98" s="5">
        <f>'trading strategies'!Q167</f>
        <v>0</v>
      </c>
      <c r="E98" s="5">
        <f>'trading strategies'!R167</f>
        <v>0</v>
      </c>
      <c r="F98" s="14">
        <f t="shared" si="17"/>
        <v>0.24391819427214723</v>
      </c>
      <c r="G98" s="14">
        <f t="shared" si="18"/>
        <v>0.24391819427214723</v>
      </c>
      <c r="H98" s="14">
        <f t="shared" si="19"/>
        <v>0.18649335059335004</v>
      </c>
      <c r="I98" s="26">
        <f>'trading strategies'!S167</f>
        <v>0</v>
      </c>
      <c r="J98" s="26">
        <f>'trading strategies'!T167</f>
        <v>0</v>
      </c>
      <c r="K98" s="26">
        <f>'trading strategies'!U167</f>
        <v>0</v>
      </c>
      <c r="L98" s="14">
        <f t="shared" si="20"/>
        <v>0.11591819427214711</v>
      </c>
      <c r="M98" s="14">
        <f t="shared" si="21"/>
        <v>0.11591819427214711</v>
      </c>
      <c r="N98" s="14">
        <f t="shared" si="22"/>
        <v>0.15449335059335001</v>
      </c>
      <c r="U98" s="9">
        <f t="shared" si="14"/>
        <v>-1</v>
      </c>
      <c r="V98" s="9">
        <f t="shared" si="15"/>
        <v>-1</v>
      </c>
      <c r="W98" s="9">
        <f t="shared" si="16"/>
        <v>-1</v>
      </c>
      <c r="X98" s="15">
        <f t="shared" si="23"/>
        <v>0</v>
      </c>
      <c r="Y98" s="15">
        <f t="shared" si="24"/>
        <v>0</v>
      </c>
      <c r="Z98" s="15">
        <f t="shared" si="25"/>
        <v>0</v>
      </c>
      <c r="AA98" s="15"/>
    </row>
    <row r="99" spans="1:27" x14ac:dyDescent="0.25">
      <c r="A99" s="1">
        <f>'trading strategies'!A168</f>
        <v>38873</v>
      </c>
      <c r="B99" s="52">
        <f>'trading strategies'!B168</f>
        <v>2.7320899999999999</v>
      </c>
      <c r="C99" s="5">
        <f>'trading strategies'!P168</f>
        <v>0</v>
      </c>
      <c r="D99" s="5">
        <f>'trading strategies'!Q168</f>
        <v>0</v>
      </c>
      <c r="E99" s="5">
        <f>'trading strategies'!R168</f>
        <v>0</v>
      </c>
      <c r="F99" s="14">
        <f t="shared" si="17"/>
        <v>0.24391819427214723</v>
      </c>
      <c r="G99" s="14">
        <f t="shared" si="18"/>
        <v>0.24391819427214723</v>
      </c>
      <c r="H99" s="14">
        <f t="shared" si="19"/>
        <v>0.18649335059335004</v>
      </c>
      <c r="I99" s="26">
        <f>'trading strategies'!S168</f>
        <v>0</v>
      </c>
      <c r="J99" s="26">
        <f>'trading strategies'!T168</f>
        <v>0</v>
      </c>
      <c r="K99" s="26">
        <f>'trading strategies'!U168</f>
        <v>0</v>
      </c>
      <c r="L99" s="14">
        <f t="shared" si="20"/>
        <v>0.11591819427214711</v>
      </c>
      <c r="M99" s="14">
        <f t="shared" si="21"/>
        <v>0.11591819427214711</v>
      </c>
      <c r="N99" s="14">
        <f t="shared" si="22"/>
        <v>0.15449335059335001</v>
      </c>
      <c r="U99" s="9">
        <f t="shared" si="14"/>
        <v>-1</v>
      </c>
      <c r="V99" s="9">
        <f t="shared" si="15"/>
        <v>-1</v>
      </c>
      <c r="W99" s="9">
        <f t="shared" si="16"/>
        <v>-1</v>
      </c>
      <c r="X99" s="15">
        <f t="shared" si="23"/>
        <v>0</v>
      </c>
      <c r="Y99" s="15">
        <f t="shared" si="24"/>
        <v>0</v>
      </c>
      <c r="Z99" s="15">
        <f t="shared" si="25"/>
        <v>0</v>
      </c>
      <c r="AA99" s="15"/>
    </row>
    <row r="100" spans="1:27" x14ac:dyDescent="0.25">
      <c r="A100" s="1">
        <f>'trading strategies'!A169</f>
        <v>38880</v>
      </c>
      <c r="B100" s="52">
        <f>'trading strategies'!B169</f>
        <v>2.64737</v>
      </c>
      <c r="C100" s="5">
        <f>'trading strategies'!P169</f>
        <v>0</v>
      </c>
      <c r="D100" s="5">
        <f>'trading strategies'!Q169</f>
        <v>3.1500189704366965E-2</v>
      </c>
      <c r="E100" s="5">
        <f>'trading strategies'!R169</f>
        <v>0</v>
      </c>
      <c r="F100" s="14">
        <f t="shared" si="17"/>
        <v>0.24391819427214723</v>
      </c>
      <c r="G100" s="14">
        <f t="shared" si="18"/>
        <v>0.27541838397651419</v>
      </c>
      <c r="H100" s="14">
        <f t="shared" si="19"/>
        <v>0.18649335059335004</v>
      </c>
      <c r="I100" s="26">
        <f>'trading strategies'!S169</f>
        <v>0</v>
      </c>
      <c r="J100" s="26">
        <f>'trading strategies'!T169</f>
        <v>2.9500189704366964E-2</v>
      </c>
      <c r="K100" s="26">
        <f>'trading strategies'!U169</f>
        <v>0</v>
      </c>
      <c r="L100" s="14">
        <f t="shared" si="20"/>
        <v>0.11591819427214711</v>
      </c>
      <c r="M100" s="14">
        <f t="shared" si="21"/>
        <v>0.14541838397651408</v>
      </c>
      <c r="N100" s="14">
        <f t="shared" si="22"/>
        <v>0.15449335059335001</v>
      </c>
      <c r="U100" s="9">
        <f t="shared" si="14"/>
        <v>-1</v>
      </c>
      <c r="V100" s="9">
        <f t="shared" si="15"/>
        <v>1</v>
      </c>
      <c r="W100" s="9">
        <f t="shared" si="16"/>
        <v>-1</v>
      </c>
      <c r="X100" s="15">
        <f t="shared" si="23"/>
        <v>0</v>
      </c>
      <c r="Y100" s="15">
        <f t="shared" si="24"/>
        <v>2.9500189704366964E-2</v>
      </c>
      <c r="Z100" s="15">
        <f t="shared" si="25"/>
        <v>0</v>
      </c>
      <c r="AA100" s="15"/>
    </row>
    <row r="101" spans="1:27" x14ac:dyDescent="0.25">
      <c r="A101" s="1">
        <f>'trading strategies'!A170</f>
        <v>38887</v>
      </c>
      <c r="B101" s="52">
        <f>'trading strategies'!B170</f>
        <v>2.71393</v>
      </c>
      <c r="C101" s="5">
        <f>'trading strategies'!P170</f>
        <v>0</v>
      </c>
      <c r="D101" s="5">
        <f>'trading strategies'!Q170</f>
        <v>-2.4831074530855424E-2</v>
      </c>
      <c r="E101" s="5">
        <f>'trading strategies'!R170</f>
        <v>-2.4831074530855424E-2</v>
      </c>
      <c r="F101" s="14">
        <f t="shared" si="17"/>
        <v>0.24391819427214723</v>
      </c>
      <c r="G101" s="14">
        <f t="shared" si="18"/>
        <v>0.25058730944565877</v>
      </c>
      <c r="H101" s="14">
        <f t="shared" si="19"/>
        <v>0.16166227606249461</v>
      </c>
      <c r="I101" s="26">
        <f>'trading strategies'!S170</f>
        <v>0</v>
      </c>
      <c r="J101" s="26">
        <f>'trading strategies'!T170</f>
        <v>-2.6831074530855425E-2</v>
      </c>
      <c r="K101" s="26">
        <f>'trading strategies'!U170</f>
        <v>-2.6831074530855425E-2</v>
      </c>
      <c r="L101" s="14">
        <f t="shared" si="20"/>
        <v>0.11591819427214711</v>
      </c>
      <c r="M101" s="14">
        <f t="shared" si="21"/>
        <v>0.11858730944565865</v>
      </c>
      <c r="N101" s="14">
        <f t="shared" si="22"/>
        <v>0.12766227606249458</v>
      </c>
      <c r="U101" s="9">
        <f t="shared" si="14"/>
        <v>-1</v>
      </c>
      <c r="V101" s="9">
        <f t="shared" si="15"/>
        <v>-1</v>
      </c>
      <c r="W101" s="9">
        <f t="shared" si="16"/>
        <v>-1</v>
      </c>
      <c r="X101" s="15">
        <f t="shared" si="23"/>
        <v>0</v>
      </c>
      <c r="Y101" s="15">
        <f t="shared" si="24"/>
        <v>-2.6831074530855425E-2</v>
      </c>
      <c r="Z101" s="15">
        <f t="shared" si="25"/>
        <v>-2.6831074530855425E-2</v>
      </c>
      <c r="AA101" s="15"/>
    </row>
    <row r="102" spans="1:27" x14ac:dyDescent="0.25">
      <c r="A102" s="1">
        <f>'trading strategies'!A171</f>
        <v>38894</v>
      </c>
      <c r="B102" s="52">
        <f>'trading strategies'!B171</f>
        <v>2.7714099999999999</v>
      </c>
      <c r="C102" s="5">
        <f>'trading strategies'!P171</f>
        <v>2.0958447069187591E-2</v>
      </c>
      <c r="D102" s="5">
        <f>'trading strategies'!Q171</f>
        <v>2.0958447069187591E-2</v>
      </c>
      <c r="E102" s="5">
        <f>'trading strategies'!R171</f>
        <v>2.0958447069187591E-2</v>
      </c>
      <c r="F102" s="14">
        <f t="shared" si="17"/>
        <v>0.26487664134133482</v>
      </c>
      <c r="G102" s="14">
        <f t="shared" si="18"/>
        <v>0.27154575651484636</v>
      </c>
      <c r="H102" s="14">
        <f t="shared" si="19"/>
        <v>0.18262072313168221</v>
      </c>
      <c r="I102" s="26">
        <f>'trading strategies'!S171</f>
        <v>1.8958447069187589E-2</v>
      </c>
      <c r="J102" s="26">
        <f>'trading strategies'!T171</f>
        <v>1.8958447069187589E-2</v>
      </c>
      <c r="K102" s="26">
        <f>'trading strategies'!U171</f>
        <v>1.8958447069187589E-2</v>
      </c>
      <c r="L102" s="14">
        <f t="shared" si="20"/>
        <v>0.1348766413413347</v>
      </c>
      <c r="M102" s="14">
        <f t="shared" si="21"/>
        <v>0.13754575651484624</v>
      </c>
      <c r="N102" s="14">
        <f t="shared" si="22"/>
        <v>0.14662072313168217</v>
      </c>
      <c r="U102" s="9">
        <f t="shared" si="14"/>
        <v>1</v>
      </c>
      <c r="V102" s="9">
        <f t="shared" si="15"/>
        <v>1</v>
      </c>
      <c r="W102" s="9">
        <f t="shared" si="16"/>
        <v>1</v>
      </c>
      <c r="X102" s="15">
        <f t="shared" si="23"/>
        <v>1.8958447069187589E-2</v>
      </c>
      <c r="Y102" s="15">
        <f t="shared" si="24"/>
        <v>1.8958447069187589E-2</v>
      </c>
      <c r="Z102" s="15">
        <f t="shared" si="25"/>
        <v>1.8958447069187589E-2</v>
      </c>
      <c r="AA102" s="15"/>
    </row>
    <row r="103" spans="1:27" x14ac:dyDescent="0.25">
      <c r="A103" s="1">
        <f>'trading strategies'!A172</f>
        <v>38901</v>
      </c>
      <c r="B103" s="52">
        <f>'trading strategies'!B172</f>
        <v>2.71393</v>
      </c>
      <c r="C103" s="5">
        <f>'trading strategies'!P172</f>
        <v>-2.0958447069187591E-2</v>
      </c>
      <c r="D103" s="5">
        <f>'trading strategies'!Q172</f>
        <v>-2.0958447069187591E-2</v>
      </c>
      <c r="E103" s="5">
        <f>'trading strategies'!R172</f>
        <v>-2.0958447069187591E-2</v>
      </c>
      <c r="F103" s="14">
        <f t="shared" si="17"/>
        <v>0.24391819427214723</v>
      </c>
      <c r="G103" s="14">
        <f t="shared" si="18"/>
        <v>0.25058730944565877</v>
      </c>
      <c r="H103" s="14">
        <f t="shared" si="19"/>
        <v>0.16166227606249461</v>
      </c>
      <c r="I103" s="26">
        <f>'trading strategies'!S172</f>
        <v>-2.2958447069187593E-2</v>
      </c>
      <c r="J103" s="26">
        <f>'trading strategies'!T172</f>
        <v>-2.2958447069187593E-2</v>
      </c>
      <c r="K103" s="26">
        <f>'trading strategies'!U172</f>
        <v>-2.2958447069187593E-2</v>
      </c>
      <c r="L103" s="14">
        <f t="shared" si="20"/>
        <v>0.11191819427214711</v>
      </c>
      <c r="M103" s="14">
        <f t="shared" si="21"/>
        <v>0.11458730944565865</v>
      </c>
      <c r="N103" s="14">
        <f t="shared" si="22"/>
        <v>0.12366227606249458</v>
      </c>
      <c r="U103" s="9">
        <f t="shared" si="14"/>
        <v>-1</v>
      </c>
      <c r="V103" s="9">
        <f t="shared" si="15"/>
        <v>-1</v>
      </c>
      <c r="W103" s="9">
        <f t="shared" si="16"/>
        <v>-1</v>
      </c>
      <c r="X103" s="15">
        <f t="shared" si="23"/>
        <v>-2.2958447069187593E-2</v>
      </c>
      <c r="Y103" s="15">
        <f t="shared" si="24"/>
        <v>-2.2958447069187593E-2</v>
      </c>
      <c r="Z103" s="15">
        <f t="shared" si="25"/>
        <v>-2.2958447069187593E-2</v>
      </c>
      <c r="AA103" s="15"/>
    </row>
    <row r="104" spans="1:27" x14ac:dyDescent="0.25">
      <c r="A104" s="1">
        <f>'trading strategies'!A173</f>
        <v>38908</v>
      </c>
      <c r="B104" s="52">
        <f>'trading strategies'!B173</f>
        <v>2.6125699999999998</v>
      </c>
      <c r="C104" s="5">
        <f>'trading strategies'!P173</f>
        <v>0</v>
      </c>
      <c r="D104" s="5">
        <f>'trading strategies'!Q173</f>
        <v>3.8063357701058953E-2</v>
      </c>
      <c r="E104" s="5">
        <f>'trading strategies'!R173</f>
        <v>3.8063357701058953E-2</v>
      </c>
      <c r="F104" s="14">
        <f t="shared" si="17"/>
        <v>0.24391819427214723</v>
      </c>
      <c r="G104" s="14">
        <f t="shared" si="18"/>
        <v>0.28865066714671772</v>
      </c>
      <c r="H104" s="14">
        <f t="shared" si="19"/>
        <v>0.19972563376355357</v>
      </c>
      <c r="I104" s="26">
        <f>'trading strategies'!S173</f>
        <v>0</v>
      </c>
      <c r="J104" s="26">
        <f>'trading strategies'!T173</f>
        <v>3.6063357701058951E-2</v>
      </c>
      <c r="K104" s="26">
        <f>'trading strategies'!U173</f>
        <v>3.6063357701058951E-2</v>
      </c>
      <c r="L104" s="14">
        <f t="shared" si="20"/>
        <v>0.11191819427214711</v>
      </c>
      <c r="M104" s="14">
        <f t="shared" si="21"/>
        <v>0.1506506671467176</v>
      </c>
      <c r="N104" s="14">
        <f t="shared" si="22"/>
        <v>0.15972563376355353</v>
      </c>
      <c r="U104" s="9">
        <f t="shared" si="14"/>
        <v>-1</v>
      </c>
      <c r="V104" s="9">
        <f t="shared" si="15"/>
        <v>1</v>
      </c>
      <c r="W104" s="9">
        <f t="shared" si="16"/>
        <v>1</v>
      </c>
      <c r="X104" s="15">
        <f t="shared" si="23"/>
        <v>0</v>
      </c>
      <c r="Y104" s="15">
        <f t="shared" si="24"/>
        <v>3.6063357701058951E-2</v>
      </c>
      <c r="Z104" s="15">
        <f t="shared" si="25"/>
        <v>3.6063357701058951E-2</v>
      </c>
      <c r="AA104" s="15"/>
    </row>
    <row r="105" spans="1:27" x14ac:dyDescent="0.25">
      <c r="A105" s="1">
        <f>'trading strategies'!A174</f>
        <v>38915</v>
      </c>
      <c r="B105" s="52">
        <f>'trading strategies'!B174</f>
        <v>2.61863</v>
      </c>
      <c r="C105" s="5">
        <f>'trading strategies'!P174</f>
        <v>0</v>
      </c>
      <c r="D105" s="5">
        <f>'trading strategies'!Q174</f>
        <v>-2.3168690590229524E-3</v>
      </c>
      <c r="E105" s="5">
        <f>'trading strategies'!R174</f>
        <v>-2.3168690590229524E-3</v>
      </c>
      <c r="F105" s="14">
        <f t="shared" si="17"/>
        <v>0.24391819427214723</v>
      </c>
      <c r="G105" s="14">
        <f t="shared" si="18"/>
        <v>0.28633379808769477</v>
      </c>
      <c r="H105" s="14">
        <f t="shared" si="19"/>
        <v>0.19740876470453061</v>
      </c>
      <c r="I105" s="26">
        <f>'trading strategies'!S174</f>
        <v>0</v>
      </c>
      <c r="J105" s="26">
        <f>'trading strategies'!T174</f>
        <v>-4.3168690590229524E-3</v>
      </c>
      <c r="K105" s="26">
        <f>'trading strategies'!U174</f>
        <v>-4.3168690590229524E-3</v>
      </c>
      <c r="L105" s="14">
        <f t="shared" si="20"/>
        <v>0.11191819427214711</v>
      </c>
      <c r="M105" s="14">
        <f t="shared" si="21"/>
        <v>0.14633379808769464</v>
      </c>
      <c r="N105" s="14">
        <f t="shared" si="22"/>
        <v>0.15540876470453058</v>
      </c>
      <c r="U105" s="9">
        <f t="shared" si="14"/>
        <v>-1</v>
      </c>
      <c r="V105" s="9">
        <f t="shared" si="15"/>
        <v>-1</v>
      </c>
      <c r="W105" s="9">
        <f t="shared" si="16"/>
        <v>-1</v>
      </c>
      <c r="X105" s="15">
        <f t="shared" si="23"/>
        <v>0</v>
      </c>
      <c r="Y105" s="15">
        <f t="shared" si="24"/>
        <v>-4.3168690590229524E-3</v>
      </c>
      <c r="Z105" s="15">
        <f t="shared" si="25"/>
        <v>-4.3168690590229524E-3</v>
      </c>
      <c r="AA105" s="15"/>
    </row>
    <row r="106" spans="1:27" x14ac:dyDescent="0.25">
      <c r="A106" s="1">
        <f>'trading strategies'!A175</f>
        <v>38922</v>
      </c>
      <c r="B106" s="52">
        <f>'trading strategies'!B175</f>
        <v>2.7593200000000002</v>
      </c>
      <c r="C106" s="5">
        <f>'trading strategies'!P175</f>
        <v>0</v>
      </c>
      <c r="D106" s="5">
        <f>'trading strategies'!Q175</f>
        <v>-5.2332992312346005E-2</v>
      </c>
      <c r="E106" s="5">
        <f>'trading strategies'!R175</f>
        <v>-5.2332992312346005E-2</v>
      </c>
      <c r="F106" s="14">
        <f t="shared" si="17"/>
        <v>0.24391819427214723</v>
      </c>
      <c r="G106" s="14">
        <f t="shared" si="18"/>
        <v>0.23400080577534876</v>
      </c>
      <c r="H106" s="14">
        <f t="shared" si="19"/>
        <v>0.14507577239218461</v>
      </c>
      <c r="I106" s="26">
        <f>'trading strategies'!S175</f>
        <v>0</v>
      </c>
      <c r="J106" s="26">
        <f>'trading strategies'!T175</f>
        <v>-5.4332992312346007E-2</v>
      </c>
      <c r="K106" s="26">
        <f>'trading strategies'!U175</f>
        <v>-5.4332992312346007E-2</v>
      </c>
      <c r="L106" s="14">
        <f t="shared" si="20"/>
        <v>0.11191819427214711</v>
      </c>
      <c r="M106" s="14">
        <f t="shared" si="21"/>
        <v>9.2000805775348637E-2</v>
      </c>
      <c r="N106" s="14">
        <f t="shared" si="22"/>
        <v>0.10107577239218457</v>
      </c>
      <c r="U106" s="9">
        <f t="shared" si="14"/>
        <v>-1</v>
      </c>
      <c r="V106" s="9">
        <f t="shared" si="15"/>
        <v>-2</v>
      </c>
      <c r="W106" s="9">
        <f t="shared" si="16"/>
        <v>-2</v>
      </c>
      <c r="X106" s="15">
        <f t="shared" si="23"/>
        <v>0</v>
      </c>
      <c r="Y106" s="15">
        <f t="shared" si="24"/>
        <v>-5.8649861371368961E-2</v>
      </c>
      <c r="Z106" s="15">
        <f t="shared" si="25"/>
        <v>-5.8649861371368961E-2</v>
      </c>
      <c r="AA106" s="15"/>
    </row>
    <row r="107" spans="1:27" x14ac:dyDescent="0.25">
      <c r="A107" s="1">
        <f>'trading strategies'!A176</f>
        <v>38929</v>
      </c>
      <c r="B107" s="52">
        <f>'trading strategies'!B176</f>
        <v>2.7351100000000002</v>
      </c>
      <c r="C107" s="5">
        <f>'trading strategies'!P176</f>
        <v>-8.8126181181169549E-3</v>
      </c>
      <c r="D107" s="5">
        <f>'trading strategies'!Q176</f>
        <v>0</v>
      </c>
      <c r="E107" s="5">
        <f>'trading strategies'!R176</f>
        <v>0</v>
      </c>
      <c r="F107" s="14">
        <f t="shared" si="17"/>
        <v>0.23510557615403027</v>
      </c>
      <c r="G107" s="14">
        <f t="shared" si="18"/>
        <v>0.23400080577534876</v>
      </c>
      <c r="H107" s="14">
        <f t="shared" si="19"/>
        <v>0.14507577239218461</v>
      </c>
      <c r="I107" s="26">
        <f>'trading strategies'!S176</f>
        <v>-1.0812618118116955E-2</v>
      </c>
      <c r="J107" s="26">
        <f>'trading strategies'!T176</f>
        <v>0</v>
      </c>
      <c r="K107" s="26">
        <f>'trading strategies'!U176</f>
        <v>0</v>
      </c>
      <c r="L107" s="14">
        <f t="shared" si="20"/>
        <v>0.10110557615403015</v>
      </c>
      <c r="M107" s="14">
        <f t="shared" si="21"/>
        <v>9.2000805775348637E-2</v>
      </c>
      <c r="N107" s="14">
        <f t="shared" si="22"/>
        <v>0.10107577239218457</v>
      </c>
      <c r="U107" s="9">
        <f t="shared" si="14"/>
        <v>-1</v>
      </c>
      <c r="V107" s="9">
        <f t="shared" si="15"/>
        <v>-1</v>
      </c>
      <c r="W107" s="9">
        <f t="shared" si="16"/>
        <v>-1</v>
      </c>
      <c r="X107" s="15">
        <f t="shared" si="23"/>
        <v>-1.0812618118116955E-2</v>
      </c>
      <c r="Y107" s="15">
        <f t="shared" si="24"/>
        <v>0</v>
      </c>
      <c r="Z107" s="15">
        <f t="shared" si="25"/>
        <v>0</v>
      </c>
      <c r="AA107" s="15"/>
    </row>
    <row r="108" spans="1:27" x14ac:dyDescent="0.25">
      <c r="A108" s="1">
        <f>'trading strategies'!A177</f>
        <v>38936</v>
      </c>
      <c r="B108" s="52">
        <f>'trading strategies'!B177</f>
        <v>2.7426699999999999</v>
      </c>
      <c r="C108" s="5">
        <f>'trading strategies'!P177</f>
        <v>2.7602440404455031E-3</v>
      </c>
      <c r="D108" s="5">
        <f>'trading strategies'!Q177</f>
        <v>0</v>
      </c>
      <c r="E108" s="5">
        <f>'trading strategies'!R177</f>
        <v>0</v>
      </c>
      <c r="F108" s="14">
        <f t="shared" si="17"/>
        <v>0.23786582019447577</v>
      </c>
      <c r="G108" s="14">
        <f t="shared" si="18"/>
        <v>0.23400080577534876</v>
      </c>
      <c r="H108" s="14">
        <f t="shared" si="19"/>
        <v>0.14507577239218461</v>
      </c>
      <c r="I108" s="26">
        <f>'trading strategies'!S177</f>
        <v>7.6024404044550305E-4</v>
      </c>
      <c r="J108" s="26">
        <f>'trading strategies'!T177</f>
        <v>0</v>
      </c>
      <c r="K108" s="26">
        <f>'trading strategies'!U177</f>
        <v>0</v>
      </c>
      <c r="L108" s="14">
        <f t="shared" si="20"/>
        <v>0.10186582019447565</v>
      </c>
      <c r="M108" s="14">
        <f t="shared" si="21"/>
        <v>9.2000805775348637E-2</v>
      </c>
      <c r="N108" s="14">
        <f t="shared" si="22"/>
        <v>0.10107577239218457</v>
      </c>
      <c r="U108" s="9">
        <f t="shared" si="14"/>
        <v>1</v>
      </c>
      <c r="V108" s="9">
        <f t="shared" si="15"/>
        <v>-1</v>
      </c>
      <c r="W108" s="9">
        <f t="shared" si="16"/>
        <v>-1</v>
      </c>
      <c r="X108" s="15">
        <f t="shared" si="23"/>
        <v>7.6024404044550305E-4</v>
      </c>
      <c r="Y108" s="15">
        <f t="shared" si="24"/>
        <v>0</v>
      </c>
      <c r="Z108" s="15">
        <f t="shared" si="25"/>
        <v>0</v>
      </c>
      <c r="AA108" s="15"/>
    </row>
    <row r="109" spans="1:27" x14ac:dyDescent="0.25">
      <c r="A109" s="1">
        <f>'trading strategies'!A178</f>
        <v>38943</v>
      </c>
      <c r="B109" s="52">
        <f>'trading strategies'!B178</f>
        <v>2.8833600000000001</v>
      </c>
      <c r="C109" s="5">
        <f>'trading strategies'!P178</f>
        <v>5.0024382303783588E-2</v>
      </c>
      <c r="D109" s="5">
        <f>'trading strategies'!Q178</f>
        <v>5.0024382303783588E-2</v>
      </c>
      <c r="E109" s="5">
        <f>'trading strategies'!R178</f>
        <v>0</v>
      </c>
      <c r="F109" s="14">
        <f t="shared" si="17"/>
        <v>0.28789020249825936</v>
      </c>
      <c r="G109" s="14">
        <f t="shared" si="18"/>
        <v>0.28402518807913235</v>
      </c>
      <c r="H109" s="14">
        <f t="shared" si="19"/>
        <v>0.14507577239218461</v>
      </c>
      <c r="I109" s="26">
        <f>'trading strategies'!S178</f>
        <v>4.8024382303783586E-2</v>
      </c>
      <c r="J109" s="26">
        <f>'trading strategies'!T178</f>
        <v>4.8024382303783586E-2</v>
      </c>
      <c r="K109" s="26">
        <f>'trading strategies'!U178</f>
        <v>0</v>
      </c>
      <c r="L109" s="14">
        <f t="shared" si="20"/>
        <v>0.14989020249825924</v>
      </c>
      <c r="M109" s="14">
        <f t="shared" si="21"/>
        <v>0.14002518807913222</v>
      </c>
      <c r="N109" s="14">
        <f t="shared" si="22"/>
        <v>0.10107577239218457</v>
      </c>
      <c r="U109" s="9">
        <f t="shared" si="14"/>
        <v>2</v>
      </c>
      <c r="V109" s="9">
        <f t="shared" si="15"/>
        <v>1</v>
      </c>
      <c r="W109" s="9">
        <f t="shared" si="16"/>
        <v>-1</v>
      </c>
      <c r="X109" s="15">
        <f t="shared" si="23"/>
        <v>4.8784626344229087E-2</v>
      </c>
      <c r="Y109" s="15">
        <f t="shared" si="24"/>
        <v>4.8024382303783586E-2</v>
      </c>
      <c r="Z109" s="15">
        <f t="shared" si="25"/>
        <v>0</v>
      </c>
      <c r="AA109" s="15"/>
    </row>
    <row r="110" spans="1:27" x14ac:dyDescent="0.25">
      <c r="A110" s="1">
        <f>'trading strategies'!A179</f>
        <v>38950</v>
      </c>
      <c r="B110" s="52">
        <f>'trading strategies'!B179</f>
        <v>3.0558200000000002</v>
      </c>
      <c r="C110" s="5">
        <f>'trading strategies'!P179</f>
        <v>5.8091688258186114E-2</v>
      </c>
      <c r="D110" s="5">
        <f>'trading strategies'!Q179</f>
        <v>5.8091688258186114E-2</v>
      </c>
      <c r="E110" s="5">
        <f>'trading strategies'!R179</f>
        <v>0</v>
      </c>
      <c r="F110" s="14">
        <f t="shared" si="17"/>
        <v>0.34598189075644548</v>
      </c>
      <c r="G110" s="14">
        <f t="shared" si="18"/>
        <v>0.34211687633731847</v>
      </c>
      <c r="H110" s="14">
        <f t="shared" si="19"/>
        <v>0.14507577239218461</v>
      </c>
      <c r="I110" s="26">
        <f>'trading strategies'!S179</f>
        <v>5.6091688258186112E-2</v>
      </c>
      <c r="J110" s="26">
        <f>'trading strategies'!T179</f>
        <v>5.6091688258186112E-2</v>
      </c>
      <c r="K110" s="26">
        <f>'trading strategies'!U179</f>
        <v>0</v>
      </c>
      <c r="L110" s="14">
        <f t="shared" si="20"/>
        <v>0.20598189075644535</v>
      </c>
      <c r="M110" s="14">
        <f t="shared" si="21"/>
        <v>0.19611687633731834</v>
      </c>
      <c r="N110" s="14">
        <f t="shared" si="22"/>
        <v>0.10107577239218457</v>
      </c>
      <c r="U110" s="9">
        <f t="shared" si="14"/>
        <v>3</v>
      </c>
      <c r="V110" s="9">
        <f t="shared" si="15"/>
        <v>2</v>
      </c>
      <c r="W110" s="9">
        <f t="shared" si="16"/>
        <v>-1</v>
      </c>
      <c r="X110" s="15">
        <f t="shared" si="23"/>
        <v>0.1048763146024152</v>
      </c>
      <c r="Y110" s="15">
        <f t="shared" si="24"/>
        <v>0.1041160705619697</v>
      </c>
      <c r="Z110" s="15">
        <f t="shared" si="25"/>
        <v>0</v>
      </c>
      <c r="AA110" s="15"/>
    </row>
    <row r="111" spans="1:27" x14ac:dyDescent="0.25">
      <c r="A111" s="1">
        <f>'trading strategies'!A180</f>
        <v>38957</v>
      </c>
      <c r="B111" s="52">
        <f>'trading strategies'!B180</f>
        <v>3.2071000000000001</v>
      </c>
      <c r="C111" s="5">
        <f>'trading strategies'!P180</f>
        <v>4.8319132968700718E-2</v>
      </c>
      <c r="D111" s="5">
        <f>'trading strategies'!Q180</f>
        <v>4.8319132968700718E-2</v>
      </c>
      <c r="E111" s="5">
        <f>'trading strategies'!R180</f>
        <v>0</v>
      </c>
      <c r="F111" s="14">
        <f t="shared" si="17"/>
        <v>0.39430102372514619</v>
      </c>
      <c r="G111" s="14">
        <f t="shared" si="18"/>
        <v>0.39043600930601918</v>
      </c>
      <c r="H111" s="14">
        <f t="shared" si="19"/>
        <v>0.14507577239218461</v>
      </c>
      <c r="I111" s="26">
        <f>'trading strategies'!S180</f>
        <v>4.6319132968700716E-2</v>
      </c>
      <c r="J111" s="26">
        <f>'trading strategies'!T180</f>
        <v>4.6319132968700716E-2</v>
      </c>
      <c r="K111" s="26">
        <f>'trading strategies'!U180</f>
        <v>0</v>
      </c>
      <c r="L111" s="14">
        <f t="shared" si="20"/>
        <v>0.25230102372514607</v>
      </c>
      <c r="M111" s="14">
        <f t="shared" si="21"/>
        <v>0.24243600930601905</v>
      </c>
      <c r="N111" s="14">
        <f t="shared" si="22"/>
        <v>0.10107577239218457</v>
      </c>
      <c r="U111" s="9">
        <f t="shared" si="14"/>
        <v>4</v>
      </c>
      <c r="V111" s="9">
        <f t="shared" si="15"/>
        <v>3</v>
      </c>
      <c r="W111" s="9">
        <f t="shared" si="16"/>
        <v>-1</v>
      </c>
      <c r="X111" s="15">
        <f t="shared" si="23"/>
        <v>0.15119544757111592</v>
      </c>
      <c r="Y111" s="15">
        <f t="shared" si="24"/>
        <v>0.15043520353067041</v>
      </c>
      <c r="Z111" s="15">
        <f t="shared" si="25"/>
        <v>0</v>
      </c>
      <c r="AA111" s="15"/>
    </row>
    <row r="112" spans="1:27" x14ac:dyDescent="0.25">
      <c r="A112" s="1">
        <f>'trading strategies'!A181</f>
        <v>38964</v>
      </c>
      <c r="B112" s="52">
        <f>'trading strategies'!B181</f>
        <v>3.1496200000000001</v>
      </c>
      <c r="C112" s="5">
        <f>'trading strategies'!P181</f>
        <v>-1.8085291374781098E-2</v>
      </c>
      <c r="D112" s="5">
        <f>'trading strategies'!Q181</f>
        <v>-1.8085291374781098E-2</v>
      </c>
      <c r="E112" s="5">
        <f>'trading strategies'!R181</f>
        <v>0</v>
      </c>
      <c r="F112" s="14">
        <f t="shared" si="17"/>
        <v>0.3762157323503651</v>
      </c>
      <c r="G112" s="14">
        <f t="shared" si="18"/>
        <v>0.37235071793123808</v>
      </c>
      <c r="H112" s="14">
        <f t="shared" si="19"/>
        <v>0.14507577239218461</v>
      </c>
      <c r="I112" s="26">
        <f>'trading strategies'!S181</f>
        <v>-2.00852913747811E-2</v>
      </c>
      <c r="J112" s="26">
        <f>'trading strategies'!T181</f>
        <v>-2.00852913747811E-2</v>
      </c>
      <c r="K112" s="26">
        <f>'trading strategies'!U181</f>
        <v>0</v>
      </c>
      <c r="L112" s="14">
        <f t="shared" si="20"/>
        <v>0.23221573235036497</v>
      </c>
      <c r="M112" s="14">
        <f t="shared" si="21"/>
        <v>0.22235071793123795</v>
      </c>
      <c r="N112" s="14">
        <f t="shared" si="22"/>
        <v>0.10107577239218457</v>
      </c>
      <c r="U112" s="9">
        <f t="shared" si="14"/>
        <v>-1</v>
      </c>
      <c r="V112" s="9">
        <f t="shared" si="15"/>
        <v>-1</v>
      </c>
      <c r="W112" s="9">
        <f t="shared" si="16"/>
        <v>-1</v>
      </c>
      <c r="X112" s="15">
        <f t="shared" si="23"/>
        <v>-2.00852913747811E-2</v>
      </c>
      <c r="Y112" s="15">
        <f t="shared" si="24"/>
        <v>-2.00852913747811E-2</v>
      </c>
      <c r="Z112" s="15">
        <f t="shared" si="25"/>
        <v>0</v>
      </c>
      <c r="AA112" s="15"/>
    </row>
    <row r="113" spans="1:27" x14ac:dyDescent="0.25">
      <c r="A113" s="1">
        <f>'trading strategies'!A182</f>
        <v>38971</v>
      </c>
      <c r="B113" s="52">
        <f>'trading strategies'!B182</f>
        <v>3.1072500000000001</v>
      </c>
      <c r="C113" s="5">
        <f>'trading strategies'!P182</f>
        <v>-1.354371999644588E-2</v>
      </c>
      <c r="D113" s="5">
        <f>'trading strategies'!Q182</f>
        <v>-1.354371999644588E-2</v>
      </c>
      <c r="E113" s="5">
        <f>'trading strategies'!R182</f>
        <v>0</v>
      </c>
      <c r="F113" s="14">
        <f t="shared" si="17"/>
        <v>0.36267201235391922</v>
      </c>
      <c r="G113" s="14">
        <f t="shared" si="18"/>
        <v>0.3588069979347922</v>
      </c>
      <c r="H113" s="14">
        <f t="shared" si="19"/>
        <v>0.14507577239218461</v>
      </c>
      <c r="I113" s="26">
        <f>'trading strategies'!S182</f>
        <v>-1.554371999644588E-2</v>
      </c>
      <c r="J113" s="26">
        <f>'trading strategies'!T182</f>
        <v>-1.554371999644588E-2</v>
      </c>
      <c r="K113" s="26">
        <f>'trading strategies'!U182</f>
        <v>0</v>
      </c>
      <c r="L113" s="14">
        <f t="shared" si="20"/>
        <v>0.21667201235391909</v>
      </c>
      <c r="M113" s="14">
        <f t="shared" si="21"/>
        <v>0.20680699793479207</v>
      </c>
      <c r="N113" s="14">
        <f t="shared" si="22"/>
        <v>0.10107577239218457</v>
      </c>
      <c r="U113" s="9">
        <f t="shared" si="14"/>
        <v>-2</v>
      </c>
      <c r="V113" s="9">
        <f t="shared" si="15"/>
        <v>-2</v>
      </c>
      <c r="W113" s="9">
        <f t="shared" si="16"/>
        <v>-1</v>
      </c>
      <c r="X113" s="15">
        <f t="shared" si="23"/>
        <v>-3.5629011371226982E-2</v>
      </c>
      <c r="Y113" s="15">
        <f t="shared" si="24"/>
        <v>-3.5629011371226982E-2</v>
      </c>
      <c r="Z113" s="15">
        <f t="shared" si="25"/>
        <v>0</v>
      </c>
      <c r="AA113" s="15"/>
    </row>
    <row r="114" spans="1:27" x14ac:dyDescent="0.25">
      <c r="A114" s="1">
        <f>'trading strategies'!A183</f>
        <v>38978</v>
      </c>
      <c r="B114" s="52">
        <f>'trading strategies'!B183</f>
        <v>3.0830500000000001</v>
      </c>
      <c r="C114" s="5">
        <f>'trading strategies'!P183</f>
        <v>0</v>
      </c>
      <c r="D114" s="5">
        <f>'trading strategies'!Q183</f>
        <v>0</v>
      </c>
      <c r="E114" s="5">
        <f>'trading strategies'!R183</f>
        <v>0</v>
      </c>
      <c r="F114" s="14">
        <f t="shared" si="17"/>
        <v>0.36267201235391922</v>
      </c>
      <c r="G114" s="14">
        <f t="shared" si="18"/>
        <v>0.3588069979347922</v>
      </c>
      <c r="H114" s="14">
        <f t="shared" si="19"/>
        <v>0.14507577239218461</v>
      </c>
      <c r="I114" s="26">
        <f>'trading strategies'!S183</f>
        <v>0</v>
      </c>
      <c r="J114" s="26">
        <f>'trading strategies'!T183</f>
        <v>0</v>
      </c>
      <c r="K114" s="26">
        <f>'trading strategies'!U183</f>
        <v>0</v>
      </c>
      <c r="L114" s="14">
        <f t="shared" si="20"/>
        <v>0.21667201235391909</v>
      </c>
      <c r="M114" s="14">
        <f t="shared" si="21"/>
        <v>0.20680699793479207</v>
      </c>
      <c r="N114" s="14">
        <f t="shared" si="22"/>
        <v>0.10107577239218457</v>
      </c>
      <c r="U114" s="9">
        <f t="shared" si="14"/>
        <v>-1</v>
      </c>
      <c r="V114" s="9">
        <f t="shared" si="15"/>
        <v>-1</v>
      </c>
      <c r="W114" s="9">
        <f t="shared" si="16"/>
        <v>-1</v>
      </c>
      <c r="X114" s="15">
        <f t="shared" si="23"/>
        <v>0</v>
      </c>
      <c r="Y114" s="15">
        <f t="shared" si="24"/>
        <v>0</v>
      </c>
      <c r="Z114" s="15">
        <f t="shared" si="25"/>
        <v>0</v>
      </c>
      <c r="AA114" s="15"/>
    </row>
    <row r="115" spans="1:27" x14ac:dyDescent="0.25">
      <c r="A115" s="1">
        <f>'trading strategies'!A184</f>
        <v>38985</v>
      </c>
      <c r="B115" s="52">
        <f>'trading strategies'!B184</f>
        <v>3.14053</v>
      </c>
      <c r="C115" s="5">
        <f>'trading strategies'!P184</f>
        <v>0</v>
      </c>
      <c r="D115" s="5">
        <f>'trading strategies'!Q184</f>
        <v>0</v>
      </c>
      <c r="E115" s="5">
        <f>'trading strategies'!R184</f>
        <v>0</v>
      </c>
      <c r="F115" s="14">
        <f t="shared" si="17"/>
        <v>0.36267201235391922</v>
      </c>
      <c r="G115" s="14">
        <f t="shared" si="18"/>
        <v>0.3588069979347922</v>
      </c>
      <c r="H115" s="14">
        <f t="shared" si="19"/>
        <v>0.14507577239218461</v>
      </c>
      <c r="I115" s="26">
        <f>'trading strategies'!S184</f>
        <v>0</v>
      </c>
      <c r="J115" s="26">
        <f>'trading strategies'!T184</f>
        <v>0</v>
      </c>
      <c r="K115" s="26">
        <f>'trading strategies'!U184</f>
        <v>0</v>
      </c>
      <c r="L115" s="14">
        <f t="shared" si="20"/>
        <v>0.21667201235391909</v>
      </c>
      <c r="M115" s="14">
        <f t="shared" si="21"/>
        <v>0.20680699793479207</v>
      </c>
      <c r="N115" s="14">
        <f t="shared" si="22"/>
        <v>0.10107577239218457</v>
      </c>
      <c r="U115" s="9">
        <f t="shared" si="14"/>
        <v>-1</v>
      </c>
      <c r="V115" s="9">
        <f t="shared" si="15"/>
        <v>-1</v>
      </c>
      <c r="W115" s="9">
        <f t="shared" si="16"/>
        <v>-1</v>
      </c>
      <c r="X115" s="15">
        <f t="shared" si="23"/>
        <v>0</v>
      </c>
      <c r="Y115" s="15">
        <f t="shared" si="24"/>
        <v>0</v>
      </c>
      <c r="Z115" s="15">
        <f t="shared" si="25"/>
        <v>0</v>
      </c>
      <c r="AA115" s="15"/>
    </row>
    <row r="116" spans="1:27" x14ac:dyDescent="0.25">
      <c r="A116" s="1">
        <f>'trading strategies'!A185</f>
        <v>38992</v>
      </c>
      <c r="B116" s="52">
        <f>'trading strategies'!B185</f>
        <v>3.1889400000000001</v>
      </c>
      <c r="C116" s="5">
        <f>'trading strategies'!P185</f>
        <v>1.5296997689793423E-2</v>
      </c>
      <c r="D116" s="5">
        <f>'trading strategies'!Q185</f>
        <v>1.5296997689793423E-2</v>
      </c>
      <c r="E116" s="5">
        <f>'trading strategies'!R185</f>
        <v>0</v>
      </c>
      <c r="F116" s="14">
        <f t="shared" si="17"/>
        <v>0.37796901004371264</v>
      </c>
      <c r="G116" s="14">
        <f t="shared" si="18"/>
        <v>0.37410399562458563</v>
      </c>
      <c r="H116" s="14">
        <f t="shared" si="19"/>
        <v>0.14507577239218461</v>
      </c>
      <c r="I116" s="26">
        <f>'trading strategies'!S185</f>
        <v>1.3296997689793423E-2</v>
      </c>
      <c r="J116" s="26">
        <f>'trading strategies'!T185</f>
        <v>1.3296997689793423E-2</v>
      </c>
      <c r="K116" s="26">
        <f>'trading strategies'!U185</f>
        <v>0</v>
      </c>
      <c r="L116" s="14">
        <f t="shared" si="20"/>
        <v>0.22996901004371251</v>
      </c>
      <c r="M116" s="14">
        <f t="shared" si="21"/>
        <v>0.22010399562458549</v>
      </c>
      <c r="N116" s="14">
        <f t="shared" si="22"/>
        <v>0.10107577239218457</v>
      </c>
      <c r="U116" s="9">
        <f t="shared" si="14"/>
        <v>1</v>
      </c>
      <c r="V116" s="9">
        <f t="shared" si="15"/>
        <v>1</v>
      </c>
      <c r="W116" s="9">
        <f t="shared" si="16"/>
        <v>-1</v>
      </c>
      <c r="X116" s="15">
        <f t="shared" si="23"/>
        <v>1.3296997689793423E-2</v>
      </c>
      <c r="Y116" s="15">
        <f t="shared" si="24"/>
        <v>1.3296997689793423E-2</v>
      </c>
      <c r="Z116" s="15">
        <f t="shared" si="25"/>
        <v>0</v>
      </c>
      <c r="AA116" s="15"/>
    </row>
    <row r="117" spans="1:27" x14ac:dyDescent="0.25">
      <c r="A117" s="1">
        <f>'trading strategies'!A186</f>
        <v>38999</v>
      </c>
      <c r="B117" s="52">
        <f>'trading strategies'!B186</f>
        <v>3.2918099999999999</v>
      </c>
      <c r="C117" s="5">
        <f>'trading strategies'!P186</f>
        <v>3.1748992299372114E-2</v>
      </c>
      <c r="D117" s="5">
        <f>'trading strategies'!Q186</f>
        <v>3.1748992299372114E-2</v>
      </c>
      <c r="E117" s="5">
        <f>'trading strategies'!R186</f>
        <v>0</v>
      </c>
      <c r="F117" s="14">
        <f t="shared" si="17"/>
        <v>0.40971800234308475</v>
      </c>
      <c r="G117" s="14">
        <f t="shared" si="18"/>
        <v>0.40585298792395774</v>
      </c>
      <c r="H117" s="14">
        <f t="shared" si="19"/>
        <v>0.14507577239218461</v>
      </c>
      <c r="I117" s="26">
        <f>'trading strategies'!S186</f>
        <v>2.9748992299372112E-2</v>
      </c>
      <c r="J117" s="26">
        <f>'trading strategies'!T186</f>
        <v>2.9748992299372112E-2</v>
      </c>
      <c r="K117" s="26">
        <f>'trading strategies'!U186</f>
        <v>0</v>
      </c>
      <c r="L117" s="14">
        <f t="shared" si="20"/>
        <v>0.25971800234308462</v>
      </c>
      <c r="M117" s="14">
        <f t="shared" si="21"/>
        <v>0.2498529879239576</v>
      </c>
      <c r="N117" s="14">
        <f t="shared" si="22"/>
        <v>0.10107577239218457</v>
      </c>
      <c r="U117" s="9">
        <f t="shared" si="14"/>
        <v>2</v>
      </c>
      <c r="V117" s="9">
        <f t="shared" si="15"/>
        <v>2</v>
      </c>
      <c r="W117" s="9">
        <f t="shared" si="16"/>
        <v>-1</v>
      </c>
      <c r="X117" s="15">
        <f t="shared" si="23"/>
        <v>4.3045989989165534E-2</v>
      </c>
      <c r="Y117" s="15">
        <f t="shared" si="24"/>
        <v>4.3045989989165534E-2</v>
      </c>
      <c r="Z117" s="15">
        <f t="shared" si="25"/>
        <v>0</v>
      </c>
      <c r="AA117" s="15"/>
    </row>
    <row r="118" spans="1:27" x14ac:dyDescent="0.25">
      <c r="A118" s="1">
        <f>'trading strategies'!A187</f>
        <v>39006</v>
      </c>
      <c r="B118" s="52">
        <f>'trading strategies'!B187</f>
        <v>3.2313000000000001</v>
      </c>
      <c r="C118" s="5">
        <f>'trading strategies'!P187</f>
        <v>-1.8553032432150562E-2</v>
      </c>
      <c r="D118" s="5">
        <f>'trading strategies'!Q187</f>
        <v>-1.8553032432150562E-2</v>
      </c>
      <c r="E118" s="5">
        <f>'trading strategies'!R187</f>
        <v>0</v>
      </c>
      <c r="F118" s="14">
        <f t="shared" si="17"/>
        <v>0.39116496991093419</v>
      </c>
      <c r="G118" s="14">
        <f t="shared" si="18"/>
        <v>0.38729995549180718</v>
      </c>
      <c r="H118" s="14">
        <f t="shared" si="19"/>
        <v>0.14507577239218461</v>
      </c>
      <c r="I118" s="26">
        <f>'trading strategies'!S187</f>
        <v>-2.0553032432150564E-2</v>
      </c>
      <c r="J118" s="26">
        <f>'trading strategies'!T187</f>
        <v>-2.0553032432150564E-2</v>
      </c>
      <c r="K118" s="26">
        <f>'trading strategies'!U187</f>
        <v>0</v>
      </c>
      <c r="L118" s="14">
        <f t="shared" si="20"/>
        <v>0.23916496991093406</v>
      </c>
      <c r="M118" s="14">
        <f t="shared" si="21"/>
        <v>0.22929995549180704</v>
      </c>
      <c r="N118" s="14">
        <f t="shared" si="22"/>
        <v>0.10107577239218457</v>
      </c>
      <c r="U118" s="9">
        <f t="shared" si="14"/>
        <v>-1</v>
      </c>
      <c r="V118" s="9">
        <f t="shared" si="15"/>
        <v>-1</v>
      </c>
      <c r="W118" s="9">
        <f t="shared" si="16"/>
        <v>-1</v>
      </c>
      <c r="X118" s="15">
        <f t="shared" si="23"/>
        <v>-2.0553032432150564E-2</v>
      </c>
      <c r="Y118" s="15">
        <f t="shared" si="24"/>
        <v>-2.0553032432150564E-2</v>
      </c>
      <c r="Z118" s="15">
        <f t="shared" si="25"/>
        <v>0</v>
      </c>
      <c r="AA118" s="15"/>
    </row>
    <row r="119" spans="1:27" x14ac:dyDescent="0.25">
      <c r="A119" s="1">
        <f>'trading strategies'!A188</f>
        <v>39013</v>
      </c>
      <c r="B119" s="52">
        <f>'trading strategies'!B188</f>
        <v>3.1829000000000001</v>
      </c>
      <c r="C119" s="5">
        <f>'trading strategies'!P188</f>
        <v>-1.5091802138555988E-2</v>
      </c>
      <c r="D119" s="5">
        <f>'trading strategies'!Q188</f>
        <v>-1.5091802138555988E-2</v>
      </c>
      <c r="E119" s="5">
        <f>'trading strategies'!R188</f>
        <v>0</v>
      </c>
      <c r="F119" s="14">
        <f t="shared" si="17"/>
        <v>0.3760731677723782</v>
      </c>
      <c r="G119" s="14">
        <f t="shared" si="18"/>
        <v>0.37220815335325119</v>
      </c>
      <c r="H119" s="14">
        <f t="shared" si="19"/>
        <v>0.14507577239218461</v>
      </c>
      <c r="I119" s="26">
        <f>'trading strategies'!S188</f>
        <v>-1.7091802138555989E-2</v>
      </c>
      <c r="J119" s="26">
        <f>'trading strategies'!T188</f>
        <v>-1.7091802138555989E-2</v>
      </c>
      <c r="K119" s="26">
        <f>'trading strategies'!U188</f>
        <v>0</v>
      </c>
      <c r="L119" s="14">
        <f t="shared" si="20"/>
        <v>0.22207316777237807</v>
      </c>
      <c r="M119" s="14">
        <f t="shared" si="21"/>
        <v>0.21220815335325105</v>
      </c>
      <c r="N119" s="14">
        <f t="shared" si="22"/>
        <v>0.10107577239218457</v>
      </c>
      <c r="U119" s="9">
        <f t="shared" si="14"/>
        <v>-2</v>
      </c>
      <c r="V119" s="9">
        <f t="shared" si="15"/>
        <v>-2</v>
      </c>
      <c r="W119" s="9">
        <f t="shared" si="16"/>
        <v>-1</v>
      </c>
      <c r="X119" s="15">
        <f t="shared" si="23"/>
        <v>-3.7644834570706553E-2</v>
      </c>
      <c r="Y119" s="15">
        <f t="shared" si="24"/>
        <v>-3.7644834570706553E-2</v>
      </c>
      <c r="Z119" s="15">
        <f t="shared" si="25"/>
        <v>0</v>
      </c>
      <c r="AA119" s="15"/>
    </row>
    <row r="120" spans="1:27" x14ac:dyDescent="0.25">
      <c r="A120" s="1">
        <f>'trading strategies'!A189</f>
        <v>39020</v>
      </c>
      <c r="B120" s="52">
        <f>'trading strategies'!B189</f>
        <v>3.2343299999999999</v>
      </c>
      <c r="C120" s="5">
        <f>'trading strategies'!P189</f>
        <v>0</v>
      </c>
      <c r="D120" s="5">
        <f>'trading strategies'!Q189</f>
        <v>0</v>
      </c>
      <c r="E120" s="5">
        <f>'trading strategies'!R189</f>
        <v>0</v>
      </c>
      <c r="F120" s="14">
        <f t="shared" si="17"/>
        <v>0.3760731677723782</v>
      </c>
      <c r="G120" s="14">
        <f t="shared" si="18"/>
        <v>0.37220815335325119</v>
      </c>
      <c r="H120" s="14">
        <f t="shared" si="19"/>
        <v>0.14507577239218461</v>
      </c>
      <c r="I120" s="26">
        <f>'trading strategies'!S189</f>
        <v>0</v>
      </c>
      <c r="J120" s="26">
        <f>'trading strategies'!T189</f>
        <v>0</v>
      </c>
      <c r="K120" s="26">
        <f>'trading strategies'!U189</f>
        <v>0</v>
      </c>
      <c r="L120" s="14">
        <f t="shared" si="20"/>
        <v>0.22207316777237807</v>
      </c>
      <c r="M120" s="14">
        <f t="shared" si="21"/>
        <v>0.21220815335325105</v>
      </c>
      <c r="N120" s="14">
        <f t="shared" si="22"/>
        <v>0.10107577239218457</v>
      </c>
      <c r="U120" s="9">
        <f t="shared" si="14"/>
        <v>-1</v>
      </c>
      <c r="V120" s="9">
        <f t="shared" si="15"/>
        <v>-1</v>
      </c>
      <c r="W120" s="9">
        <f t="shared" si="16"/>
        <v>-1</v>
      </c>
      <c r="X120" s="15">
        <f t="shared" si="23"/>
        <v>0</v>
      </c>
      <c r="Y120" s="15">
        <f t="shared" si="24"/>
        <v>0</v>
      </c>
      <c r="Z120" s="15">
        <f t="shared" si="25"/>
        <v>0</v>
      </c>
      <c r="AA120" s="15"/>
    </row>
    <row r="121" spans="1:27" x14ac:dyDescent="0.25">
      <c r="A121" s="1">
        <f>'trading strategies'!A190</f>
        <v>39027</v>
      </c>
      <c r="B121" s="52">
        <f>'trading strategies'!B190</f>
        <v>3.2555100000000001</v>
      </c>
      <c r="C121" s="5">
        <f>'trading strategies'!P190</f>
        <v>6.5271486494038466E-3</v>
      </c>
      <c r="D121" s="5">
        <f>'trading strategies'!Q190</f>
        <v>6.5271486494038466E-3</v>
      </c>
      <c r="E121" s="5">
        <f>'trading strategies'!R190</f>
        <v>0</v>
      </c>
      <c r="F121" s="14">
        <f t="shared" si="17"/>
        <v>0.38260031642178205</v>
      </c>
      <c r="G121" s="14">
        <f t="shared" si="18"/>
        <v>0.37873530200265504</v>
      </c>
      <c r="H121" s="14">
        <f t="shared" si="19"/>
        <v>0.14507577239218461</v>
      </c>
      <c r="I121" s="26">
        <f>'trading strategies'!S190</f>
        <v>4.5271486494038466E-3</v>
      </c>
      <c r="J121" s="26">
        <f>'trading strategies'!T190</f>
        <v>4.5271486494038466E-3</v>
      </c>
      <c r="K121" s="26">
        <f>'trading strategies'!U190</f>
        <v>0</v>
      </c>
      <c r="L121" s="14">
        <f t="shared" si="20"/>
        <v>0.22660031642178191</v>
      </c>
      <c r="M121" s="14">
        <f t="shared" si="21"/>
        <v>0.21673530200265489</v>
      </c>
      <c r="N121" s="14">
        <f t="shared" si="22"/>
        <v>0.10107577239218457</v>
      </c>
      <c r="U121" s="9">
        <f t="shared" si="14"/>
        <v>1</v>
      </c>
      <c r="V121" s="9">
        <f t="shared" si="15"/>
        <v>1</v>
      </c>
      <c r="W121" s="9">
        <f t="shared" si="16"/>
        <v>-1</v>
      </c>
      <c r="X121" s="15">
        <f t="shared" si="23"/>
        <v>4.5271486494038466E-3</v>
      </c>
      <c r="Y121" s="15">
        <f t="shared" si="24"/>
        <v>4.5271486494038466E-3</v>
      </c>
      <c r="Z121" s="15">
        <f t="shared" si="25"/>
        <v>0</v>
      </c>
      <c r="AA121" s="15"/>
    </row>
    <row r="122" spans="1:27" x14ac:dyDescent="0.25">
      <c r="A122" s="1">
        <f>'trading strategies'!A191</f>
        <v>39034</v>
      </c>
      <c r="B122" s="52">
        <f>'trading strategies'!B191</f>
        <v>3.3220700000000001</v>
      </c>
      <c r="C122" s="5">
        <f>'trading strategies'!P191</f>
        <v>2.0239137197851864E-2</v>
      </c>
      <c r="D122" s="5">
        <f>'trading strategies'!Q191</f>
        <v>2.0239137197851864E-2</v>
      </c>
      <c r="E122" s="5">
        <f>'trading strategies'!R191</f>
        <v>0</v>
      </c>
      <c r="F122" s="14">
        <f t="shared" si="17"/>
        <v>0.40283945361963391</v>
      </c>
      <c r="G122" s="14">
        <f t="shared" si="18"/>
        <v>0.3989744392005069</v>
      </c>
      <c r="H122" s="14">
        <f t="shared" si="19"/>
        <v>0.14507577239218461</v>
      </c>
      <c r="I122" s="26">
        <f>'trading strategies'!S191</f>
        <v>1.8239137197851862E-2</v>
      </c>
      <c r="J122" s="26">
        <f>'trading strategies'!T191</f>
        <v>1.8239137197851862E-2</v>
      </c>
      <c r="K122" s="26">
        <f>'trading strategies'!U191</f>
        <v>0</v>
      </c>
      <c r="L122" s="14">
        <f t="shared" si="20"/>
        <v>0.24483945361963377</v>
      </c>
      <c r="M122" s="14">
        <f t="shared" si="21"/>
        <v>0.23497443920050676</v>
      </c>
      <c r="N122" s="14">
        <f t="shared" si="22"/>
        <v>0.10107577239218457</v>
      </c>
      <c r="U122" s="9">
        <f t="shared" si="14"/>
        <v>2</v>
      </c>
      <c r="V122" s="9">
        <f t="shared" si="15"/>
        <v>2</v>
      </c>
      <c r="W122" s="9">
        <f t="shared" si="16"/>
        <v>-1</v>
      </c>
      <c r="X122" s="15">
        <f t="shared" si="23"/>
        <v>2.2766285847255707E-2</v>
      </c>
      <c r="Y122" s="15">
        <f t="shared" si="24"/>
        <v>2.2766285847255707E-2</v>
      </c>
      <c r="Z122" s="15">
        <f t="shared" si="25"/>
        <v>0</v>
      </c>
      <c r="AA122" s="15"/>
    </row>
    <row r="123" spans="1:27" x14ac:dyDescent="0.25">
      <c r="A123" s="1">
        <f>'trading strategies'!A192</f>
        <v>39041</v>
      </c>
      <c r="B123" s="52">
        <f>'trading strategies'!B192</f>
        <v>3.3372000000000002</v>
      </c>
      <c r="C123" s="5">
        <f>'trading strategies'!P192</f>
        <v>4.5440494330950543E-3</v>
      </c>
      <c r="D123" s="5">
        <f>'trading strategies'!Q192</f>
        <v>4.5440494330950543E-3</v>
      </c>
      <c r="E123" s="5">
        <f>'trading strategies'!R192</f>
        <v>0</v>
      </c>
      <c r="F123" s="14">
        <f t="shared" si="17"/>
        <v>0.40738350305272897</v>
      </c>
      <c r="G123" s="14">
        <f t="shared" si="18"/>
        <v>0.40351848863360196</v>
      </c>
      <c r="H123" s="14">
        <f t="shared" si="19"/>
        <v>0.14507577239218461</v>
      </c>
      <c r="I123" s="26">
        <f>'trading strategies'!S192</f>
        <v>2.5440494330950542E-3</v>
      </c>
      <c r="J123" s="26">
        <f>'trading strategies'!T192</f>
        <v>2.5440494330950542E-3</v>
      </c>
      <c r="K123" s="26">
        <f>'trading strategies'!U192</f>
        <v>0</v>
      </c>
      <c r="L123" s="14">
        <f t="shared" si="20"/>
        <v>0.24738350305272883</v>
      </c>
      <c r="M123" s="14">
        <f t="shared" si="21"/>
        <v>0.23751848863360181</v>
      </c>
      <c r="N123" s="14">
        <f t="shared" si="22"/>
        <v>0.10107577239218457</v>
      </c>
      <c r="U123" s="9">
        <f t="shared" si="14"/>
        <v>3</v>
      </c>
      <c r="V123" s="9">
        <f t="shared" si="15"/>
        <v>3</v>
      </c>
      <c r="W123" s="9">
        <f t="shared" si="16"/>
        <v>-1</v>
      </c>
      <c r="X123" s="15">
        <f t="shared" si="23"/>
        <v>2.531033528035076E-2</v>
      </c>
      <c r="Y123" s="15">
        <f t="shared" si="24"/>
        <v>2.531033528035076E-2</v>
      </c>
      <c r="Z123" s="15">
        <f t="shared" si="25"/>
        <v>0</v>
      </c>
      <c r="AA123" s="15"/>
    </row>
    <row r="124" spans="1:27" x14ac:dyDescent="0.25">
      <c r="A124" s="1">
        <f>'trading strategies'!A193</f>
        <v>39048</v>
      </c>
      <c r="B124" s="52">
        <f>'trading strategies'!B193</f>
        <v>3.1980200000000001</v>
      </c>
      <c r="C124" s="5">
        <f>'trading strategies'!P193</f>
        <v>-4.2600263744882572E-2</v>
      </c>
      <c r="D124" s="5">
        <f>'trading strategies'!Q193</f>
        <v>-4.2600263744882572E-2</v>
      </c>
      <c r="E124" s="5">
        <f>'trading strategies'!R193</f>
        <v>0</v>
      </c>
      <c r="F124" s="14">
        <f t="shared" si="17"/>
        <v>0.3647832393078464</v>
      </c>
      <c r="G124" s="14">
        <f t="shared" si="18"/>
        <v>0.36091822488871939</v>
      </c>
      <c r="H124" s="14">
        <f t="shared" si="19"/>
        <v>0.14507577239218461</v>
      </c>
      <c r="I124" s="26">
        <f>'trading strategies'!S193</f>
        <v>-4.4600263744882573E-2</v>
      </c>
      <c r="J124" s="26">
        <f>'trading strategies'!T193</f>
        <v>-4.4600263744882573E-2</v>
      </c>
      <c r="K124" s="26">
        <f>'trading strategies'!U193</f>
        <v>0</v>
      </c>
      <c r="L124" s="14">
        <f t="shared" si="20"/>
        <v>0.20278323930784625</v>
      </c>
      <c r="M124" s="14">
        <f t="shared" si="21"/>
        <v>0.19291822488871924</v>
      </c>
      <c r="N124" s="14">
        <f t="shared" si="22"/>
        <v>0.10107577239218457</v>
      </c>
      <c r="U124" s="9">
        <f t="shared" si="14"/>
        <v>-1</v>
      </c>
      <c r="V124" s="9">
        <f t="shared" si="15"/>
        <v>-1</v>
      </c>
      <c r="W124" s="9">
        <f t="shared" si="16"/>
        <v>-1</v>
      </c>
      <c r="X124" s="15">
        <f t="shared" si="23"/>
        <v>-4.4600263744882573E-2</v>
      </c>
      <c r="Y124" s="15">
        <f t="shared" si="24"/>
        <v>-4.4600263744882573E-2</v>
      </c>
      <c r="Z124" s="15">
        <f t="shared" si="25"/>
        <v>0</v>
      </c>
      <c r="AA124" s="15"/>
    </row>
    <row r="125" spans="1:27" x14ac:dyDescent="0.25">
      <c r="A125" s="1">
        <f>'trading strategies'!A194</f>
        <v>39055</v>
      </c>
      <c r="B125" s="52">
        <f>'trading strategies'!B194</f>
        <v>3.2131500000000002</v>
      </c>
      <c r="C125" s="5">
        <f>'trading strategies'!P194</f>
        <v>0</v>
      </c>
      <c r="D125" s="5">
        <f>'trading strategies'!Q194</f>
        <v>0</v>
      </c>
      <c r="E125" s="5">
        <f>'trading strategies'!R194</f>
        <v>0</v>
      </c>
      <c r="F125" s="14">
        <f t="shared" si="17"/>
        <v>0.3647832393078464</v>
      </c>
      <c r="G125" s="14">
        <f t="shared" si="18"/>
        <v>0.36091822488871939</v>
      </c>
      <c r="H125" s="14">
        <f t="shared" si="19"/>
        <v>0.14507577239218461</v>
      </c>
      <c r="I125" s="26">
        <f>'trading strategies'!S194</f>
        <v>0</v>
      </c>
      <c r="J125" s="26">
        <f>'trading strategies'!T194</f>
        <v>0</v>
      </c>
      <c r="K125" s="26">
        <f>'trading strategies'!U194</f>
        <v>0</v>
      </c>
      <c r="L125" s="14">
        <f t="shared" si="20"/>
        <v>0.20278323930784625</v>
      </c>
      <c r="M125" s="14">
        <f t="shared" si="21"/>
        <v>0.19291822488871924</v>
      </c>
      <c r="N125" s="14">
        <f t="shared" si="22"/>
        <v>0.10107577239218457</v>
      </c>
      <c r="U125" s="9">
        <f t="shared" si="14"/>
        <v>-1</v>
      </c>
      <c r="V125" s="9">
        <f t="shared" si="15"/>
        <v>-1</v>
      </c>
      <c r="W125" s="9">
        <f t="shared" si="16"/>
        <v>-1</v>
      </c>
      <c r="X125" s="15">
        <f t="shared" si="23"/>
        <v>0</v>
      </c>
      <c r="Y125" s="15">
        <f t="shared" si="24"/>
        <v>0</v>
      </c>
      <c r="Z125" s="15">
        <f t="shared" si="25"/>
        <v>0</v>
      </c>
      <c r="AA125" s="15"/>
    </row>
    <row r="126" spans="1:27" x14ac:dyDescent="0.25">
      <c r="A126" s="1">
        <f>'trading strategies'!A195</f>
        <v>39062</v>
      </c>
      <c r="B126" s="52">
        <f>'trading strategies'!B195</f>
        <v>3.2464300000000001</v>
      </c>
      <c r="C126" s="5">
        <f>'trading strategies'!P195</f>
        <v>0</v>
      </c>
      <c r="D126" s="5">
        <f>'trading strategies'!Q195</f>
        <v>0</v>
      </c>
      <c r="E126" s="5">
        <f>'trading strategies'!R195</f>
        <v>0</v>
      </c>
      <c r="F126" s="14">
        <f t="shared" si="17"/>
        <v>0.3647832393078464</v>
      </c>
      <c r="G126" s="14">
        <f t="shared" si="18"/>
        <v>0.36091822488871939</v>
      </c>
      <c r="H126" s="14">
        <f t="shared" si="19"/>
        <v>0.14507577239218461</v>
      </c>
      <c r="I126" s="26">
        <f>'trading strategies'!S195</f>
        <v>0</v>
      </c>
      <c r="J126" s="26">
        <f>'trading strategies'!T195</f>
        <v>0</v>
      </c>
      <c r="K126" s="26">
        <f>'trading strategies'!U195</f>
        <v>0</v>
      </c>
      <c r="L126" s="14">
        <f t="shared" si="20"/>
        <v>0.20278323930784625</v>
      </c>
      <c r="M126" s="14">
        <f t="shared" si="21"/>
        <v>0.19291822488871924</v>
      </c>
      <c r="N126" s="14">
        <f t="shared" si="22"/>
        <v>0.10107577239218457</v>
      </c>
      <c r="U126" s="9">
        <f t="shared" si="14"/>
        <v>-1</v>
      </c>
      <c r="V126" s="9">
        <f t="shared" si="15"/>
        <v>-1</v>
      </c>
      <c r="W126" s="9">
        <f t="shared" si="16"/>
        <v>-1</v>
      </c>
      <c r="X126" s="15">
        <f t="shared" si="23"/>
        <v>0</v>
      </c>
      <c r="Y126" s="15">
        <f t="shared" si="24"/>
        <v>0</v>
      </c>
      <c r="Z126" s="15">
        <f t="shared" si="25"/>
        <v>0</v>
      </c>
      <c r="AA126" s="15"/>
    </row>
    <row r="127" spans="1:27" x14ac:dyDescent="0.25">
      <c r="A127" s="1">
        <f>'trading strategies'!A196</f>
        <v>39069</v>
      </c>
      <c r="B127" s="52">
        <f>'trading strategies'!B196</f>
        <v>3.2585299999999999</v>
      </c>
      <c r="C127" s="5">
        <f>'trading strategies'!P196</f>
        <v>3.7202423859747924E-3</v>
      </c>
      <c r="D127" s="5">
        <f>'trading strategies'!Q196</f>
        <v>3.7202423859747924E-3</v>
      </c>
      <c r="E127" s="5">
        <f>'trading strategies'!R196</f>
        <v>0</v>
      </c>
      <c r="F127" s="14">
        <f t="shared" si="17"/>
        <v>0.36850348169382119</v>
      </c>
      <c r="G127" s="14">
        <f t="shared" si="18"/>
        <v>0.36463846727469418</v>
      </c>
      <c r="H127" s="14">
        <f t="shared" si="19"/>
        <v>0.14507577239218461</v>
      </c>
      <c r="I127" s="26">
        <f>'trading strategies'!S196</f>
        <v>1.7202423859747924E-3</v>
      </c>
      <c r="J127" s="26">
        <f>'trading strategies'!T196</f>
        <v>1.7202423859747924E-3</v>
      </c>
      <c r="K127" s="26">
        <f>'trading strategies'!U196</f>
        <v>0</v>
      </c>
      <c r="L127" s="14">
        <f t="shared" si="20"/>
        <v>0.20450348169382104</v>
      </c>
      <c r="M127" s="14">
        <f t="shared" si="21"/>
        <v>0.19463846727469403</v>
      </c>
      <c r="N127" s="14">
        <f t="shared" si="22"/>
        <v>0.10107577239218457</v>
      </c>
      <c r="U127" s="9">
        <f t="shared" si="14"/>
        <v>1</v>
      </c>
      <c r="V127" s="9">
        <f t="shared" si="15"/>
        <v>1</v>
      </c>
      <c r="W127" s="9">
        <f t="shared" si="16"/>
        <v>-1</v>
      </c>
      <c r="X127" s="15">
        <f t="shared" si="23"/>
        <v>1.7202423859747924E-3</v>
      </c>
      <c r="Y127" s="15">
        <f t="shared" si="24"/>
        <v>1.7202423859747924E-3</v>
      </c>
      <c r="Z127" s="15">
        <f t="shared" si="25"/>
        <v>0</v>
      </c>
      <c r="AA127" s="15"/>
    </row>
    <row r="128" spans="1:27" x14ac:dyDescent="0.25">
      <c r="A128" s="1">
        <f>'trading strategies'!A197</f>
        <v>39076</v>
      </c>
      <c r="B128" s="52">
        <f>'trading strategies'!B197</f>
        <v>3.5399099999999999</v>
      </c>
      <c r="C128" s="5">
        <f>'trading strategies'!P197</f>
        <v>8.2825129655569318E-2</v>
      </c>
      <c r="D128" s="5">
        <f>'trading strategies'!Q197</f>
        <v>8.2825129655569318E-2</v>
      </c>
      <c r="E128" s="5">
        <f>'trading strategies'!R197</f>
        <v>0</v>
      </c>
      <c r="F128" s="14">
        <f t="shared" si="17"/>
        <v>0.45132861134939051</v>
      </c>
      <c r="G128" s="14">
        <f t="shared" si="18"/>
        <v>0.4474635969302635</v>
      </c>
      <c r="H128" s="14">
        <f t="shared" si="19"/>
        <v>0.14507577239218461</v>
      </c>
      <c r="I128" s="26">
        <f>'trading strategies'!S197</f>
        <v>8.0825129655569317E-2</v>
      </c>
      <c r="J128" s="26">
        <f>'trading strategies'!T197</f>
        <v>8.0825129655569317E-2</v>
      </c>
      <c r="K128" s="26">
        <f>'trading strategies'!U197</f>
        <v>0</v>
      </c>
      <c r="L128" s="14">
        <f t="shared" si="20"/>
        <v>0.28532861134939036</v>
      </c>
      <c r="M128" s="14">
        <f t="shared" si="21"/>
        <v>0.27546359693026334</v>
      </c>
      <c r="N128" s="14">
        <f t="shared" si="22"/>
        <v>0.10107577239218457</v>
      </c>
      <c r="U128" s="9">
        <f t="shared" si="14"/>
        <v>2</v>
      </c>
      <c r="V128" s="9">
        <f t="shared" si="15"/>
        <v>2</v>
      </c>
      <c r="W128" s="9">
        <f t="shared" si="16"/>
        <v>-1</v>
      </c>
      <c r="X128" s="15">
        <f t="shared" si="23"/>
        <v>8.2545372041544107E-2</v>
      </c>
      <c r="Y128" s="15">
        <f t="shared" si="24"/>
        <v>8.2545372041544107E-2</v>
      </c>
      <c r="Z128" s="15">
        <f t="shared" si="25"/>
        <v>0</v>
      </c>
      <c r="AA128" s="15"/>
    </row>
    <row r="129" spans="1:27" x14ac:dyDescent="0.25">
      <c r="A129" s="1">
        <f>'trading strategies'!A198</f>
        <v>39083</v>
      </c>
      <c r="B129" s="52">
        <f>'trading strategies'!B198</f>
        <v>3.4582199999999998</v>
      </c>
      <c r="C129" s="5">
        <f>'trading strategies'!P198</f>
        <v>-2.3347297266349765E-2</v>
      </c>
      <c r="D129" s="5">
        <f>'trading strategies'!Q198</f>
        <v>-2.3347297266349765E-2</v>
      </c>
      <c r="E129" s="5">
        <f>'trading strategies'!R198</f>
        <v>0</v>
      </c>
      <c r="F129" s="14">
        <f t="shared" si="17"/>
        <v>0.42798131408304074</v>
      </c>
      <c r="G129" s="14">
        <f t="shared" si="18"/>
        <v>0.42411629966391373</v>
      </c>
      <c r="H129" s="14">
        <f t="shared" si="19"/>
        <v>0.14507577239218461</v>
      </c>
      <c r="I129" s="26">
        <f>'trading strategies'!S198</f>
        <v>-2.5347297266349766E-2</v>
      </c>
      <c r="J129" s="26">
        <f>'trading strategies'!T198</f>
        <v>-2.5347297266349766E-2</v>
      </c>
      <c r="K129" s="26">
        <f>'trading strategies'!U198</f>
        <v>0</v>
      </c>
      <c r="L129" s="14">
        <f t="shared" si="20"/>
        <v>0.25998131408304059</v>
      </c>
      <c r="M129" s="14">
        <f t="shared" si="21"/>
        <v>0.25011629966391358</v>
      </c>
      <c r="N129" s="14">
        <f t="shared" si="22"/>
        <v>0.10107577239218457</v>
      </c>
      <c r="U129" s="9">
        <f t="shared" si="14"/>
        <v>-1</v>
      </c>
      <c r="V129" s="9">
        <f t="shared" si="15"/>
        <v>-1</v>
      </c>
      <c r="W129" s="9">
        <f t="shared" si="16"/>
        <v>-1</v>
      </c>
      <c r="X129" s="15">
        <f t="shared" si="23"/>
        <v>-2.5347297266349766E-2</v>
      </c>
      <c r="Y129" s="15">
        <f t="shared" si="24"/>
        <v>-2.5347297266349766E-2</v>
      </c>
      <c r="Z129" s="15">
        <f t="shared" si="25"/>
        <v>0</v>
      </c>
      <c r="AA129" s="15"/>
    </row>
    <row r="130" spans="1:27" x14ac:dyDescent="0.25">
      <c r="A130" s="1">
        <f>'trading strategies'!A199</f>
        <v>39090</v>
      </c>
      <c r="B130" s="52">
        <f>'trading strategies'!B199</f>
        <v>3.4975499999999999</v>
      </c>
      <c r="C130" s="5">
        <f>'trading strategies'!P199</f>
        <v>1.1308717553643488E-2</v>
      </c>
      <c r="D130" s="5">
        <f>'trading strategies'!Q199</f>
        <v>1.1308717553643488E-2</v>
      </c>
      <c r="E130" s="5">
        <f>'trading strategies'!R199</f>
        <v>0</v>
      </c>
      <c r="F130" s="14">
        <f t="shared" si="17"/>
        <v>0.43929003163668423</v>
      </c>
      <c r="G130" s="14">
        <f t="shared" si="18"/>
        <v>0.43542501721755722</v>
      </c>
      <c r="H130" s="14">
        <f t="shared" si="19"/>
        <v>0.14507577239218461</v>
      </c>
      <c r="I130" s="26">
        <f>'trading strategies'!S199</f>
        <v>9.308717553643488E-3</v>
      </c>
      <c r="J130" s="26">
        <f>'trading strategies'!T199</f>
        <v>9.308717553643488E-3</v>
      </c>
      <c r="K130" s="26">
        <f>'trading strategies'!U199</f>
        <v>0</v>
      </c>
      <c r="L130" s="14">
        <f t="shared" si="20"/>
        <v>0.26929003163668408</v>
      </c>
      <c r="M130" s="14">
        <f t="shared" si="21"/>
        <v>0.25942501721755706</v>
      </c>
      <c r="N130" s="14">
        <f t="shared" si="22"/>
        <v>0.10107577239218457</v>
      </c>
      <c r="U130" s="9">
        <f t="shared" si="14"/>
        <v>1</v>
      </c>
      <c r="V130" s="9">
        <f t="shared" si="15"/>
        <v>1</v>
      </c>
      <c r="W130" s="9">
        <f t="shared" si="16"/>
        <v>-1</v>
      </c>
      <c r="X130" s="15">
        <f t="shared" si="23"/>
        <v>9.308717553643488E-3</v>
      </c>
      <c r="Y130" s="15">
        <f t="shared" si="24"/>
        <v>9.308717553643488E-3</v>
      </c>
      <c r="Z130" s="15">
        <f t="shared" si="25"/>
        <v>0</v>
      </c>
      <c r="AA130" s="15"/>
    </row>
    <row r="131" spans="1:27" x14ac:dyDescent="0.25">
      <c r="A131" s="1">
        <f>'trading strategies'!A200</f>
        <v>39097</v>
      </c>
      <c r="B131" s="52">
        <f>'trading strategies'!B200</f>
        <v>3.4914999999999998</v>
      </c>
      <c r="C131" s="5">
        <f>'trading strategies'!P200</f>
        <v>-1.731280077021724E-3</v>
      </c>
      <c r="D131" s="5">
        <f>'trading strategies'!Q200</f>
        <v>-1.731280077021724E-3</v>
      </c>
      <c r="E131" s="5">
        <f>'trading strategies'!R200</f>
        <v>0</v>
      </c>
      <c r="F131" s="14">
        <f t="shared" si="17"/>
        <v>0.43755875155966251</v>
      </c>
      <c r="G131" s="14">
        <f t="shared" si="18"/>
        <v>0.4336937371405355</v>
      </c>
      <c r="H131" s="14">
        <f t="shared" si="19"/>
        <v>0.14507577239218461</v>
      </c>
      <c r="I131" s="26">
        <f>'trading strategies'!S200</f>
        <v>-3.7312800770217241E-3</v>
      </c>
      <c r="J131" s="26">
        <f>'trading strategies'!T200</f>
        <v>-3.7312800770217241E-3</v>
      </c>
      <c r="K131" s="26">
        <f>'trading strategies'!U200</f>
        <v>0</v>
      </c>
      <c r="L131" s="14">
        <f t="shared" si="20"/>
        <v>0.26555875155966235</v>
      </c>
      <c r="M131" s="14">
        <f t="shared" si="21"/>
        <v>0.25569373714053534</v>
      </c>
      <c r="N131" s="14">
        <f t="shared" si="22"/>
        <v>0.10107577239218457</v>
      </c>
      <c r="U131" s="9">
        <f t="shared" ref="U131:U194" si="26">IF(AND(I131*I130&gt;0,I131&lt;0),U130-1,IF(AND(I131*I130&gt;0,I131&gt;0),U130+1,IF(I131&gt;0,1,-1)))</f>
        <v>-1</v>
      </c>
      <c r="V131" s="9">
        <f t="shared" ref="V131:V194" si="27">IF(AND(J131*J130&gt;0,J131&lt;0),V130-1,IF(AND(J131*J130&gt;0,J131&gt;0),V130+1,IF(J131&gt;0,1,-1)))</f>
        <v>-1</v>
      </c>
      <c r="W131" s="9">
        <f t="shared" ref="W131:W194" si="28">IF(AND(K131*K130&gt;0,K131&lt;0),W130-1,IF(AND(K131*K130&gt;0,K131&gt;0),W130+1,IF(K131&gt;0,1,-1)))</f>
        <v>-1</v>
      </c>
      <c r="X131" s="15">
        <f t="shared" si="23"/>
        <v>-3.7312800770217241E-3</v>
      </c>
      <c r="Y131" s="15">
        <f t="shared" si="24"/>
        <v>-3.7312800770217241E-3</v>
      </c>
      <c r="Z131" s="15">
        <f t="shared" si="25"/>
        <v>0</v>
      </c>
      <c r="AA131" s="15"/>
    </row>
    <row r="132" spans="1:27" x14ac:dyDescent="0.25">
      <c r="A132" s="1">
        <f>'trading strategies'!A201</f>
        <v>39104</v>
      </c>
      <c r="B132" s="52">
        <f>'trading strategies'!B201</f>
        <v>3.5278100000000001</v>
      </c>
      <c r="C132" s="5">
        <f>'trading strategies'!P201</f>
        <v>1.0345838515082528E-2</v>
      </c>
      <c r="D132" s="5">
        <f>'trading strategies'!Q201</f>
        <v>1.0345838515082528E-2</v>
      </c>
      <c r="E132" s="5">
        <f>'trading strategies'!R201</f>
        <v>1.0345838515082528E-2</v>
      </c>
      <c r="F132" s="14">
        <f t="shared" ref="F132:F195" si="29">C132+F131</f>
        <v>0.44790459007474503</v>
      </c>
      <c r="G132" s="14">
        <f t="shared" ref="G132:G195" si="30">D132+G131</f>
        <v>0.44403957565561802</v>
      </c>
      <c r="H132" s="14">
        <f t="shared" ref="H132:H195" si="31">E132+H131</f>
        <v>0.15542161090726714</v>
      </c>
      <c r="I132" s="26">
        <f>'trading strategies'!S201</f>
        <v>8.3458385150825282E-3</v>
      </c>
      <c r="J132" s="26">
        <f>'trading strategies'!T201</f>
        <v>8.3458385150825282E-3</v>
      </c>
      <c r="K132" s="26">
        <f>'trading strategies'!U201</f>
        <v>8.3458385150825282E-3</v>
      </c>
      <c r="L132" s="14">
        <f t="shared" ref="L132:L195" si="32">I132+L131</f>
        <v>0.27390459007474488</v>
      </c>
      <c r="M132" s="14">
        <f t="shared" ref="M132:M195" si="33">J132+M131</f>
        <v>0.26403957565561786</v>
      </c>
      <c r="N132" s="14">
        <f t="shared" ref="N132:N195" si="34">K132+N131</f>
        <v>0.1094216109072671</v>
      </c>
      <c r="U132" s="9">
        <f t="shared" si="26"/>
        <v>1</v>
      </c>
      <c r="V132" s="9">
        <f t="shared" si="27"/>
        <v>1</v>
      </c>
      <c r="W132" s="9">
        <f t="shared" si="28"/>
        <v>1</v>
      </c>
      <c r="X132" s="15">
        <f t="shared" ref="X132:X195" si="35">IF(I132*I131&gt;0,I132+X131,I132)</f>
        <v>8.3458385150825282E-3</v>
      </c>
      <c r="Y132" s="15">
        <f t="shared" ref="Y132:Y195" si="36">IF(J132*J131&gt;0,J132+Y131,J132)</f>
        <v>8.3458385150825282E-3</v>
      </c>
      <c r="Z132" s="15">
        <f t="shared" ref="Z132:Z195" si="37">IF(K132*K131&gt;0,K132+Z131,K132)</f>
        <v>8.3458385150825282E-3</v>
      </c>
      <c r="AA132" s="15"/>
    </row>
    <row r="133" spans="1:27" x14ac:dyDescent="0.25">
      <c r="A133" s="1">
        <f>'trading strategies'!A202</f>
        <v>39111</v>
      </c>
      <c r="B133" s="52">
        <f>'trading strategies'!B202</f>
        <v>3.5036100000000001</v>
      </c>
      <c r="C133" s="5">
        <f>'trading strategies'!P202</f>
        <v>-6.8834163092106326E-3</v>
      </c>
      <c r="D133" s="5">
        <f>'trading strategies'!Q202</f>
        <v>-6.8834163092106326E-3</v>
      </c>
      <c r="E133" s="5">
        <f>'trading strategies'!R202</f>
        <v>0</v>
      </c>
      <c r="F133" s="14">
        <f t="shared" si="29"/>
        <v>0.4410211737655344</v>
      </c>
      <c r="G133" s="14">
        <f t="shared" si="30"/>
        <v>0.43715615934640739</v>
      </c>
      <c r="H133" s="14">
        <f t="shared" si="31"/>
        <v>0.15542161090726714</v>
      </c>
      <c r="I133" s="26">
        <f>'trading strategies'!S202</f>
        <v>-8.8834163092106327E-3</v>
      </c>
      <c r="J133" s="26">
        <f>'trading strategies'!T202</f>
        <v>-8.8834163092106327E-3</v>
      </c>
      <c r="K133" s="26">
        <f>'trading strategies'!U202</f>
        <v>0</v>
      </c>
      <c r="L133" s="14">
        <f t="shared" si="32"/>
        <v>0.26502117376553425</v>
      </c>
      <c r="M133" s="14">
        <f t="shared" si="33"/>
        <v>0.25515615934640723</v>
      </c>
      <c r="N133" s="14">
        <f t="shared" si="34"/>
        <v>0.1094216109072671</v>
      </c>
      <c r="U133" s="9">
        <f t="shared" si="26"/>
        <v>-1</v>
      </c>
      <c r="V133" s="9">
        <f t="shared" si="27"/>
        <v>-1</v>
      </c>
      <c r="W133" s="9">
        <f t="shared" si="28"/>
        <v>-1</v>
      </c>
      <c r="X133" s="15">
        <f t="shared" si="35"/>
        <v>-8.8834163092106327E-3</v>
      </c>
      <c r="Y133" s="15">
        <f t="shared" si="36"/>
        <v>-8.8834163092106327E-3</v>
      </c>
      <c r="Z133" s="15">
        <f t="shared" si="37"/>
        <v>0</v>
      </c>
      <c r="AA133" s="15"/>
    </row>
    <row r="134" spans="1:27" x14ac:dyDescent="0.25">
      <c r="A134" s="1">
        <f>'trading strategies'!A203</f>
        <v>39118</v>
      </c>
      <c r="B134" s="52">
        <f>'trading strategies'!B203</f>
        <v>3.4914999999999998</v>
      </c>
      <c r="C134" s="5">
        <f>'trading strategies'!P203</f>
        <v>-3.4624222058718956E-3</v>
      </c>
      <c r="D134" s="5">
        <f>'trading strategies'!Q203</f>
        <v>-3.4624222058718956E-3</v>
      </c>
      <c r="E134" s="5">
        <f>'trading strategies'!R203</f>
        <v>-3.4624222058718956E-3</v>
      </c>
      <c r="F134" s="14">
        <f t="shared" si="29"/>
        <v>0.43755875155966251</v>
      </c>
      <c r="G134" s="14">
        <f t="shared" si="30"/>
        <v>0.4336937371405355</v>
      </c>
      <c r="H134" s="14">
        <f t="shared" si="31"/>
        <v>0.15195918870139524</v>
      </c>
      <c r="I134" s="26">
        <f>'trading strategies'!S203</f>
        <v>-5.4624222058718957E-3</v>
      </c>
      <c r="J134" s="26">
        <f>'trading strategies'!T203</f>
        <v>-5.4624222058718957E-3</v>
      </c>
      <c r="K134" s="26">
        <f>'trading strategies'!U203</f>
        <v>-5.4624222058718957E-3</v>
      </c>
      <c r="L134" s="14">
        <f t="shared" si="32"/>
        <v>0.25955875155966235</v>
      </c>
      <c r="M134" s="14">
        <f t="shared" si="33"/>
        <v>0.24969373714053533</v>
      </c>
      <c r="N134" s="14">
        <f t="shared" si="34"/>
        <v>0.1039591887013952</v>
      </c>
      <c r="U134" s="9">
        <f t="shared" si="26"/>
        <v>-2</v>
      </c>
      <c r="V134" s="9">
        <f t="shared" si="27"/>
        <v>-2</v>
      </c>
      <c r="W134" s="9">
        <f t="shared" si="28"/>
        <v>-1</v>
      </c>
      <c r="X134" s="15">
        <f t="shared" si="35"/>
        <v>-1.4345838515082528E-2</v>
      </c>
      <c r="Y134" s="15">
        <f t="shared" si="36"/>
        <v>-1.4345838515082528E-2</v>
      </c>
      <c r="Z134" s="15">
        <f t="shared" si="37"/>
        <v>-5.4624222058718957E-3</v>
      </c>
      <c r="AA134" s="15"/>
    </row>
    <row r="135" spans="1:27" x14ac:dyDescent="0.25">
      <c r="A135" s="1">
        <f>'trading strategies'!A204</f>
        <v>39125</v>
      </c>
      <c r="B135" s="52">
        <f>'trading strategies'!B204</f>
        <v>3.4430900000000002</v>
      </c>
      <c r="C135" s="5">
        <f>'trading strategies'!P204</f>
        <v>0</v>
      </c>
      <c r="D135" s="5">
        <f>'trading strategies'!Q204</f>
        <v>0</v>
      </c>
      <c r="E135" s="5">
        <f>'trading strategies'!R204</f>
        <v>0</v>
      </c>
      <c r="F135" s="14">
        <f t="shared" si="29"/>
        <v>0.43755875155966251</v>
      </c>
      <c r="G135" s="14">
        <f t="shared" si="30"/>
        <v>0.4336937371405355</v>
      </c>
      <c r="H135" s="14">
        <f t="shared" si="31"/>
        <v>0.15195918870139524</v>
      </c>
      <c r="I135" s="26">
        <f>'trading strategies'!S204</f>
        <v>0</v>
      </c>
      <c r="J135" s="26">
        <f>'trading strategies'!T204</f>
        <v>0</v>
      </c>
      <c r="K135" s="26">
        <f>'trading strategies'!U204</f>
        <v>0</v>
      </c>
      <c r="L135" s="14">
        <f t="shared" si="32"/>
        <v>0.25955875155966235</v>
      </c>
      <c r="M135" s="14">
        <f t="shared" si="33"/>
        <v>0.24969373714053533</v>
      </c>
      <c r="N135" s="14">
        <f t="shared" si="34"/>
        <v>0.1039591887013952</v>
      </c>
      <c r="U135" s="9">
        <f t="shared" si="26"/>
        <v>-1</v>
      </c>
      <c r="V135" s="9">
        <f t="shared" si="27"/>
        <v>-1</v>
      </c>
      <c r="W135" s="9">
        <f t="shared" si="28"/>
        <v>-1</v>
      </c>
      <c r="X135" s="15">
        <f t="shared" si="35"/>
        <v>0</v>
      </c>
      <c r="Y135" s="15">
        <f t="shared" si="36"/>
        <v>0</v>
      </c>
      <c r="Z135" s="15">
        <f t="shared" si="37"/>
        <v>0</v>
      </c>
      <c r="AA135" s="15"/>
    </row>
    <row r="136" spans="1:27" x14ac:dyDescent="0.25">
      <c r="A136" s="1">
        <f>'trading strategies'!A205</f>
        <v>39132</v>
      </c>
      <c r="B136" s="52">
        <f>'trading strategies'!B205</f>
        <v>3.4430900000000002</v>
      </c>
      <c r="C136" s="5">
        <f>'trading strategies'!P205</f>
        <v>0</v>
      </c>
      <c r="D136" s="5">
        <f>'trading strategies'!Q205</f>
        <v>0</v>
      </c>
      <c r="E136" s="5">
        <f>'trading strategies'!R205</f>
        <v>0</v>
      </c>
      <c r="F136" s="14">
        <f t="shared" si="29"/>
        <v>0.43755875155966251</v>
      </c>
      <c r="G136" s="14">
        <f t="shared" si="30"/>
        <v>0.4336937371405355</v>
      </c>
      <c r="H136" s="14">
        <f t="shared" si="31"/>
        <v>0.15195918870139524</v>
      </c>
      <c r="I136" s="26">
        <f>'trading strategies'!S205</f>
        <v>0</v>
      </c>
      <c r="J136" s="26">
        <f>'trading strategies'!T205</f>
        <v>0</v>
      </c>
      <c r="K136" s="26">
        <f>'trading strategies'!U205</f>
        <v>0</v>
      </c>
      <c r="L136" s="14">
        <f t="shared" si="32"/>
        <v>0.25955875155966235</v>
      </c>
      <c r="M136" s="14">
        <f t="shared" si="33"/>
        <v>0.24969373714053533</v>
      </c>
      <c r="N136" s="14">
        <f t="shared" si="34"/>
        <v>0.1039591887013952</v>
      </c>
      <c r="U136" s="9">
        <f t="shared" si="26"/>
        <v>-1</v>
      </c>
      <c r="V136" s="9">
        <f t="shared" si="27"/>
        <v>-1</v>
      </c>
      <c r="W136" s="9">
        <f t="shared" si="28"/>
        <v>-1</v>
      </c>
      <c r="X136" s="15">
        <f t="shared" si="35"/>
        <v>0</v>
      </c>
      <c r="Y136" s="15">
        <f t="shared" si="36"/>
        <v>0</v>
      </c>
      <c r="Z136" s="15">
        <f t="shared" si="37"/>
        <v>0</v>
      </c>
      <c r="AA136" s="15"/>
    </row>
    <row r="137" spans="1:27" x14ac:dyDescent="0.25">
      <c r="A137" s="1">
        <f>'trading strategies'!A206</f>
        <v>39139</v>
      </c>
      <c r="B137" s="52">
        <f>'trading strategies'!B206</f>
        <v>3.3372000000000002</v>
      </c>
      <c r="C137" s="5">
        <f>'trading strategies'!P206</f>
        <v>0</v>
      </c>
      <c r="D137" s="5">
        <f>'trading strategies'!Q206</f>
        <v>0</v>
      </c>
      <c r="E137" s="5">
        <f>'trading strategies'!R206</f>
        <v>0</v>
      </c>
      <c r="F137" s="14">
        <f t="shared" si="29"/>
        <v>0.43755875155966251</v>
      </c>
      <c r="G137" s="14">
        <f t="shared" si="30"/>
        <v>0.4336937371405355</v>
      </c>
      <c r="H137" s="14">
        <f t="shared" si="31"/>
        <v>0.15195918870139524</v>
      </c>
      <c r="I137" s="26">
        <f>'trading strategies'!S206</f>
        <v>0</v>
      </c>
      <c r="J137" s="26">
        <f>'trading strategies'!T206</f>
        <v>0</v>
      </c>
      <c r="K137" s="26">
        <f>'trading strategies'!U206</f>
        <v>0</v>
      </c>
      <c r="L137" s="14">
        <f t="shared" si="32"/>
        <v>0.25955875155966235</v>
      </c>
      <c r="M137" s="14">
        <f t="shared" si="33"/>
        <v>0.24969373714053533</v>
      </c>
      <c r="N137" s="14">
        <f t="shared" si="34"/>
        <v>0.1039591887013952</v>
      </c>
      <c r="U137" s="9">
        <f t="shared" si="26"/>
        <v>-1</v>
      </c>
      <c r="V137" s="9">
        <f t="shared" si="27"/>
        <v>-1</v>
      </c>
      <c r="W137" s="9">
        <f t="shared" si="28"/>
        <v>-1</v>
      </c>
      <c r="X137" s="15">
        <f t="shared" si="35"/>
        <v>0</v>
      </c>
      <c r="Y137" s="15">
        <f t="shared" si="36"/>
        <v>0</v>
      </c>
      <c r="Z137" s="15">
        <f t="shared" si="37"/>
        <v>0</v>
      </c>
      <c r="AA137" s="15"/>
    </row>
    <row r="138" spans="1:27" x14ac:dyDescent="0.25">
      <c r="A138" s="1">
        <f>'trading strategies'!A207</f>
        <v>39146</v>
      </c>
      <c r="B138" s="52">
        <f>'trading strategies'!B207</f>
        <v>3.2948400000000002</v>
      </c>
      <c r="C138" s="5">
        <f>'trading strategies'!P207</f>
        <v>0</v>
      </c>
      <c r="D138" s="5">
        <f>'trading strategies'!Q207</f>
        <v>0</v>
      </c>
      <c r="E138" s="5">
        <f>'trading strategies'!R207</f>
        <v>0</v>
      </c>
      <c r="F138" s="14">
        <f t="shared" si="29"/>
        <v>0.43755875155966251</v>
      </c>
      <c r="G138" s="14">
        <f t="shared" si="30"/>
        <v>0.4336937371405355</v>
      </c>
      <c r="H138" s="14">
        <f t="shared" si="31"/>
        <v>0.15195918870139524</v>
      </c>
      <c r="I138" s="26">
        <f>'trading strategies'!S207</f>
        <v>0</v>
      </c>
      <c r="J138" s="26">
        <f>'trading strategies'!T207</f>
        <v>0</v>
      </c>
      <c r="K138" s="26">
        <f>'trading strategies'!U207</f>
        <v>0</v>
      </c>
      <c r="L138" s="14">
        <f t="shared" si="32"/>
        <v>0.25955875155966235</v>
      </c>
      <c r="M138" s="14">
        <f t="shared" si="33"/>
        <v>0.24969373714053533</v>
      </c>
      <c r="N138" s="14">
        <f t="shared" si="34"/>
        <v>0.1039591887013952</v>
      </c>
      <c r="U138" s="9">
        <f t="shared" si="26"/>
        <v>-1</v>
      </c>
      <c r="V138" s="9">
        <f t="shared" si="27"/>
        <v>-1</v>
      </c>
      <c r="W138" s="9">
        <f t="shared" si="28"/>
        <v>-1</v>
      </c>
      <c r="X138" s="15">
        <f t="shared" si="35"/>
        <v>0</v>
      </c>
      <c r="Y138" s="15">
        <f t="shared" si="36"/>
        <v>0</v>
      </c>
      <c r="Z138" s="15">
        <f t="shared" si="37"/>
        <v>0</v>
      </c>
      <c r="AA138" s="15"/>
    </row>
    <row r="139" spans="1:27" x14ac:dyDescent="0.25">
      <c r="A139" s="1">
        <f>'trading strategies'!A208</f>
        <v>39153</v>
      </c>
      <c r="B139" s="52">
        <f>'trading strategies'!B208</f>
        <v>3.2191999999999998</v>
      </c>
      <c r="C139" s="5">
        <f>'trading strategies'!P208</f>
        <v>0</v>
      </c>
      <c r="D139" s="5">
        <f>'trading strategies'!Q208</f>
        <v>0</v>
      </c>
      <c r="E139" s="5">
        <f>'trading strategies'!R208</f>
        <v>0</v>
      </c>
      <c r="F139" s="14">
        <f t="shared" si="29"/>
        <v>0.43755875155966251</v>
      </c>
      <c r="G139" s="14">
        <f t="shared" si="30"/>
        <v>0.4336937371405355</v>
      </c>
      <c r="H139" s="14">
        <f t="shared" si="31"/>
        <v>0.15195918870139524</v>
      </c>
      <c r="I139" s="26">
        <f>'trading strategies'!S208</f>
        <v>0</v>
      </c>
      <c r="J139" s="26">
        <f>'trading strategies'!T208</f>
        <v>0</v>
      </c>
      <c r="K139" s="26">
        <f>'trading strategies'!U208</f>
        <v>0</v>
      </c>
      <c r="L139" s="14">
        <f t="shared" si="32"/>
        <v>0.25955875155966235</v>
      </c>
      <c r="M139" s="14">
        <f t="shared" si="33"/>
        <v>0.24969373714053533</v>
      </c>
      <c r="N139" s="14">
        <f t="shared" si="34"/>
        <v>0.1039591887013952</v>
      </c>
      <c r="U139" s="9">
        <f t="shared" si="26"/>
        <v>-1</v>
      </c>
      <c r="V139" s="9">
        <f t="shared" si="27"/>
        <v>-1</v>
      </c>
      <c r="W139" s="9">
        <f t="shared" si="28"/>
        <v>-1</v>
      </c>
      <c r="X139" s="15">
        <f t="shared" si="35"/>
        <v>0</v>
      </c>
      <c r="Y139" s="15">
        <f t="shared" si="36"/>
        <v>0</v>
      </c>
      <c r="Z139" s="15">
        <f t="shared" si="37"/>
        <v>0</v>
      </c>
      <c r="AA139" s="15"/>
    </row>
    <row r="140" spans="1:27" x14ac:dyDescent="0.25">
      <c r="A140" s="1">
        <f>'trading strategies'!A209</f>
        <v>39160</v>
      </c>
      <c r="B140" s="52">
        <f>'trading strategies'!B209</f>
        <v>3.4975499999999999</v>
      </c>
      <c r="C140" s="5">
        <f>'trading strategies'!P209</f>
        <v>0</v>
      </c>
      <c r="D140" s="5">
        <f>'trading strategies'!Q209</f>
        <v>0</v>
      </c>
      <c r="E140" s="5">
        <f>'trading strategies'!R209</f>
        <v>0</v>
      </c>
      <c r="F140" s="14">
        <f t="shared" si="29"/>
        <v>0.43755875155966251</v>
      </c>
      <c r="G140" s="14">
        <f t="shared" si="30"/>
        <v>0.4336937371405355</v>
      </c>
      <c r="H140" s="14">
        <f t="shared" si="31"/>
        <v>0.15195918870139524</v>
      </c>
      <c r="I140" s="26">
        <f>'trading strategies'!S209</f>
        <v>0</v>
      </c>
      <c r="J140" s="26">
        <f>'trading strategies'!T209</f>
        <v>0</v>
      </c>
      <c r="K140" s="26">
        <f>'trading strategies'!U209</f>
        <v>0</v>
      </c>
      <c r="L140" s="14">
        <f t="shared" si="32"/>
        <v>0.25955875155966235</v>
      </c>
      <c r="M140" s="14">
        <f t="shared" si="33"/>
        <v>0.24969373714053533</v>
      </c>
      <c r="N140" s="14">
        <f t="shared" si="34"/>
        <v>0.1039591887013952</v>
      </c>
      <c r="U140" s="9">
        <f t="shared" si="26"/>
        <v>-1</v>
      </c>
      <c r="V140" s="9">
        <f t="shared" si="27"/>
        <v>-1</v>
      </c>
      <c r="W140" s="9">
        <f t="shared" si="28"/>
        <v>-1</v>
      </c>
      <c r="X140" s="15">
        <f t="shared" si="35"/>
        <v>0</v>
      </c>
      <c r="Y140" s="15">
        <f t="shared" si="36"/>
        <v>0</v>
      </c>
      <c r="Z140" s="15">
        <f t="shared" si="37"/>
        <v>0</v>
      </c>
      <c r="AA140" s="15"/>
    </row>
    <row r="141" spans="1:27" x14ac:dyDescent="0.25">
      <c r="A141" s="1">
        <f>'trading strategies'!A210</f>
        <v>39167</v>
      </c>
      <c r="B141" s="52">
        <f>'trading strategies'!B210</f>
        <v>3.44007</v>
      </c>
      <c r="C141" s="5">
        <f>'trading strategies'!P210</f>
        <v>-1.6570903365493272E-2</v>
      </c>
      <c r="D141" s="5">
        <f>'trading strategies'!Q210</f>
        <v>-1.6570903365493272E-2</v>
      </c>
      <c r="E141" s="5">
        <f>'trading strategies'!R210</f>
        <v>-1.6570903365493272E-2</v>
      </c>
      <c r="F141" s="14">
        <f t="shared" si="29"/>
        <v>0.42098784819416923</v>
      </c>
      <c r="G141" s="14">
        <f t="shared" si="30"/>
        <v>0.41712283377504222</v>
      </c>
      <c r="H141" s="14">
        <f t="shared" si="31"/>
        <v>0.13538828533590197</v>
      </c>
      <c r="I141" s="26">
        <f>'trading strategies'!S210</f>
        <v>-1.8570903365493274E-2</v>
      </c>
      <c r="J141" s="26">
        <f>'trading strategies'!T210</f>
        <v>-1.8570903365493274E-2</v>
      </c>
      <c r="K141" s="26">
        <f>'trading strategies'!U210</f>
        <v>-1.8570903365493274E-2</v>
      </c>
      <c r="L141" s="14">
        <f t="shared" si="32"/>
        <v>0.24098784819416907</v>
      </c>
      <c r="M141" s="14">
        <f t="shared" si="33"/>
        <v>0.23112283377504206</v>
      </c>
      <c r="N141" s="14">
        <f t="shared" si="34"/>
        <v>8.5388285335901926E-2</v>
      </c>
      <c r="U141" s="9">
        <f t="shared" si="26"/>
        <v>-1</v>
      </c>
      <c r="V141" s="9">
        <f t="shared" si="27"/>
        <v>-1</v>
      </c>
      <c r="W141" s="9">
        <f t="shared" si="28"/>
        <v>-1</v>
      </c>
      <c r="X141" s="15">
        <f t="shared" si="35"/>
        <v>-1.8570903365493274E-2</v>
      </c>
      <c r="Y141" s="15">
        <f t="shared" si="36"/>
        <v>-1.8570903365493274E-2</v>
      </c>
      <c r="Z141" s="15">
        <f t="shared" si="37"/>
        <v>-1.8570903365493274E-2</v>
      </c>
      <c r="AA141" s="15"/>
    </row>
    <row r="142" spans="1:27" x14ac:dyDescent="0.25">
      <c r="A142" s="1">
        <f>'trading strategies'!A211</f>
        <v>39174</v>
      </c>
      <c r="B142" s="52">
        <f>'trading strategies'!B211</f>
        <v>3.4824199999999998</v>
      </c>
      <c r="C142" s="5">
        <f>'trading strategies'!P211</f>
        <v>1.2235634389610173E-2</v>
      </c>
      <c r="D142" s="5">
        <f>'trading strategies'!Q211</f>
        <v>1.2235634389610173E-2</v>
      </c>
      <c r="E142" s="5">
        <f>'trading strategies'!R211</f>
        <v>1.2235634389610173E-2</v>
      </c>
      <c r="F142" s="14">
        <f t="shared" si="29"/>
        <v>0.43322348258377941</v>
      </c>
      <c r="G142" s="14">
        <f t="shared" si="30"/>
        <v>0.4293584681646524</v>
      </c>
      <c r="H142" s="14">
        <f t="shared" si="31"/>
        <v>0.14762391972551214</v>
      </c>
      <c r="I142" s="26">
        <f>'trading strategies'!S211</f>
        <v>1.0235634389610173E-2</v>
      </c>
      <c r="J142" s="26">
        <f>'trading strategies'!T211</f>
        <v>1.0235634389610173E-2</v>
      </c>
      <c r="K142" s="26">
        <f>'trading strategies'!U211</f>
        <v>1.0235634389610173E-2</v>
      </c>
      <c r="L142" s="14">
        <f t="shared" si="32"/>
        <v>0.25122348258377925</v>
      </c>
      <c r="M142" s="14">
        <f t="shared" si="33"/>
        <v>0.24135846816465223</v>
      </c>
      <c r="N142" s="14">
        <f t="shared" si="34"/>
        <v>9.5623919725512097E-2</v>
      </c>
      <c r="U142" s="9">
        <f t="shared" si="26"/>
        <v>1</v>
      </c>
      <c r="V142" s="9">
        <f t="shared" si="27"/>
        <v>1</v>
      </c>
      <c r="W142" s="9">
        <f t="shared" si="28"/>
        <v>1</v>
      </c>
      <c r="X142" s="15">
        <f t="shared" si="35"/>
        <v>1.0235634389610173E-2</v>
      </c>
      <c r="Y142" s="15">
        <f t="shared" si="36"/>
        <v>1.0235634389610173E-2</v>
      </c>
      <c r="Z142" s="15">
        <f t="shared" si="37"/>
        <v>1.0235634389610173E-2</v>
      </c>
      <c r="AA142" s="15"/>
    </row>
    <row r="143" spans="1:27" x14ac:dyDescent="0.25">
      <c r="A143" s="1">
        <f>'trading strategies'!A212</f>
        <v>39181</v>
      </c>
      <c r="B143" s="52">
        <f>'trading strategies'!B212</f>
        <v>3.5610900000000001</v>
      </c>
      <c r="C143" s="5">
        <f>'trading strategies'!P212</f>
        <v>2.2339223370666517E-2</v>
      </c>
      <c r="D143" s="5">
        <f>'trading strategies'!Q212</f>
        <v>2.2339223370666517E-2</v>
      </c>
      <c r="E143" s="5">
        <f>'trading strategies'!R212</f>
        <v>2.2339223370666517E-2</v>
      </c>
      <c r="F143" s="14">
        <f t="shared" si="29"/>
        <v>0.45556270595444592</v>
      </c>
      <c r="G143" s="14">
        <f t="shared" si="30"/>
        <v>0.45169769153531891</v>
      </c>
      <c r="H143" s="14">
        <f t="shared" si="31"/>
        <v>0.16996314309617866</v>
      </c>
      <c r="I143" s="26">
        <f>'trading strategies'!S212</f>
        <v>2.0339223370666515E-2</v>
      </c>
      <c r="J143" s="26">
        <f>'trading strategies'!T212</f>
        <v>2.0339223370666515E-2</v>
      </c>
      <c r="K143" s="26">
        <f>'trading strategies'!U212</f>
        <v>2.0339223370666515E-2</v>
      </c>
      <c r="L143" s="14">
        <f t="shared" si="32"/>
        <v>0.27156270595444576</v>
      </c>
      <c r="M143" s="14">
        <f t="shared" si="33"/>
        <v>0.26169769153531874</v>
      </c>
      <c r="N143" s="14">
        <f t="shared" si="34"/>
        <v>0.11596314309617861</v>
      </c>
      <c r="U143" s="9">
        <f t="shared" si="26"/>
        <v>2</v>
      </c>
      <c r="V143" s="9">
        <f t="shared" si="27"/>
        <v>2</v>
      </c>
      <c r="W143" s="9">
        <f t="shared" si="28"/>
        <v>2</v>
      </c>
      <c r="X143" s="15">
        <f t="shared" si="35"/>
        <v>3.0574857760276686E-2</v>
      </c>
      <c r="Y143" s="15">
        <f t="shared" si="36"/>
        <v>3.0574857760276686E-2</v>
      </c>
      <c r="Z143" s="15">
        <f t="shared" si="37"/>
        <v>3.0574857760276686E-2</v>
      </c>
      <c r="AA143" s="15"/>
    </row>
    <row r="144" spans="1:27" x14ac:dyDescent="0.25">
      <c r="A144" s="1">
        <f>'trading strategies'!A213</f>
        <v>39188</v>
      </c>
      <c r="B144" s="52">
        <f>'trading strategies'!B213</f>
        <v>3.6155499999999998</v>
      </c>
      <c r="C144" s="5">
        <f>'trading strategies'!P213</f>
        <v>1.5177310107358677E-2</v>
      </c>
      <c r="D144" s="5">
        <f>'trading strategies'!Q213</f>
        <v>1.5177310107358677E-2</v>
      </c>
      <c r="E144" s="5">
        <f>'trading strategies'!R213</f>
        <v>1.5177310107358677E-2</v>
      </c>
      <c r="F144" s="14">
        <f t="shared" si="29"/>
        <v>0.4707400160618046</v>
      </c>
      <c r="G144" s="14">
        <f t="shared" si="30"/>
        <v>0.46687500164267759</v>
      </c>
      <c r="H144" s="14">
        <f t="shared" si="31"/>
        <v>0.18514045320353734</v>
      </c>
      <c r="I144" s="26">
        <f>'trading strategies'!S213</f>
        <v>1.3177310107358677E-2</v>
      </c>
      <c r="J144" s="26">
        <f>'trading strategies'!T213</f>
        <v>1.3177310107358677E-2</v>
      </c>
      <c r="K144" s="26">
        <f>'trading strategies'!U213</f>
        <v>1.3177310107358677E-2</v>
      </c>
      <c r="L144" s="14">
        <f t="shared" si="32"/>
        <v>0.28474001606180444</v>
      </c>
      <c r="M144" s="14">
        <f t="shared" si="33"/>
        <v>0.27487500164267742</v>
      </c>
      <c r="N144" s="14">
        <f t="shared" si="34"/>
        <v>0.12914045320353729</v>
      </c>
      <c r="U144" s="9">
        <f t="shared" si="26"/>
        <v>3</v>
      </c>
      <c r="V144" s="9">
        <f t="shared" si="27"/>
        <v>3</v>
      </c>
      <c r="W144" s="9">
        <f t="shared" si="28"/>
        <v>3</v>
      </c>
      <c r="X144" s="15">
        <f t="shared" si="35"/>
        <v>4.3752167867635361E-2</v>
      </c>
      <c r="Y144" s="15">
        <f t="shared" si="36"/>
        <v>4.3752167867635361E-2</v>
      </c>
      <c r="Z144" s="15">
        <f t="shared" si="37"/>
        <v>4.3752167867635361E-2</v>
      </c>
      <c r="AA144" s="15"/>
    </row>
    <row r="145" spans="1:27" x14ac:dyDescent="0.25">
      <c r="A145" s="1">
        <f>'trading strategies'!A214</f>
        <v>39195</v>
      </c>
      <c r="B145" s="52">
        <f>'trading strategies'!B214</f>
        <v>3.7275</v>
      </c>
      <c r="C145" s="5">
        <f>'trading strategies'!P214</f>
        <v>3.0493779773639762E-2</v>
      </c>
      <c r="D145" s="5">
        <f>'trading strategies'!Q214</f>
        <v>3.0493779773639762E-2</v>
      </c>
      <c r="E145" s="5">
        <f>'trading strategies'!R214</f>
        <v>3.0493779773639762E-2</v>
      </c>
      <c r="F145" s="14">
        <f t="shared" si="29"/>
        <v>0.50123379583544436</v>
      </c>
      <c r="G145" s="14">
        <f t="shared" si="30"/>
        <v>0.49736878141631735</v>
      </c>
      <c r="H145" s="14">
        <f t="shared" si="31"/>
        <v>0.2156342329771771</v>
      </c>
      <c r="I145" s="26">
        <f>'trading strategies'!S214</f>
        <v>2.849377977363976E-2</v>
      </c>
      <c r="J145" s="26">
        <f>'trading strategies'!T214</f>
        <v>2.849377977363976E-2</v>
      </c>
      <c r="K145" s="26">
        <f>'trading strategies'!U214</f>
        <v>2.849377977363976E-2</v>
      </c>
      <c r="L145" s="14">
        <f t="shared" si="32"/>
        <v>0.3132337958354442</v>
      </c>
      <c r="M145" s="14">
        <f t="shared" si="33"/>
        <v>0.30336878141631718</v>
      </c>
      <c r="N145" s="14">
        <f t="shared" si="34"/>
        <v>0.15763423297717705</v>
      </c>
      <c r="U145" s="9">
        <f t="shared" si="26"/>
        <v>4</v>
      </c>
      <c r="V145" s="9">
        <f t="shared" si="27"/>
        <v>4</v>
      </c>
      <c r="W145" s="9">
        <f t="shared" si="28"/>
        <v>4</v>
      </c>
      <c r="X145" s="15">
        <f t="shared" si="35"/>
        <v>7.2245947641275121E-2</v>
      </c>
      <c r="Y145" s="15">
        <f t="shared" si="36"/>
        <v>7.2245947641275121E-2</v>
      </c>
      <c r="Z145" s="15">
        <f t="shared" si="37"/>
        <v>7.2245947641275121E-2</v>
      </c>
      <c r="AA145" s="15"/>
    </row>
    <row r="146" spans="1:27" x14ac:dyDescent="0.25">
      <c r="A146" s="1">
        <f>'trading strategies'!A215</f>
        <v>39202</v>
      </c>
      <c r="B146" s="52">
        <f>'trading strategies'!B215</f>
        <v>3.7577500000000001</v>
      </c>
      <c r="C146" s="5">
        <f>'trading strategies'!P215</f>
        <v>8.0826063744419141E-3</v>
      </c>
      <c r="D146" s="5">
        <f>'trading strategies'!Q215</f>
        <v>8.0826063744419141E-3</v>
      </c>
      <c r="E146" s="5">
        <f>'trading strategies'!R215</f>
        <v>8.0826063744419141E-3</v>
      </c>
      <c r="F146" s="14">
        <f t="shared" si="29"/>
        <v>0.50931640220988628</v>
      </c>
      <c r="G146" s="14">
        <f t="shared" si="30"/>
        <v>0.50545138779075927</v>
      </c>
      <c r="H146" s="14">
        <f t="shared" si="31"/>
        <v>0.22371683935161901</v>
      </c>
      <c r="I146" s="26">
        <f>'trading strategies'!S215</f>
        <v>6.0826063744419141E-3</v>
      </c>
      <c r="J146" s="26">
        <f>'trading strategies'!T215</f>
        <v>6.0826063744419141E-3</v>
      </c>
      <c r="K146" s="26">
        <f>'trading strategies'!U215</f>
        <v>6.0826063744419141E-3</v>
      </c>
      <c r="L146" s="14">
        <f t="shared" si="32"/>
        <v>0.31931640220988611</v>
      </c>
      <c r="M146" s="14">
        <f t="shared" si="33"/>
        <v>0.30945138779075909</v>
      </c>
      <c r="N146" s="14">
        <f t="shared" si="34"/>
        <v>0.16371683935161896</v>
      </c>
      <c r="U146" s="9">
        <f t="shared" si="26"/>
        <v>5</v>
      </c>
      <c r="V146" s="9">
        <f t="shared" si="27"/>
        <v>5</v>
      </c>
      <c r="W146" s="9">
        <f t="shared" si="28"/>
        <v>5</v>
      </c>
      <c r="X146" s="15">
        <f t="shared" si="35"/>
        <v>7.8328554015717033E-2</v>
      </c>
      <c r="Y146" s="15">
        <f t="shared" si="36"/>
        <v>7.8328554015717033E-2</v>
      </c>
      <c r="Z146" s="15">
        <f t="shared" si="37"/>
        <v>7.8328554015717033E-2</v>
      </c>
      <c r="AA146" s="15"/>
    </row>
    <row r="147" spans="1:27" x14ac:dyDescent="0.25">
      <c r="A147" s="1">
        <f>'trading strategies'!A216</f>
        <v>39209</v>
      </c>
      <c r="B147" s="52">
        <f>'trading strategies'!B216</f>
        <v>3.7002600000000001</v>
      </c>
      <c r="C147" s="5">
        <f>'trading strategies'!P216</f>
        <v>-1.5417286579589184E-2</v>
      </c>
      <c r="D147" s="5">
        <f>'trading strategies'!Q216</f>
        <v>-1.5417286579589184E-2</v>
      </c>
      <c r="E147" s="5">
        <f>'trading strategies'!R216</f>
        <v>-1.5417286579589184E-2</v>
      </c>
      <c r="F147" s="14">
        <f t="shared" si="29"/>
        <v>0.49389911563029709</v>
      </c>
      <c r="G147" s="14">
        <f t="shared" si="30"/>
        <v>0.49003410121117008</v>
      </c>
      <c r="H147" s="14">
        <f t="shared" si="31"/>
        <v>0.20829955277202983</v>
      </c>
      <c r="I147" s="26">
        <f>'trading strategies'!S216</f>
        <v>-1.7417286579589186E-2</v>
      </c>
      <c r="J147" s="26">
        <f>'trading strategies'!T216</f>
        <v>-1.7417286579589186E-2</v>
      </c>
      <c r="K147" s="26">
        <f>'trading strategies'!U216</f>
        <v>-1.7417286579589186E-2</v>
      </c>
      <c r="L147" s="14">
        <f t="shared" si="32"/>
        <v>0.30189911563029692</v>
      </c>
      <c r="M147" s="14">
        <f t="shared" si="33"/>
        <v>0.29203410121116991</v>
      </c>
      <c r="N147" s="14">
        <f t="shared" si="34"/>
        <v>0.14629955277202977</v>
      </c>
      <c r="U147" s="9">
        <f t="shared" si="26"/>
        <v>-1</v>
      </c>
      <c r="V147" s="9">
        <f t="shared" si="27"/>
        <v>-1</v>
      </c>
      <c r="W147" s="9">
        <f t="shared" si="28"/>
        <v>-1</v>
      </c>
      <c r="X147" s="15">
        <f t="shared" si="35"/>
        <v>-1.7417286579589186E-2</v>
      </c>
      <c r="Y147" s="15">
        <f t="shared" si="36"/>
        <v>-1.7417286579589186E-2</v>
      </c>
      <c r="Z147" s="15">
        <f t="shared" si="37"/>
        <v>-1.7417286579589186E-2</v>
      </c>
      <c r="AA147" s="15"/>
    </row>
    <row r="148" spans="1:27" x14ac:dyDescent="0.25">
      <c r="A148" s="1">
        <f>'trading strategies'!A217</f>
        <v>39216</v>
      </c>
      <c r="B148" s="52">
        <f>'trading strategies'!B217</f>
        <v>3.6851400000000001</v>
      </c>
      <c r="C148" s="5">
        <f>'trading strategies'!P217</f>
        <v>0</v>
      </c>
      <c r="D148" s="5">
        <f>'trading strategies'!Q217</f>
        <v>0</v>
      </c>
      <c r="E148" s="5">
        <f>'trading strategies'!R217</f>
        <v>0</v>
      </c>
      <c r="F148" s="14">
        <f t="shared" si="29"/>
        <v>0.49389911563029709</v>
      </c>
      <c r="G148" s="14">
        <f t="shared" si="30"/>
        <v>0.49003410121117008</v>
      </c>
      <c r="H148" s="14">
        <f t="shared" si="31"/>
        <v>0.20829955277202983</v>
      </c>
      <c r="I148" s="26">
        <f>'trading strategies'!S217</f>
        <v>0</v>
      </c>
      <c r="J148" s="26">
        <f>'trading strategies'!T217</f>
        <v>0</v>
      </c>
      <c r="K148" s="26">
        <f>'trading strategies'!U217</f>
        <v>0</v>
      </c>
      <c r="L148" s="14">
        <f t="shared" si="32"/>
        <v>0.30189911563029692</v>
      </c>
      <c r="M148" s="14">
        <f t="shared" si="33"/>
        <v>0.29203410121116991</v>
      </c>
      <c r="N148" s="14">
        <f t="shared" si="34"/>
        <v>0.14629955277202977</v>
      </c>
      <c r="U148" s="9">
        <f t="shared" si="26"/>
        <v>-1</v>
      </c>
      <c r="V148" s="9">
        <f t="shared" si="27"/>
        <v>-1</v>
      </c>
      <c r="W148" s="9">
        <f t="shared" si="28"/>
        <v>-1</v>
      </c>
      <c r="X148" s="15">
        <f t="shared" si="35"/>
        <v>0</v>
      </c>
      <c r="Y148" s="15">
        <f t="shared" si="36"/>
        <v>0</v>
      </c>
      <c r="Z148" s="15">
        <f t="shared" si="37"/>
        <v>0</v>
      </c>
      <c r="AA148" s="15"/>
    </row>
    <row r="149" spans="1:27" x14ac:dyDescent="0.25">
      <c r="A149" s="1">
        <f>'trading strategies'!A218</f>
        <v>39223</v>
      </c>
      <c r="B149" s="52">
        <f>'trading strategies'!B218</f>
        <v>3.6699199999999998</v>
      </c>
      <c r="C149" s="5">
        <f>'trading strategies'!P218</f>
        <v>0</v>
      </c>
      <c r="D149" s="5">
        <f>'trading strategies'!Q218</f>
        <v>0</v>
      </c>
      <c r="E149" s="5">
        <f>'trading strategies'!R218</f>
        <v>0</v>
      </c>
      <c r="F149" s="14">
        <f t="shared" si="29"/>
        <v>0.49389911563029709</v>
      </c>
      <c r="G149" s="14">
        <f t="shared" si="30"/>
        <v>0.49003410121117008</v>
      </c>
      <c r="H149" s="14">
        <f t="shared" si="31"/>
        <v>0.20829955277202983</v>
      </c>
      <c r="I149" s="26">
        <f>'trading strategies'!S218</f>
        <v>0</v>
      </c>
      <c r="J149" s="26">
        <f>'trading strategies'!T218</f>
        <v>0</v>
      </c>
      <c r="K149" s="26">
        <f>'trading strategies'!U218</f>
        <v>0</v>
      </c>
      <c r="L149" s="14">
        <f t="shared" si="32"/>
        <v>0.30189911563029692</v>
      </c>
      <c r="M149" s="14">
        <f t="shared" si="33"/>
        <v>0.29203410121116991</v>
      </c>
      <c r="N149" s="14">
        <f t="shared" si="34"/>
        <v>0.14629955277202977</v>
      </c>
      <c r="U149" s="9">
        <f t="shared" si="26"/>
        <v>-1</v>
      </c>
      <c r="V149" s="9">
        <f t="shared" si="27"/>
        <v>-1</v>
      </c>
      <c r="W149" s="9">
        <f t="shared" si="28"/>
        <v>-1</v>
      </c>
      <c r="X149" s="15">
        <f t="shared" si="35"/>
        <v>0</v>
      </c>
      <c r="Y149" s="15">
        <f t="shared" si="36"/>
        <v>0</v>
      </c>
      <c r="Z149" s="15">
        <f t="shared" si="37"/>
        <v>0</v>
      </c>
      <c r="AA149" s="15"/>
    </row>
    <row r="150" spans="1:27" x14ac:dyDescent="0.25">
      <c r="A150" s="1">
        <f>'trading strategies'!A219</f>
        <v>39230</v>
      </c>
      <c r="B150" s="52">
        <f>'trading strategies'!B219</f>
        <v>3.6569400000000001</v>
      </c>
      <c r="C150" s="5">
        <f>'trading strategies'!P219</f>
        <v>0</v>
      </c>
      <c r="D150" s="5">
        <f>'trading strategies'!Q219</f>
        <v>0</v>
      </c>
      <c r="E150" s="5">
        <f>'trading strategies'!R219</f>
        <v>0</v>
      </c>
      <c r="F150" s="14">
        <f t="shared" si="29"/>
        <v>0.49389911563029709</v>
      </c>
      <c r="G150" s="14">
        <f t="shared" si="30"/>
        <v>0.49003410121117008</v>
      </c>
      <c r="H150" s="14">
        <f t="shared" si="31"/>
        <v>0.20829955277202983</v>
      </c>
      <c r="I150" s="26">
        <f>'trading strategies'!S219</f>
        <v>0</v>
      </c>
      <c r="J150" s="26">
        <f>'trading strategies'!T219</f>
        <v>0</v>
      </c>
      <c r="K150" s="26">
        <f>'trading strategies'!U219</f>
        <v>0</v>
      </c>
      <c r="L150" s="14">
        <f t="shared" si="32"/>
        <v>0.30189911563029692</v>
      </c>
      <c r="M150" s="14">
        <f t="shared" si="33"/>
        <v>0.29203410121116991</v>
      </c>
      <c r="N150" s="14">
        <f t="shared" si="34"/>
        <v>0.14629955277202977</v>
      </c>
      <c r="U150" s="9">
        <f t="shared" si="26"/>
        <v>-1</v>
      </c>
      <c r="V150" s="9">
        <f t="shared" si="27"/>
        <v>-1</v>
      </c>
      <c r="W150" s="9">
        <f t="shared" si="28"/>
        <v>-1</v>
      </c>
      <c r="X150" s="15">
        <f t="shared" si="35"/>
        <v>0</v>
      </c>
      <c r="Y150" s="15">
        <f t="shared" si="36"/>
        <v>0</v>
      </c>
      <c r="Z150" s="15">
        <f t="shared" si="37"/>
        <v>0</v>
      </c>
      <c r="AA150" s="15"/>
    </row>
    <row r="151" spans="1:27" x14ac:dyDescent="0.25">
      <c r="A151" s="1">
        <f>'trading strategies'!A220</f>
        <v>39237</v>
      </c>
      <c r="B151" s="52">
        <f>'trading strategies'!B220</f>
        <v>3.5791400000000002</v>
      </c>
      <c r="C151" s="5">
        <f>'trading strategies'!P220</f>
        <v>0</v>
      </c>
      <c r="D151" s="5">
        <f>'trading strategies'!Q220</f>
        <v>0</v>
      </c>
      <c r="E151" s="5">
        <f>'trading strategies'!R220</f>
        <v>0</v>
      </c>
      <c r="F151" s="14">
        <f t="shared" si="29"/>
        <v>0.49389911563029709</v>
      </c>
      <c r="G151" s="14">
        <f t="shared" si="30"/>
        <v>0.49003410121117008</v>
      </c>
      <c r="H151" s="14">
        <f t="shared" si="31"/>
        <v>0.20829955277202983</v>
      </c>
      <c r="I151" s="26">
        <f>'trading strategies'!S220</f>
        <v>0</v>
      </c>
      <c r="J151" s="26">
        <f>'trading strategies'!T220</f>
        <v>0</v>
      </c>
      <c r="K151" s="26">
        <f>'trading strategies'!U220</f>
        <v>0</v>
      </c>
      <c r="L151" s="14">
        <f t="shared" si="32"/>
        <v>0.30189911563029692</v>
      </c>
      <c r="M151" s="14">
        <f t="shared" si="33"/>
        <v>0.29203410121116991</v>
      </c>
      <c r="N151" s="14">
        <f t="shared" si="34"/>
        <v>0.14629955277202977</v>
      </c>
      <c r="U151" s="9">
        <f t="shared" si="26"/>
        <v>-1</v>
      </c>
      <c r="V151" s="9">
        <f t="shared" si="27"/>
        <v>-1</v>
      </c>
      <c r="W151" s="9">
        <f t="shared" si="28"/>
        <v>-1</v>
      </c>
      <c r="X151" s="15">
        <f t="shared" si="35"/>
        <v>0</v>
      </c>
      <c r="Y151" s="15">
        <f t="shared" si="36"/>
        <v>0</v>
      </c>
      <c r="Z151" s="15">
        <f t="shared" si="37"/>
        <v>0</v>
      </c>
      <c r="AA151" s="15"/>
    </row>
    <row r="152" spans="1:27" x14ac:dyDescent="0.25">
      <c r="A152" s="1">
        <f>'trading strategies'!A221</f>
        <v>39244</v>
      </c>
      <c r="B152" s="52">
        <f>'trading strategies'!B221</f>
        <v>3.7088199999999998</v>
      </c>
      <c r="C152" s="5">
        <f>'trading strategies'!P221</f>
        <v>0</v>
      </c>
      <c r="D152" s="5">
        <f>'trading strategies'!Q221</f>
        <v>0</v>
      </c>
      <c r="E152" s="5">
        <f>'trading strategies'!R221</f>
        <v>0</v>
      </c>
      <c r="F152" s="14">
        <f t="shared" si="29"/>
        <v>0.49389911563029709</v>
      </c>
      <c r="G152" s="14">
        <f t="shared" si="30"/>
        <v>0.49003410121117008</v>
      </c>
      <c r="H152" s="14">
        <f t="shared" si="31"/>
        <v>0.20829955277202983</v>
      </c>
      <c r="I152" s="26">
        <f>'trading strategies'!S221</f>
        <v>0</v>
      </c>
      <c r="J152" s="26">
        <f>'trading strategies'!T221</f>
        <v>0</v>
      </c>
      <c r="K152" s="26">
        <f>'trading strategies'!U221</f>
        <v>0</v>
      </c>
      <c r="L152" s="14">
        <f t="shared" si="32"/>
        <v>0.30189911563029692</v>
      </c>
      <c r="M152" s="14">
        <f t="shared" si="33"/>
        <v>0.29203410121116991</v>
      </c>
      <c r="N152" s="14">
        <f t="shared" si="34"/>
        <v>0.14629955277202977</v>
      </c>
      <c r="U152" s="9">
        <f t="shared" si="26"/>
        <v>-1</v>
      </c>
      <c r="V152" s="9">
        <f t="shared" si="27"/>
        <v>-1</v>
      </c>
      <c r="W152" s="9">
        <f t="shared" si="28"/>
        <v>-1</v>
      </c>
      <c r="X152" s="15">
        <f t="shared" si="35"/>
        <v>0</v>
      </c>
      <c r="Y152" s="15">
        <f t="shared" si="36"/>
        <v>0</v>
      </c>
      <c r="Z152" s="15">
        <f t="shared" si="37"/>
        <v>0</v>
      </c>
      <c r="AA152" s="15"/>
    </row>
    <row r="153" spans="1:27" x14ac:dyDescent="0.25">
      <c r="A153" s="1">
        <f>'trading strategies'!A222</f>
        <v>39251</v>
      </c>
      <c r="B153" s="52">
        <f>'trading strategies'!B222</f>
        <v>3.62453</v>
      </c>
      <c r="C153" s="5">
        <f>'trading strategies'!P222</f>
        <v>-2.2989142000299889E-2</v>
      </c>
      <c r="D153" s="5">
        <f>'trading strategies'!Q222</f>
        <v>-2.2989142000299889E-2</v>
      </c>
      <c r="E153" s="5">
        <f>'trading strategies'!R222</f>
        <v>-2.2989142000299889E-2</v>
      </c>
      <c r="F153" s="14">
        <f t="shared" si="29"/>
        <v>0.4709099736299972</v>
      </c>
      <c r="G153" s="14">
        <f t="shared" si="30"/>
        <v>0.46704495921087019</v>
      </c>
      <c r="H153" s="14">
        <f t="shared" si="31"/>
        <v>0.18531041077172994</v>
      </c>
      <c r="I153" s="26">
        <f>'trading strategies'!S222</f>
        <v>-2.4989142000299891E-2</v>
      </c>
      <c r="J153" s="26">
        <f>'trading strategies'!T222</f>
        <v>-2.4989142000299891E-2</v>
      </c>
      <c r="K153" s="26">
        <f>'trading strategies'!U222</f>
        <v>-2.4989142000299891E-2</v>
      </c>
      <c r="L153" s="14">
        <f t="shared" si="32"/>
        <v>0.27690997362999703</v>
      </c>
      <c r="M153" s="14">
        <f t="shared" si="33"/>
        <v>0.26704495921087001</v>
      </c>
      <c r="N153" s="14">
        <f t="shared" si="34"/>
        <v>0.12131041077172988</v>
      </c>
      <c r="U153" s="9">
        <f t="shared" si="26"/>
        <v>-1</v>
      </c>
      <c r="V153" s="9">
        <f t="shared" si="27"/>
        <v>-1</v>
      </c>
      <c r="W153" s="9">
        <f t="shared" si="28"/>
        <v>-1</v>
      </c>
      <c r="X153" s="15">
        <f t="shared" si="35"/>
        <v>-2.4989142000299891E-2</v>
      </c>
      <c r="Y153" s="15">
        <f t="shared" si="36"/>
        <v>-2.4989142000299891E-2</v>
      </c>
      <c r="Z153" s="15">
        <f t="shared" si="37"/>
        <v>-2.4989142000299891E-2</v>
      </c>
      <c r="AA153" s="15"/>
    </row>
    <row r="154" spans="1:27" x14ac:dyDescent="0.25">
      <c r="A154" s="1">
        <f>'trading strategies'!A223</f>
        <v>39258</v>
      </c>
      <c r="B154" s="52">
        <f>'trading strategies'!B223</f>
        <v>3.58562</v>
      </c>
      <c r="C154" s="5">
        <f>'trading strategies'!P223</f>
        <v>0</v>
      </c>
      <c r="D154" s="5">
        <f>'trading strategies'!Q223</f>
        <v>0</v>
      </c>
      <c r="E154" s="5">
        <f>'trading strategies'!R223</f>
        <v>0</v>
      </c>
      <c r="F154" s="14">
        <f t="shared" si="29"/>
        <v>0.4709099736299972</v>
      </c>
      <c r="G154" s="14">
        <f t="shared" si="30"/>
        <v>0.46704495921087019</v>
      </c>
      <c r="H154" s="14">
        <f t="shared" si="31"/>
        <v>0.18531041077172994</v>
      </c>
      <c r="I154" s="26">
        <f>'trading strategies'!S223</f>
        <v>0</v>
      </c>
      <c r="J154" s="26">
        <f>'trading strategies'!T223</f>
        <v>0</v>
      </c>
      <c r="K154" s="26">
        <f>'trading strategies'!U223</f>
        <v>0</v>
      </c>
      <c r="L154" s="14">
        <f t="shared" si="32"/>
        <v>0.27690997362999703</v>
      </c>
      <c r="M154" s="14">
        <f t="shared" si="33"/>
        <v>0.26704495921087001</v>
      </c>
      <c r="N154" s="14">
        <f t="shared" si="34"/>
        <v>0.12131041077172988</v>
      </c>
      <c r="U154" s="9">
        <f t="shared" si="26"/>
        <v>-1</v>
      </c>
      <c r="V154" s="9">
        <f t="shared" si="27"/>
        <v>-1</v>
      </c>
      <c r="W154" s="9">
        <f t="shared" si="28"/>
        <v>-1</v>
      </c>
      <c r="X154" s="15">
        <f t="shared" si="35"/>
        <v>0</v>
      </c>
      <c r="Y154" s="15">
        <f t="shared" si="36"/>
        <v>0</v>
      </c>
      <c r="Z154" s="15">
        <f t="shared" si="37"/>
        <v>0</v>
      </c>
      <c r="AA154" s="15"/>
    </row>
    <row r="155" spans="1:27" x14ac:dyDescent="0.25">
      <c r="A155" s="1">
        <f>'trading strategies'!A224</f>
        <v>39265</v>
      </c>
      <c r="B155" s="52">
        <f>'trading strategies'!B224</f>
        <v>3.5369899999999999</v>
      </c>
      <c r="C155" s="5">
        <f>'trading strategies'!P224</f>
        <v>0</v>
      </c>
      <c r="D155" s="5">
        <f>'trading strategies'!Q224</f>
        <v>0</v>
      </c>
      <c r="E155" s="5">
        <f>'trading strategies'!R224</f>
        <v>0</v>
      </c>
      <c r="F155" s="14">
        <f t="shared" si="29"/>
        <v>0.4709099736299972</v>
      </c>
      <c r="G155" s="14">
        <f t="shared" si="30"/>
        <v>0.46704495921087019</v>
      </c>
      <c r="H155" s="14">
        <f t="shared" si="31"/>
        <v>0.18531041077172994</v>
      </c>
      <c r="I155" s="26">
        <f>'trading strategies'!S224</f>
        <v>0</v>
      </c>
      <c r="J155" s="26">
        <f>'trading strategies'!T224</f>
        <v>0</v>
      </c>
      <c r="K155" s="26">
        <f>'trading strategies'!U224</f>
        <v>0</v>
      </c>
      <c r="L155" s="14">
        <f t="shared" si="32"/>
        <v>0.27690997362999703</v>
      </c>
      <c r="M155" s="14">
        <f t="shared" si="33"/>
        <v>0.26704495921087001</v>
      </c>
      <c r="N155" s="14">
        <f t="shared" si="34"/>
        <v>0.12131041077172988</v>
      </c>
      <c r="U155" s="9">
        <f t="shared" si="26"/>
        <v>-1</v>
      </c>
      <c r="V155" s="9">
        <f t="shared" si="27"/>
        <v>-1</v>
      </c>
      <c r="W155" s="9">
        <f t="shared" si="28"/>
        <v>-1</v>
      </c>
      <c r="X155" s="15">
        <f t="shared" si="35"/>
        <v>0</v>
      </c>
      <c r="Y155" s="15">
        <f t="shared" si="36"/>
        <v>0</v>
      </c>
      <c r="Z155" s="15">
        <f t="shared" si="37"/>
        <v>0</v>
      </c>
      <c r="AA155" s="15"/>
    </row>
    <row r="156" spans="1:27" x14ac:dyDescent="0.25">
      <c r="A156" s="1">
        <f>'trading strategies'!A225</f>
        <v>39272</v>
      </c>
      <c r="B156" s="52">
        <f>'trading strategies'!B225</f>
        <v>3.5402399999999998</v>
      </c>
      <c r="C156" s="5">
        <f>'trading strategies'!P225</f>
        <v>0</v>
      </c>
      <c r="D156" s="5">
        <f>'trading strategies'!Q225</f>
        <v>0</v>
      </c>
      <c r="E156" s="5">
        <f>'trading strategies'!R225</f>
        <v>0</v>
      </c>
      <c r="F156" s="14">
        <f t="shared" si="29"/>
        <v>0.4709099736299972</v>
      </c>
      <c r="G156" s="14">
        <f t="shared" si="30"/>
        <v>0.46704495921087019</v>
      </c>
      <c r="H156" s="14">
        <f t="shared" si="31"/>
        <v>0.18531041077172994</v>
      </c>
      <c r="I156" s="26">
        <f>'trading strategies'!S225</f>
        <v>0</v>
      </c>
      <c r="J156" s="26">
        <f>'trading strategies'!T225</f>
        <v>0</v>
      </c>
      <c r="K156" s="26">
        <f>'trading strategies'!U225</f>
        <v>0</v>
      </c>
      <c r="L156" s="14">
        <f t="shared" si="32"/>
        <v>0.27690997362999703</v>
      </c>
      <c r="M156" s="14">
        <f t="shared" si="33"/>
        <v>0.26704495921087001</v>
      </c>
      <c r="N156" s="14">
        <f t="shared" si="34"/>
        <v>0.12131041077172988</v>
      </c>
      <c r="U156" s="9">
        <f t="shared" si="26"/>
        <v>-1</v>
      </c>
      <c r="V156" s="9">
        <f t="shared" si="27"/>
        <v>-1</v>
      </c>
      <c r="W156" s="9">
        <f t="shared" si="28"/>
        <v>-1</v>
      </c>
      <c r="X156" s="15">
        <f t="shared" si="35"/>
        <v>0</v>
      </c>
      <c r="Y156" s="15">
        <f t="shared" si="36"/>
        <v>0</v>
      </c>
      <c r="Z156" s="15">
        <f t="shared" si="37"/>
        <v>0</v>
      </c>
      <c r="AA156" s="15"/>
    </row>
    <row r="157" spans="1:27" x14ac:dyDescent="0.25">
      <c r="A157" s="1">
        <f>'trading strategies'!A226</f>
        <v>39279</v>
      </c>
      <c r="B157" s="52">
        <f>'trading strategies'!B226</f>
        <v>3.4916100000000001</v>
      </c>
      <c r="C157" s="5">
        <f>'trading strategies'!P226</f>
        <v>0</v>
      </c>
      <c r="D157" s="5">
        <f>'trading strategies'!Q226</f>
        <v>0</v>
      </c>
      <c r="E157" s="5">
        <f>'trading strategies'!R226</f>
        <v>0</v>
      </c>
      <c r="F157" s="14">
        <f t="shared" si="29"/>
        <v>0.4709099736299972</v>
      </c>
      <c r="G157" s="14">
        <f t="shared" si="30"/>
        <v>0.46704495921087019</v>
      </c>
      <c r="H157" s="14">
        <f t="shared" si="31"/>
        <v>0.18531041077172994</v>
      </c>
      <c r="I157" s="26">
        <f>'trading strategies'!S226</f>
        <v>0</v>
      </c>
      <c r="J157" s="26">
        <f>'trading strategies'!T226</f>
        <v>0</v>
      </c>
      <c r="K157" s="26">
        <f>'trading strategies'!U226</f>
        <v>0</v>
      </c>
      <c r="L157" s="14">
        <f t="shared" si="32"/>
        <v>0.27690997362999703</v>
      </c>
      <c r="M157" s="14">
        <f t="shared" si="33"/>
        <v>0.26704495921087001</v>
      </c>
      <c r="N157" s="14">
        <f t="shared" si="34"/>
        <v>0.12131041077172988</v>
      </c>
      <c r="U157" s="9">
        <f t="shared" si="26"/>
        <v>-1</v>
      </c>
      <c r="V157" s="9">
        <f t="shared" si="27"/>
        <v>-1</v>
      </c>
      <c r="W157" s="9">
        <f t="shared" si="28"/>
        <v>-1</v>
      </c>
      <c r="X157" s="15">
        <f t="shared" si="35"/>
        <v>0</v>
      </c>
      <c r="Y157" s="15">
        <f t="shared" si="36"/>
        <v>0</v>
      </c>
      <c r="Z157" s="15">
        <f t="shared" si="37"/>
        <v>0</v>
      </c>
      <c r="AA157" s="15"/>
    </row>
    <row r="158" spans="1:27" x14ac:dyDescent="0.25">
      <c r="A158" s="1">
        <f>'trading strategies'!A227</f>
        <v>39286</v>
      </c>
      <c r="B158" s="52">
        <f>'trading strategies'!B227</f>
        <v>3.5467200000000001</v>
      </c>
      <c r="C158" s="5">
        <f>'trading strategies'!P227</f>
        <v>0</v>
      </c>
      <c r="D158" s="5">
        <f>'trading strategies'!Q227</f>
        <v>0</v>
      </c>
      <c r="E158" s="5">
        <f>'trading strategies'!R227</f>
        <v>0</v>
      </c>
      <c r="F158" s="14">
        <f t="shared" si="29"/>
        <v>0.4709099736299972</v>
      </c>
      <c r="G158" s="14">
        <f t="shared" si="30"/>
        <v>0.46704495921087019</v>
      </c>
      <c r="H158" s="14">
        <f t="shared" si="31"/>
        <v>0.18531041077172994</v>
      </c>
      <c r="I158" s="26">
        <f>'trading strategies'!S227</f>
        <v>0</v>
      </c>
      <c r="J158" s="26">
        <f>'trading strategies'!T227</f>
        <v>0</v>
      </c>
      <c r="K158" s="26">
        <f>'trading strategies'!U227</f>
        <v>0</v>
      </c>
      <c r="L158" s="14">
        <f t="shared" si="32"/>
        <v>0.27690997362999703</v>
      </c>
      <c r="M158" s="14">
        <f t="shared" si="33"/>
        <v>0.26704495921087001</v>
      </c>
      <c r="N158" s="14">
        <f t="shared" si="34"/>
        <v>0.12131041077172988</v>
      </c>
      <c r="U158" s="9">
        <f t="shared" si="26"/>
        <v>-1</v>
      </c>
      <c r="V158" s="9">
        <f t="shared" si="27"/>
        <v>-1</v>
      </c>
      <c r="W158" s="9">
        <f t="shared" si="28"/>
        <v>-1</v>
      </c>
      <c r="X158" s="15">
        <f t="shared" si="35"/>
        <v>0</v>
      </c>
      <c r="Y158" s="15">
        <f t="shared" si="36"/>
        <v>0</v>
      </c>
      <c r="Z158" s="15">
        <f t="shared" si="37"/>
        <v>0</v>
      </c>
      <c r="AA158" s="15"/>
    </row>
    <row r="159" spans="1:27" x14ac:dyDescent="0.25">
      <c r="A159" s="1">
        <f>'trading strategies'!A228</f>
        <v>39293</v>
      </c>
      <c r="B159" s="52">
        <f>'trading strategies'!B228</f>
        <v>3.5726599999999999</v>
      </c>
      <c r="C159" s="5">
        <f>'trading strategies'!P228</f>
        <v>7.2871836567178772E-3</v>
      </c>
      <c r="D159" s="5">
        <f>'trading strategies'!Q228</f>
        <v>7.2871836567178772E-3</v>
      </c>
      <c r="E159" s="5">
        <f>'trading strategies'!R228</f>
        <v>7.2871836567178772E-3</v>
      </c>
      <c r="F159" s="14">
        <f t="shared" si="29"/>
        <v>0.47819715728671508</v>
      </c>
      <c r="G159" s="14">
        <f t="shared" si="30"/>
        <v>0.47433214286758807</v>
      </c>
      <c r="H159" s="14">
        <f t="shared" si="31"/>
        <v>0.19259759442844782</v>
      </c>
      <c r="I159" s="26">
        <f>'trading strategies'!S228</f>
        <v>5.2871836567178771E-3</v>
      </c>
      <c r="J159" s="26">
        <f>'trading strategies'!T228</f>
        <v>5.2871836567178771E-3</v>
      </c>
      <c r="K159" s="26">
        <f>'trading strategies'!U228</f>
        <v>5.2871836567178771E-3</v>
      </c>
      <c r="L159" s="14">
        <f t="shared" si="32"/>
        <v>0.28219715728671491</v>
      </c>
      <c r="M159" s="14">
        <f t="shared" si="33"/>
        <v>0.27233214286758789</v>
      </c>
      <c r="N159" s="14">
        <f t="shared" si="34"/>
        <v>0.12659759442844776</v>
      </c>
      <c r="U159" s="9">
        <f t="shared" si="26"/>
        <v>1</v>
      </c>
      <c r="V159" s="9">
        <f t="shared" si="27"/>
        <v>1</v>
      </c>
      <c r="W159" s="9">
        <f t="shared" si="28"/>
        <v>1</v>
      </c>
      <c r="X159" s="15">
        <f t="shared" si="35"/>
        <v>5.2871836567178771E-3</v>
      </c>
      <c r="Y159" s="15">
        <f t="shared" si="36"/>
        <v>5.2871836567178771E-3</v>
      </c>
      <c r="Z159" s="15">
        <f t="shared" si="37"/>
        <v>5.2871836567178771E-3</v>
      </c>
      <c r="AA159" s="15"/>
    </row>
    <row r="160" spans="1:27" x14ac:dyDescent="0.25">
      <c r="A160" s="1">
        <f>'trading strategies'!A229</f>
        <v>39300</v>
      </c>
      <c r="B160" s="52">
        <f>'trading strategies'!B229</f>
        <v>3.58562</v>
      </c>
      <c r="C160" s="5">
        <f>'trading strategies'!P229</f>
        <v>3.6209855329649709E-3</v>
      </c>
      <c r="D160" s="5">
        <f>'trading strategies'!Q229</f>
        <v>3.6209855329649709E-3</v>
      </c>
      <c r="E160" s="5">
        <f>'trading strategies'!R229</f>
        <v>3.6209855329649709E-3</v>
      </c>
      <c r="F160" s="14">
        <f t="shared" si="29"/>
        <v>0.48181814281968005</v>
      </c>
      <c r="G160" s="14">
        <f t="shared" si="30"/>
        <v>0.47795312840055304</v>
      </c>
      <c r="H160" s="14">
        <f t="shared" si="31"/>
        <v>0.19621857996141279</v>
      </c>
      <c r="I160" s="26">
        <f>'trading strategies'!S229</f>
        <v>1.6209855329649709E-3</v>
      </c>
      <c r="J160" s="26">
        <f>'trading strategies'!T229</f>
        <v>1.6209855329649709E-3</v>
      </c>
      <c r="K160" s="26">
        <f>'trading strategies'!U229</f>
        <v>1.6209855329649709E-3</v>
      </c>
      <c r="L160" s="14">
        <f t="shared" si="32"/>
        <v>0.28381814281967988</v>
      </c>
      <c r="M160" s="14">
        <f t="shared" si="33"/>
        <v>0.27395312840055286</v>
      </c>
      <c r="N160" s="14">
        <f t="shared" si="34"/>
        <v>0.12821857996141273</v>
      </c>
      <c r="U160" s="9">
        <f t="shared" si="26"/>
        <v>2</v>
      </c>
      <c r="V160" s="9">
        <f t="shared" si="27"/>
        <v>2</v>
      </c>
      <c r="W160" s="9">
        <f t="shared" si="28"/>
        <v>2</v>
      </c>
      <c r="X160" s="15">
        <f t="shared" si="35"/>
        <v>6.908169189682848E-3</v>
      </c>
      <c r="Y160" s="15">
        <f t="shared" si="36"/>
        <v>6.908169189682848E-3</v>
      </c>
      <c r="Z160" s="15">
        <f t="shared" si="37"/>
        <v>6.908169189682848E-3</v>
      </c>
      <c r="AA160" s="15"/>
    </row>
    <row r="161" spans="1:27" x14ac:dyDescent="0.25">
      <c r="A161" s="1">
        <f>'trading strategies'!A230</f>
        <v>39307</v>
      </c>
      <c r="B161" s="52">
        <f>'trading strategies'!B230</f>
        <v>3.6375000000000002</v>
      </c>
      <c r="C161" s="5">
        <f>'trading strategies'!P230</f>
        <v>1.4365230581617983E-2</v>
      </c>
      <c r="D161" s="5">
        <f>'trading strategies'!Q230</f>
        <v>1.4365230581617983E-2</v>
      </c>
      <c r="E161" s="5">
        <f>'trading strategies'!R230</f>
        <v>1.4365230581617983E-2</v>
      </c>
      <c r="F161" s="14">
        <f t="shared" si="29"/>
        <v>0.49618337340129803</v>
      </c>
      <c r="G161" s="14">
        <f t="shared" si="30"/>
        <v>0.49231835898217102</v>
      </c>
      <c r="H161" s="14">
        <f t="shared" si="31"/>
        <v>0.21058381054303077</v>
      </c>
      <c r="I161" s="26">
        <f>'trading strategies'!S230</f>
        <v>1.2365230581617983E-2</v>
      </c>
      <c r="J161" s="26">
        <f>'trading strategies'!T230</f>
        <v>1.2365230581617983E-2</v>
      </c>
      <c r="K161" s="26">
        <f>'trading strategies'!U230</f>
        <v>1.2365230581617983E-2</v>
      </c>
      <c r="L161" s="14">
        <f t="shared" si="32"/>
        <v>0.29618337340129786</v>
      </c>
      <c r="M161" s="14">
        <f t="shared" si="33"/>
        <v>0.28631835898217084</v>
      </c>
      <c r="N161" s="14">
        <f t="shared" si="34"/>
        <v>0.14058381054303071</v>
      </c>
      <c r="U161" s="9">
        <f t="shared" si="26"/>
        <v>3</v>
      </c>
      <c r="V161" s="9">
        <f t="shared" si="27"/>
        <v>3</v>
      </c>
      <c r="W161" s="9">
        <f t="shared" si="28"/>
        <v>3</v>
      </c>
      <c r="X161" s="15">
        <f t="shared" si="35"/>
        <v>1.9273399771300832E-2</v>
      </c>
      <c r="Y161" s="15">
        <f t="shared" si="36"/>
        <v>1.9273399771300832E-2</v>
      </c>
      <c r="Z161" s="15">
        <f t="shared" si="37"/>
        <v>1.9273399771300832E-2</v>
      </c>
      <c r="AA161" s="15"/>
    </row>
    <row r="162" spans="1:27" x14ac:dyDescent="0.25">
      <c r="A162" s="1">
        <f>'trading strategies'!A231</f>
        <v>39314</v>
      </c>
      <c r="B162" s="52">
        <f>'trading strategies'!B231</f>
        <v>3.6472199999999999</v>
      </c>
      <c r="C162" s="5">
        <f>'trading strategies'!P231</f>
        <v>2.6686010631455925E-3</v>
      </c>
      <c r="D162" s="5">
        <f>'trading strategies'!Q231</f>
        <v>2.6686010631455925E-3</v>
      </c>
      <c r="E162" s="5">
        <f>'trading strategies'!R231</f>
        <v>2.6686010631455925E-3</v>
      </c>
      <c r="F162" s="14">
        <f t="shared" si="29"/>
        <v>0.49885197446444363</v>
      </c>
      <c r="G162" s="14">
        <f t="shared" si="30"/>
        <v>0.49498696004531662</v>
      </c>
      <c r="H162" s="14">
        <f t="shared" si="31"/>
        <v>0.21325241160617636</v>
      </c>
      <c r="I162" s="26">
        <f>'trading strategies'!S231</f>
        <v>6.6860106314559249E-4</v>
      </c>
      <c r="J162" s="26">
        <f>'trading strategies'!T231</f>
        <v>6.6860106314559249E-4</v>
      </c>
      <c r="K162" s="26">
        <f>'trading strategies'!U231</f>
        <v>6.6860106314559249E-4</v>
      </c>
      <c r="L162" s="14">
        <f t="shared" si="32"/>
        <v>0.29685197446444345</v>
      </c>
      <c r="M162" s="14">
        <f t="shared" si="33"/>
        <v>0.28698696004531643</v>
      </c>
      <c r="N162" s="14">
        <f t="shared" si="34"/>
        <v>0.1412524116061763</v>
      </c>
      <c r="U162" s="9">
        <f t="shared" si="26"/>
        <v>4</v>
      </c>
      <c r="V162" s="9">
        <f t="shared" si="27"/>
        <v>4</v>
      </c>
      <c r="W162" s="9">
        <f t="shared" si="28"/>
        <v>4</v>
      </c>
      <c r="X162" s="15">
        <f t="shared" si="35"/>
        <v>1.9942000834446423E-2</v>
      </c>
      <c r="Y162" s="15">
        <f t="shared" si="36"/>
        <v>1.9942000834446423E-2</v>
      </c>
      <c r="Z162" s="15">
        <f t="shared" si="37"/>
        <v>1.9942000834446423E-2</v>
      </c>
      <c r="AA162" s="15"/>
    </row>
    <row r="163" spans="1:27" x14ac:dyDescent="0.25">
      <c r="A163" s="1">
        <f>'trading strategies'!A232</f>
        <v>39321</v>
      </c>
      <c r="B163" s="52">
        <f>'trading strategies'!B232</f>
        <v>3.58562</v>
      </c>
      <c r="C163" s="5">
        <f>'trading strategies'!P232</f>
        <v>-1.7033831644763575E-2</v>
      </c>
      <c r="D163" s="5">
        <f>'trading strategies'!Q232</f>
        <v>-1.7033831644763575E-2</v>
      </c>
      <c r="E163" s="5">
        <f>'trading strategies'!R232</f>
        <v>-1.7033831644763575E-2</v>
      </c>
      <c r="F163" s="14">
        <f t="shared" si="29"/>
        <v>0.48181814281968005</v>
      </c>
      <c r="G163" s="14">
        <f t="shared" si="30"/>
        <v>0.47795312840055304</v>
      </c>
      <c r="H163" s="14">
        <f t="shared" si="31"/>
        <v>0.19621857996141279</v>
      </c>
      <c r="I163" s="26">
        <f>'trading strategies'!S232</f>
        <v>-1.9033831644763577E-2</v>
      </c>
      <c r="J163" s="26">
        <f>'trading strategies'!T232</f>
        <v>-1.9033831644763577E-2</v>
      </c>
      <c r="K163" s="26">
        <f>'trading strategies'!U232</f>
        <v>-1.9033831644763577E-2</v>
      </c>
      <c r="L163" s="14">
        <f t="shared" si="32"/>
        <v>0.27781814281967987</v>
      </c>
      <c r="M163" s="14">
        <f t="shared" si="33"/>
        <v>0.26795312840055285</v>
      </c>
      <c r="N163" s="14">
        <f t="shared" si="34"/>
        <v>0.12221857996141272</v>
      </c>
      <c r="U163" s="9">
        <f t="shared" si="26"/>
        <v>-1</v>
      </c>
      <c r="V163" s="9">
        <f t="shared" si="27"/>
        <v>-1</v>
      </c>
      <c r="W163" s="9">
        <f t="shared" si="28"/>
        <v>-1</v>
      </c>
      <c r="X163" s="15">
        <f t="shared" si="35"/>
        <v>-1.9033831644763577E-2</v>
      </c>
      <c r="Y163" s="15">
        <f t="shared" si="36"/>
        <v>-1.9033831644763577E-2</v>
      </c>
      <c r="Z163" s="15">
        <f t="shared" si="37"/>
        <v>-1.9033831644763577E-2</v>
      </c>
      <c r="AA163" s="15"/>
    </row>
    <row r="164" spans="1:27" x14ac:dyDescent="0.25">
      <c r="A164" s="1">
        <f>'trading strategies'!A233</f>
        <v>39328</v>
      </c>
      <c r="B164" s="52">
        <f>'trading strategies'!B233</f>
        <v>3.3781400000000001</v>
      </c>
      <c r="C164" s="5">
        <f>'trading strategies'!P233</f>
        <v>0</v>
      </c>
      <c r="D164" s="5">
        <f>'trading strategies'!Q233</f>
        <v>0</v>
      </c>
      <c r="E164" s="5">
        <f>'trading strategies'!R233</f>
        <v>0</v>
      </c>
      <c r="F164" s="14">
        <f t="shared" si="29"/>
        <v>0.48181814281968005</v>
      </c>
      <c r="G164" s="14">
        <f t="shared" si="30"/>
        <v>0.47795312840055304</v>
      </c>
      <c r="H164" s="14">
        <f t="shared" si="31"/>
        <v>0.19621857996141279</v>
      </c>
      <c r="I164" s="26">
        <f>'trading strategies'!S233</f>
        <v>0</v>
      </c>
      <c r="J164" s="26">
        <f>'trading strategies'!T233</f>
        <v>0</v>
      </c>
      <c r="K164" s="26">
        <f>'trading strategies'!U233</f>
        <v>0</v>
      </c>
      <c r="L164" s="14">
        <f t="shared" si="32"/>
        <v>0.27781814281967987</v>
      </c>
      <c r="M164" s="14">
        <f t="shared" si="33"/>
        <v>0.26795312840055285</v>
      </c>
      <c r="N164" s="14">
        <f t="shared" si="34"/>
        <v>0.12221857996141272</v>
      </c>
      <c r="U164" s="9">
        <f t="shared" si="26"/>
        <v>-1</v>
      </c>
      <c r="V164" s="9">
        <f t="shared" si="27"/>
        <v>-1</v>
      </c>
      <c r="W164" s="9">
        <f t="shared" si="28"/>
        <v>-1</v>
      </c>
      <c r="X164" s="15">
        <f t="shared" si="35"/>
        <v>0</v>
      </c>
      <c r="Y164" s="15">
        <f t="shared" si="36"/>
        <v>0</v>
      </c>
      <c r="Z164" s="15">
        <f t="shared" si="37"/>
        <v>0</v>
      </c>
      <c r="AA164" s="15"/>
    </row>
    <row r="165" spans="1:27" x14ac:dyDescent="0.25">
      <c r="A165" s="1">
        <f>'trading strategies'!A234</f>
        <v>39335</v>
      </c>
      <c r="B165" s="52">
        <f>'trading strategies'!B234</f>
        <v>3.4267699999999999</v>
      </c>
      <c r="C165" s="5">
        <f>'trading strategies'!P234</f>
        <v>0</v>
      </c>
      <c r="D165" s="5">
        <f>'trading strategies'!Q234</f>
        <v>-1.4292864377657644E-2</v>
      </c>
      <c r="E165" s="5">
        <f>'trading strategies'!R234</f>
        <v>-1.4292864377657644E-2</v>
      </c>
      <c r="F165" s="14">
        <f t="shared" si="29"/>
        <v>0.48181814281968005</v>
      </c>
      <c r="G165" s="14">
        <f t="shared" si="30"/>
        <v>0.4636602640228954</v>
      </c>
      <c r="H165" s="14">
        <f t="shared" si="31"/>
        <v>0.18192571558375514</v>
      </c>
      <c r="I165" s="26">
        <f>'trading strategies'!S234</f>
        <v>0</v>
      </c>
      <c r="J165" s="26">
        <f>'trading strategies'!T234</f>
        <v>-1.6292864377657645E-2</v>
      </c>
      <c r="K165" s="26">
        <f>'trading strategies'!U234</f>
        <v>-1.6292864377657645E-2</v>
      </c>
      <c r="L165" s="14">
        <f t="shared" si="32"/>
        <v>0.27781814281967987</v>
      </c>
      <c r="M165" s="14">
        <f t="shared" si="33"/>
        <v>0.25166026402289521</v>
      </c>
      <c r="N165" s="14">
        <f t="shared" si="34"/>
        <v>0.10592571558375508</v>
      </c>
      <c r="U165" s="9">
        <f t="shared" si="26"/>
        <v>-1</v>
      </c>
      <c r="V165" s="9">
        <f t="shared" si="27"/>
        <v>-1</v>
      </c>
      <c r="W165" s="9">
        <f t="shared" si="28"/>
        <v>-1</v>
      </c>
      <c r="X165" s="15">
        <f t="shared" si="35"/>
        <v>0</v>
      </c>
      <c r="Y165" s="15">
        <f t="shared" si="36"/>
        <v>-1.6292864377657645E-2</v>
      </c>
      <c r="Z165" s="15">
        <f t="shared" si="37"/>
        <v>-1.6292864377657645E-2</v>
      </c>
      <c r="AA165" s="15"/>
    </row>
    <row r="166" spans="1:27" x14ac:dyDescent="0.25">
      <c r="A166" s="1">
        <f>'trading strategies'!A235</f>
        <v>39342</v>
      </c>
      <c r="B166" s="52">
        <f>'trading strategies'!B235</f>
        <v>3.5175399999999999</v>
      </c>
      <c r="C166" s="5">
        <f>'trading strategies'!P235</f>
        <v>0</v>
      </c>
      <c r="D166" s="5">
        <f>'trading strategies'!Q235</f>
        <v>0</v>
      </c>
      <c r="E166" s="5">
        <f>'trading strategies'!R235</f>
        <v>0</v>
      </c>
      <c r="F166" s="14">
        <f t="shared" si="29"/>
        <v>0.48181814281968005</v>
      </c>
      <c r="G166" s="14">
        <f t="shared" si="30"/>
        <v>0.4636602640228954</v>
      </c>
      <c r="H166" s="14">
        <f t="shared" si="31"/>
        <v>0.18192571558375514</v>
      </c>
      <c r="I166" s="26">
        <f>'trading strategies'!S235</f>
        <v>0</v>
      </c>
      <c r="J166" s="26">
        <f>'trading strategies'!T235</f>
        <v>0</v>
      </c>
      <c r="K166" s="26">
        <f>'trading strategies'!U235</f>
        <v>0</v>
      </c>
      <c r="L166" s="14">
        <f t="shared" si="32"/>
        <v>0.27781814281967987</v>
      </c>
      <c r="M166" s="14">
        <f t="shared" si="33"/>
        <v>0.25166026402289521</v>
      </c>
      <c r="N166" s="14">
        <f t="shared" si="34"/>
        <v>0.10592571558375508</v>
      </c>
      <c r="U166" s="9">
        <f t="shared" si="26"/>
        <v>-1</v>
      </c>
      <c r="V166" s="9">
        <f t="shared" si="27"/>
        <v>-1</v>
      </c>
      <c r="W166" s="9">
        <f t="shared" si="28"/>
        <v>-1</v>
      </c>
      <c r="X166" s="15">
        <f t="shared" si="35"/>
        <v>0</v>
      </c>
      <c r="Y166" s="15">
        <f t="shared" si="36"/>
        <v>0</v>
      </c>
      <c r="Z166" s="15">
        <f t="shared" si="37"/>
        <v>0</v>
      </c>
      <c r="AA166" s="15"/>
    </row>
    <row r="167" spans="1:27" x14ac:dyDescent="0.25">
      <c r="A167" s="1">
        <f>'trading strategies'!A236</f>
        <v>39349</v>
      </c>
      <c r="B167" s="52">
        <f>'trading strategies'!B236</f>
        <v>3.5110600000000001</v>
      </c>
      <c r="C167" s="5">
        <f>'trading strategies'!P236</f>
        <v>-1.8438954659456552E-3</v>
      </c>
      <c r="D167" s="5">
        <f>'trading strategies'!Q236</f>
        <v>-1.8438954659456552E-3</v>
      </c>
      <c r="E167" s="5">
        <f>'trading strategies'!R236</f>
        <v>-1.8438954659456552E-3</v>
      </c>
      <c r="F167" s="14">
        <f t="shared" si="29"/>
        <v>0.4799742473537344</v>
      </c>
      <c r="G167" s="14">
        <f t="shared" si="30"/>
        <v>0.46181636855694974</v>
      </c>
      <c r="H167" s="14">
        <f t="shared" si="31"/>
        <v>0.18008182011780949</v>
      </c>
      <c r="I167" s="26">
        <f>'trading strategies'!S236</f>
        <v>-3.8438954659456553E-3</v>
      </c>
      <c r="J167" s="26">
        <f>'trading strategies'!T236</f>
        <v>-3.8438954659456553E-3</v>
      </c>
      <c r="K167" s="26">
        <f>'trading strategies'!U236</f>
        <v>-3.8438954659456553E-3</v>
      </c>
      <c r="L167" s="14">
        <f t="shared" si="32"/>
        <v>0.27397424735373421</v>
      </c>
      <c r="M167" s="14">
        <f t="shared" si="33"/>
        <v>0.24781636855694955</v>
      </c>
      <c r="N167" s="14">
        <f t="shared" si="34"/>
        <v>0.10208182011780942</v>
      </c>
      <c r="U167" s="9">
        <f t="shared" si="26"/>
        <v>-1</v>
      </c>
      <c r="V167" s="9">
        <f t="shared" si="27"/>
        <v>-1</v>
      </c>
      <c r="W167" s="9">
        <f t="shared" si="28"/>
        <v>-1</v>
      </c>
      <c r="X167" s="15">
        <f t="shared" si="35"/>
        <v>-3.8438954659456553E-3</v>
      </c>
      <c r="Y167" s="15">
        <f t="shared" si="36"/>
        <v>-3.8438954659456553E-3</v>
      </c>
      <c r="Z167" s="15">
        <f t="shared" si="37"/>
        <v>-3.8438954659456553E-3</v>
      </c>
      <c r="AA167" s="15"/>
    </row>
    <row r="168" spans="1:27" x14ac:dyDescent="0.25">
      <c r="A168" s="1">
        <f>'trading strategies'!A237</f>
        <v>39356</v>
      </c>
      <c r="B168" s="52">
        <f>'trading strategies'!B237</f>
        <v>3.6537099999999998</v>
      </c>
      <c r="C168" s="5">
        <f>'trading strategies'!P237</f>
        <v>3.9825103538207118E-2</v>
      </c>
      <c r="D168" s="5">
        <f>'trading strategies'!Q237</f>
        <v>3.9825103538207118E-2</v>
      </c>
      <c r="E168" s="5">
        <f>'trading strategies'!R237</f>
        <v>3.9825103538207118E-2</v>
      </c>
      <c r="F168" s="14">
        <f t="shared" si="29"/>
        <v>0.51979935089194151</v>
      </c>
      <c r="G168" s="14">
        <f t="shared" si="30"/>
        <v>0.50164147209515686</v>
      </c>
      <c r="H168" s="14">
        <f t="shared" si="31"/>
        <v>0.21990692365601661</v>
      </c>
      <c r="I168" s="26">
        <f>'trading strategies'!S237</f>
        <v>3.7825103538207117E-2</v>
      </c>
      <c r="J168" s="26">
        <f>'trading strategies'!T237</f>
        <v>3.7825103538207117E-2</v>
      </c>
      <c r="K168" s="26">
        <f>'trading strategies'!U237</f>
        <v>3.7825103538207117E-2</v>
      </c>
      <c r="L168" s="14">
        <f t="shared" si="32"/>
        <v>0.31179935089194133</v>
      </c>
      <c r="M168" s="14">
        <f t="shared" si="33"/>
        <v>0.28564147209515667</v>
      </c>
      <c r="N168" s="14">
        <f t="shared" si="34"/>
        <v>0.13990692365601654</v>
      </c>
      <c r="U168" s="9">
        <f t="shared" si="26"/>
        <v>1</v>
      </c>
      <c r="V168" s="9">
        <f t="shared" si="27"/>
        <v>1</v>
      </c>
      <c r="W168" s="9">
        <f t="shared" si="28"/>
        <v>1</v>
      </c>
      <c r="X168" s="15">
        <f t="shared" si="35"/>
        <v>3.7825103538207117E-2</v>
      </c>
      <c r="Y168" s="15">
        <f t="shared" si="36"/>
        <v>3.7825103538207117E-2</v>
      </c>
      <c r="Z168" s="15">
        <f t="shared" si="37"/>
        <v>3.7825103538207117E-2</v>
      </c>
      <c r="AA168" s="15"/>
    </row>
    <row r="169" spans="1:27" x14ac:dyDescent="0.25">
      <c r="A169" s="1">
        <f>'trading strategies'!A238</f>
        <v>39363</v>
      </c>
      <c r="B169" s="52">
        <f>'trading strategies'!B238</f>
        <v>3.5661700000000001</v>
      </c>
      <c r="C169" s="5">
        <f>'trading strategies'!P238</f>
        <v>-2.4250898960079814E-2</v>
      </c>
      <c r="D169" s="5">
        <f>'trading strategies'!Q238</f>
        <v>-2.4250898960079814E-2</v>
      </c>
      <c r="E169" s="5">
        <f>'trading strategies'!R238</f>
        <v>-2.4250898960079814E-2</v>
      </c>
      <c r="F169" s="14">
        <f t="shared" si="29"/>
        <v>0.4955484519318617</v>
      </c>
      <c r="G169" s="14">
        <f t="shared" si="30"/>
        <v>0.47739057313507705</v>
      </c>
      <c r="H169" s="14">
        <f t="shared" si="31"/>
        <v>0.19565602469593679</v>
      </c>
      <c r="I169" s="26">
        <f>'trading strategies'!S238</f>
        <v>-2.6250898960079816E-2</v>
      </c>
      <c r="J169" s="26">
        <f>'trading strategies'!T238</f>
        <v>-2.6250898960079816E-2</v>
      </c>
      <c r="K169" s="26">
        <f>'trading strategies'!U238</f>
        <v>-2.6250898960079816E-2</v>
      </c>
      <c r="L169" s="14">
        <f t="shared" si="32"/>
        <v>0.28554845193186151</v>
      </c>
      <c r="M169" s="14">
        <f t="shared" si="33"/>
        <v>0.25939057313507685</v>
      </c>
      <c r="N169" s="14">
        <f t="shared" si="34"/>
        <v>0.11365602469593672</v>
      </c>
      <c r="U169" s="9">
        <f t="shared" si="26"/>
        <v>-1</v>
      </c>
      <c r="V169" s="9">
        <f t="shared" si="27"/>
        <v>-1</v>
      </c>
      <c r="W169" s="9">
        <f t="shared" si="28"/>
        <v>-1</v>
      </c>
      <c r="X169" s="15">
        <f t="shared" si="35"/>
        <v>-2.6250898960079816E-2</v>
      </c>
      <c r="Y169" s="15">
        <f t="shared" si="36"/>
        <v>-2.6250898960079816E-2</v>
      </c>
      <c r="Z169" s="15">
        <f t="shared" si="37"/>
        <v>-2.6250898960079816E-2</v>
      </c>
      <c r="AA169" s="15"/>
    </row>
    <row r="170" spans="1:27" x14ac:dyDescent="0.25">
      <c r="A170" s="1">
        <f>'trading strategies'!A239</f>
        <v>39370</v>
      </c>
      <c r="B170" s="52">
        <f>'trading strategies'!B239</f>
        <v>3.49485</v>
      </c>
      <c r="C170" s="5">
        <f>'trading strategies'!P239</f>
        <v>0</v>
      </c>
      <c r="D170" s="5">
        <f>'trading strategies'!Q239</f>
        <v>0</v>
      </c>
      <c r="E170" s="5">
        <f>'trading strategies'!R239</f>
        <v>0</v>
      </c>
      <c r="F170" s="14">
        <f t="shared" si="29"/>
        <v>0.4955484519318617</v>
      </c>
      <c r="G170" s="14">
        <f t="shared" si="30"/>
        <v>0.47739057313507705</v>
      </c>
      <c r="H170" s="14">
        <f t="shared" si="31"/>
        <v>0.19565602469593679</v>
      </c>
      <c r="I170" s="26">
        <f>'trading strategies'!S239</f>
        <v>0</v>
      </c>
      <c r="J170" s="26">
        <f>'trading strategies'!T239</f>
        <v>0</v>
      </c>
      <c r="K170" s="26">
        <f>'trading strategies'!U239</f>
        <v>0</v>
      </c>
      <c r="L170" s="14">
        <f t="shared" si="32"/>
        <v>0.28554845193186151</v>
      </c>
      <c r="M170" s="14">
        <f t="shared" si="33"/>
        <v>0.25939057313507685</v>
      </c>
      <c r="N170" s="14">
        <f t="shared" si="34"/>
        <v>0.11365602469593672</v>
      </c>
      <c r="U170" s="9">
        <f t="shared" si="26"/>
        <v>-1</v>
      </c>
      <c r="V170" s="9">
        <f t="shared" si="27"/>
        <v>-1</v>
      </c>
      <c r="W170" s="9">
        <f t="shared" si="28"/>
        <v>-1</v>
      </c>
      <c r="X170" s="15">
        <f t="shared" si="35"/>
        <v>0</v>
      </c>
      <c r="Y170" s="15">
        <f t="shared" si="36"/>
        <v>0</v>
      </c>
      <c r="Z170" s="15">
        <f t="shared" si="37"/>
        <v>0</v>
      </c>
      <c r="AA170" s="15"/>
    </row>
    <row r="171" spans="1:27" x14ac:dyDescent="0.25">
      <c r="A171" s="1">
        <f>'trading strategies'!A240</f>
        <v>39377</v>
      </c>
      <c r="B171" s="52">
        <f>'trading strategies'!B240</f>
        <v>3.4656699999999998</v>
      </c>
      <c r="C171" s="5">
        <f>'trading strategies'!P240</f>
        <v>0</v>
      </c>
      <c r="D171" s="5">
        <f>'trading strategies'!Q240</f>
        <v>8.3844801666452806E-3</v>
      </c>
      <c r="E171" s="5">
        <f>'trading strategies'!R240</f>
        <v>8.3844801666452806E-3</v>
      </c>
      <c r="F171" s="14">
        <f t="shared" si="29"/>
        <v>0.4955484519318617</v>
      </c>
      <c r="G171" s="14">
        <f t="shared" si="30"/>
        <v>0.48577505330172233</v>
      </c>
      <c r="H171" s="14">
        <f t="shared" si="31"/>
        <v>0.20404050486258207</v>
      </c>
      <c r="I171" s="26">
        <f>'trading strategies'!S240</f>
        <v>0</v>
      </c>
      <c r="J171" s="26">
        <f>'trading strategies'!T240</f>
        <v>6.3844801666452806E-3</v>
      </c>
      <c r="K171" s="26">
        <f>'trading strategies'!U240</f>
        <v>6.3844801666452806E-3</v>
      </c>
      <c r="L171" s="14">
        <f t="shared" si="32"/>
        <v>0.28554845193186151</v>
      </c>
      <c r="M171" s="14">
        <f t="shared" si="33"/>
        <v>0.26577505330172213</v>
      </c>
      <c r="N171" s="14">
        <f t="shared" si="34"/>
        <v>0.120040504862582</v>
      </c>
      <c r="U171" s="9">
        <f t="shared" si="26"/>
        <v>-1</v>
      </c>
      <c r="V171" s="9">
        <f t="shared" si="27"/>
        <v>1</v>
      </c>
      <c r="W171" s="9">
        <f t="shared" si="28"/>
        <v>1</v>
      </c>
      <c r="X171" s="15">
        <f t="shared" si="35"/>
        <v>0</v>
      </c>
      <c r="Y171" s="15">
        <f t="shared" si="36"/>
        <v>6.3844801666452806E-3</v>
      </c>
      <c r="Z171" s="15">
        <f t="shared" si="37"/>
        <v>6.3844801666452806E-3</v>
      </c>
      <c r="AA171" s="15"/>
    </row>
    <row r="172" spans="1:27" x14ac:dyDescent="0.25">
      <c r="A172" s="1">
        <f>'trading strategies'!A241</f>
        <v>39384</v>
      </c>
      <c r="B172" s="52">
        <f>'trading strategies'!B241</f>
        <v>3.4332500000000001</v>
      </c>
      <c r="C172" s="5">
        <f>'trading strategies'!P241</f>
        <v>0</v>
      </c>
      <c r="D172" s="5">
        <f>'trading strategies'!Q241</f>
        <v>9.3986417149150014E-3</v>
      </c>
      <c r="E172" s="5">
        <f>'trading strategies'!R241</f>
        <v>9.3986417149150014E-3</v>
      </c>
      <c r="F172" s="14">
        <f t="shared" si="29"/>
        <v>0.4955484519318617</v>
      </c>
      <c r="G172" s="14">
        <f t="shared" si="30"/>
        <v>0.49517369501663733</v>
      </c>
      <c r="H172" s="14">
        <f t="shared" si="31"/>
        <v>0.21343914657749707</v>
      </c>
      <c r="I172" s="26">
        <f>'trading strategies'!S241</f>
        <v>0</v>
      </c>
      <c r="J172" s="26">
        <f>'trading strategies'!T241</f>
        <v>7.3986417149150014E-3</v>
      </c>
      <c r="K172" s="26">
        <f>'trading strategies'!U241</f>
        <v>7.3986417149150014E-3</v>
      </c>
      <c r="L172" s="14">
        <f t="shared" si="32"/>
        <v>0.28554845193186151</v>
      </c>
      <c r="M172" s="14">
        <f t="shared" si="33"/>
        <v>0.27317369501663713</v>
      </c>
      <c r="N172" s="14">
        <f t="shared" si="34"/>
        <v>0.127439146577497</v>
      </c>
      <c r="U172" s="9">
        <f t="shared" si="26"/>
        <v>-1</v>
      </c>
      <c r="V172" s="9">
        <f t="shared" si="27"/>
        <v>2</v>
      </c>
      <c r="W172" s="9">
        <f t="shared" si="28"/>
        <v>2</v>
      </c>
      <c r="X172" s="15">
        <f t="shared" si="35"/>
        <v>0</v>
      </c>
      <c r="Y172" s="15">
        <f t="shared" si="36"/>
        <v>1.3783121881560282E-2</v>
      </c>
      <c r="Z172" s="15">
        <f t="shared" si="37"/>
        <v>1.3783121881560282E-2</v>
      </c>
      <c r="AA172" s="15"/>
    </row>
    <row r="173" spans="1:27" x14ac:dyDescent="0.25">
      <c r="A173" s="1">
        <f>'trading strategies'!A242</f>
        <v>39391</v>
      </c>
      <c r="B173" s="52">
        <f>'trading strategies'!B242</f>
        <v>3.3327499999999999</v>
      </c>
      <c r="C173" s="5">
        <f>'trading strategies'!P242</f>
        <v>0</v>
      </c>
      <c r="D173" s="5">
        <f>'trading strategies'!Q242</f>
        <v>2.9709545416604977E-2</v>
      </c>
      <c r="E173" s="5">
        <f>'trading strategies'!R242</f>
        <v>2.9709545416604977E-2</v>
      </c>
      <c r="F173" s="14">
        <f t="shared" si="29"/>
        <v>0.4955484519318617</v>
      </c>
      <c r="G173" s="14">
        <f t="shared" si="30"/>
        <v>0.5248832404332423</v>
      </c>
      <c r="H173" s="14">
        <f t="shared" si="31"/>
        <v>0.24314869199410205</v>
      </c>
      <c r="I173" s="26">
        <f>'trading strategies'!S242</f>
        <v>0</v>
      </c>
      <c r="J173" s="26">
        <f>'trading strategies'!T242</f>
        <v>2.7709545416604975E-2</v>
      </c>
      <c r="K173" s="26">
        <f>'trading strategies'!U242</f>
        <v>2.7709545416604975E-2</v>
      </c>
      <c r="L173" s="14">
        <f t="shared" si="32"/>
        <v>0.28554845193186151</v>
      </c>
      <c r="M173" s="14">
        <f t="shared" si="33"/>
        <v>0.30088324043324211</v>
      </c>
      <c r="N173" s="14">
        <f t="shared" si="34"/>
        <v>0.15514869199410197</v>
      </c>
      <c r="U173" s="9">
        <f t="shared" si="26"/>
        <v>-1</v>
      </c>
      <c r="V173" s="9">
        <f t="shared" si="27"/>
        <v>3</v>
      </c>
      <c r="W173" s="9">
        <f t="shared" si="28"/>
        <v>3</v>
      </c>
      <c r="X173" s="15">
        <f t="shared" si="35"/>
        <v>0</v>
      </c>
      <c r="Y173" s="15">
        <f t="shared" si="36"/>
        <v>4.1492667298165253E-2</v>
      </c>
      <c r="Z173" s="15">
        <f t="shared" si="37"/>
        <v>4.1492667298165253E-2</v>
      </c>
      <c r="AA173" s="15"/>
    </row>
    <row r="174" spans="1:27" x14ac:dyDescent="0.25">
      <c r="A174" s="1">
        <f>'trading strategies'!A243</f>
        <v>39398</v>
      </c>
      <c r="B174" s="52">
        <f>'trading strategies'!B243</f>
        <v>3.3554400000000002</v>
      </c>
      <c r="C174" s="5">
        <f>'trading strategies'!P243</f>
        <v>0</v>
      </c>
      <c r="D174" s="5">
        <f>'trading strategies'!Q243</f>
        <v>-6.7851203538924487E-3</v>
      </c>
      <c r="E174" s="5">
        <f>'trading strategies'!R243</f>
        <v>-6.7851203538924487E-3</v>
      </c>
      <c r="F174" s="14">
        <f t="shared" si="29"/>
        <v>0.4955484519318617</v>
      </c>
      <c r="G174" s="14">
        <f t="shared" si="30"/>
        <v>0.51809812007934986</v>
      </c>
      <c r="H174" s="14">
        <f t="shared" si="31"/>
        <v>0.2363635716402096</v>
      </c>
      <c r="I174" s="26">
        <f>'trading strategies'!S243</f>
        <v>0</v>
      </c>
      <c r="J174" s="26">
        <f>'trading strategies'!T243</f>
        <v>-8.7851203538924488E-3</v>
      </c>
      <c r="K174" s="26">
        <f>'trading strategies'!U243</f>
        <v>-8.7851203538924488E-3</v>
      </c>
      <c r="L174" s="14">
        <f t="shared" si="32"/>
        <v>0.28554845193186151</v>
      </c>
      <c r="M174" s="14">
        <f t="shared" si="33"/>
        <v>0.29209812007934965</v>
      </c>
      <c r="N174" s="14">
        <f t="shared" si="34"/>
        <v>0.14636357164020952</v>
      </c>
      <c r="U174" s="9">
        <f t="shared" si="26"/>
        <v>-1</v>
      </c>
      <c r="V174" s="9">
        <f t="shared" si="27"/>
        <v>-1</v>
      </c>
      <c r="W174" s="9">
        <f t="shared" si="28"/>
        <v>-1</v>
      </c>
      <c r="X174" s="15">
        <f t="shared" si="35"/>
        <v>0</v>
      </c>
      <c r="Y174" s="15">
        <f t="shared" si="36"/>
        <v>-8.7851203538924488E-3</v>
      </c>
      <c r="Z174" s="15">
        <f t="shared" si="37"/>
        <v>-8.7851203538924488E-3</v>
      </c>
      <c r="AA174" s="15"/>
    </row>
    <row r="175" spans="1:27" x14ac:dyDescent="0.25">
      <c r="A175" s="1">
        <f>'trading strategies'!A244</f>
        <v>39405</v>
      </c>
      <c r="B175" s="52">
        <f>'trading strategies'!B244</f>
        <v>3.38462</v>
      </c>
      <c r="C175" s="5">
        <f>'trading strategies'!P244</f>
        <v>0</v>
      </c>
      <c r="D175" s="5">
        <f>'trading strategies'!Q244</f>
        <v>-8.6587307266166036E-3</v>
      </c>
      <c r="E175" s="5">
        <f>'trading strategies'!R244</f>
        <v>-8.6587307266166036E-3</v>
      </c>
      <c r="F175" s="14">
        <f t="shared" si="29"/>
        <v>0.4955484519318617</v>
      </c>
      <c r="G175" s="14">
        <f t="shared" si="30"/>
        <v>0.50943938935273325</v>
      </c>
      <c r="H175" s="14">
        <f t="shared" si="31"/>
        <v>0.227704840913593</v>
      </c>
      <c r="I175" s="26">
        <f>'trading strategies'!S244</f>
        <v>0</v>
      </c>
      <c r="J175" s="26">
        <f>'trading strategies'!T244</f>
        <v>-1.0658730726616604E-2</v>
      </c>
      <c r="K175" s="26">
        <f>'trading strategies'!U244</f>
        <v>-1.0658730726616604E-2</v>
      </c>
      <c r="L175" s="14">
        <f t="shared" si="32"/>
        <v>0.28554845193186151</v>
      </c>
      <c r="M175" s="14">
        <f t="shared" si="33"/>
        <v>0.28143938935273305</v>
      </c>
      <c r="N175" s="14">
        <f t="shared" si="34"/>
        <v>0.13570484091359292</v>
      </c>
      <c r="U175" s="9">
        <f t="shared" si="26"/>
        <v>-1</v>
      </c>
      <c r="V175" s="9">
        <f t="shared" si="27"/>
        <v>-2</v>
      </c>
      <c r="W175" s="9">
        <f t="shared" si="28"/>
        <v>-2</v>
      </c>
      <c r="X175" s="15">
        <f t="shared" si="35"/>
        <v>0</v>
      </c>
      <c r="Y175" s="15">
        <f t="shared" si="36"/>
        <v>-1.9443851080509052E-2</v>
      </c>
      <c r="Z175" s="15">
        <f t="shared" si="37"/>
        <v>-1.9443851080509052E-2</v>
      </c>
      <c r="AA175" s="15"/>
    </row>
    <row r="176" spans="1:27" x14ac:dyDescent="0.25">
      <c r="A176" s="1">
        <f>'trading strategies'!A245</f>
        <v>39412</v>
      </c>
      <c r="B176" s="52">
        <f>'trading strategies'!B245</f>
        <v>3.5337499999999999</v>
      </c>
      <c r="C176" s="5">
        <f>'trading strategies'!P245</f>
        <v>4.3117989933504575E-2</v>
      </c>
      <c r="D176" s="5">
        <f>'trading strategies'!Q245</f>
        <v>0</v>
      </c>
      <c r="E176" s="5">
        <f>'trading strategies'!R245</f>
        <v>0</v>
      </c>
      <c r="F176" s="14">
        <f t="shared" si="29"/>
        <v>0.53866644186536627</v>
      </c>
      <c r="G176" s="14">
        <f t="shared" si="30"/>
        <v>0.50943938935273325</v>
      </c>
      <c r="H176" s="14">
        <f t="shared" si="31"/>
        <v>0.227704840913593</v>
      </c>
      <c r="I176" s="26">
        <f>'trading strategies'!S245</f>
        <v>4.1117989933504573E-2</v>
      </c>
      <c r="J176" s="26">
        <f>'trading strategies'!T245</f>
        <v>0</v>
      </c>
      <c r="K176" s="26">
        <f>'trading strategies'!U245</f>
        <v>0</v>
      </c>
      <c r="L176" s="14">
        <f t="shared" si="32"/>
        <v>0.32666644186536609</v>
      </c>
      <c r="M176" s="14">
        <f t="shared" si="33"/>
        <v>0.28143938935273305</v>
      </c>
      <c r="N176" s="14">
        <f t="shared" si="34"/>
        <v>0.13570484091359292</v>
      </c>
      <c r="U176" s="9">
        <f t="shared" si="26"/>
        <v>1</v>
      </c>
      <c r="V176" s="9">
        <f t="shared" si="27"/>
        <v>-1</v>
      </c>
      <c r="W176" s="9">
        <f t="shared" si="28"/>
        <v>-1</v>
      </c>
      <c r="X176" s="15">
        <f t="shared" si="35"/>
        <v>4.1117989933504573E-2</v>
      </c>
      <c r="Y176" s="15">
        <f t="shared" si="36"/>
        <v>0</v>
      </c>
      <c r="Z176" s="15">
        <f t="shared" si="37"/>
        <v>0</v>
      </c>
      <c r="AA176" s="15"/>
    </row>
    <row r="177" spans="1:27" x14ac:dyDescent="0.25">
      <c r="A177" s="1">
        <f>'trading strategies'!A246</f>
        <v>39419</v>
      </c>
      <c r="B177" s="52">
        <f>'trading strategies'!B246</f>
        <v>3.5564499999999999</v>
      </c>
      <c r="C177" s="5">
        <f>'trading strategies'!P246</f>
        <v>6.4032263013040769E-3</v>
      </c>
      <c r="D177" s="5">
        <f>'trading strategies'!Q246</f>
        <v>0</v>
      </c>
      <c r="E177" s="5">
        <f>'trading strategies'!R246</f>
        <v>0</v>
      </c>
      <c r="F177" s="14">
        <f t="shared" si="29"/>
        <v>0.54506966816667035</v>
      </c>
      <c r="G177" s="14">
        <f t="shared" si="30"/>
        <v>0.50943938935273325</v>
      </c>
      <c r="H177" s="14">
        <f t="shared" si="31"/>
        <v>0.227704840913593</v>
      </c>
      <c r="I177" s="26">
        <f>'trading strategies'!S246</f>
        <v>4.4032263013040768E-3</v>
      </c>
      <c r="J177" s="26">
        <f>'trading strategies'!T246</f>
        <v>0</v>
      </c>
      <c r="K177" s="26">
        <f>'trading strategies'!U246</f>
        <v>0</v>
      </c>
      <c r="L177" s="14">
        <f t="shared" si="32"/>
        <v>0.33106966816667016</v>
      </c>
      <c r="M177" s="14">
        <f t="shared" si="33"/>
        <v>0.28143938935273305</v>
      </c>
      <c r="N177" s="14">
        <f t="shared" si="34"/>
        <v>0.13570484091359292</v>
      </c>
      <c r="U177" s="9">
        <f t="shared" si="26"/>
        <v>2</v>
      </c>
      <c r="V177" s="9">
        <f t="shared" si="27"/>
        <v>-1</v>
      </c>
      <c r="W177" s="9">
        <f t="shared" si="28"/>
        <v>-1</v>
      </c>
      <c r="X177" s="15">
        <f t="shared" si="35"/>
        <v>4.5521216234808648E-2</v>
      </c>
      <c r="Y177" s="15">
        <f t="shared" si="36"/>
        <v>0</v>
      </c>
      <c r="Z177" s="15">
        <f t="shared" si="37"/>
        <v>0</v>
      </c>
      <c r="AA177" s="15"/>
    </row>
    <row r="178" spans="1:27" x14ac:dyDescent="0.25">
      <c r="A178" s="1">
        <f>'trading strategies'!A247</f>
        <v>39426</v>
      </c>
      <c r="B178" s="52">
        <f>'trading strategies'!B247</f>
        <v>3.5240300000000002</v>
      </c>
      <c r="C178" s="5">
        <f>'trading strategies'!P247</f>
        <v>-9.1576352359212798E-3</v>
      </c>
      <c r="D178" s="5">
        <f>'trading strategies'!Q247</f>
        <v>0</v>
      </c>
      <c r="E178" s="5">
        <f>'trading strategies'!R247</f>
        <v>0</v>
      </c>
      <c r="F178" s="14">
        <f t="shared" si="29"/>
        <v>0.53591203293074907</v>
      </c>
      <c r="G178" s="14">
        <f t="shared" si="30"/>
        <v>0.50943938935273325</v>
      </c>
      <c r="H178" s="14">
        <f t="shared" si="31"/>
        <v>0.227704840913593</v>
      </c>
      <c r="I178" s="26">
        <f>'trading strategies'!S247</f>
        <v>-1.115763523592128E-2</v>
      </c>
      <c r="J178" s="26">
        <f>'trading strategies'!T247</f>
        <v>0</v>
      </c>
      <c r="K178" s="26">
        <f>'trading strategies'!U247</f>
        <v>0</v>
      </c>
      <c r="L178" s="14">
        <f t="shared" si="32"/>
        <v>0.31991203293074888</v>
      </c>
      <c r="M178" s="14">
        <f t="shared" si="33"/>
        <v>0.28143938935273305</v>
      </c>
      <c r="N178" s="14">
        <f t="shared" si="34"/>
        <v>0.13570484091359292</v>
      </c>
      <c r="U178" s="9">
        <f t="shared" si="26"/>
        <v>-1</v>
      </c>
      <c r="V178" s="9">
        <f t="shared" si="27"/>
        <v>-1</v>
      </c>
      <c r="W178" s="9">
        <f t="shared" si="28"/>
        <v>-1</v>
      </c>
      <c r="X178" s="15">
        <f t="shared" si="35"/>
        <v>-1.115763523592128E-2</v>
      </c>
      <c r="Y178" s="15">
        <f t="shared" si="36"/>
        <v>0</v>
      </c>
      <c r="Z178" s="15">
        <f t="shared" si="37"/>
        <v>0</v>
      </c>
      <c r="AA178" s="15"/>
    </row>
    <row r="179" spans="1:27" x14ac:dyDescent="0.25">
      <c r="A179" s="1">
        <f>'trading strategies'!A248</f>
        <v>39433</v>
      </c>
      <c r="B179" s="52">
        <f>'trading strategies'!B248</f>
        <v>3.4656699999999998</v>
      </c>
      <c r="C179" s="5">
        <f>'trading strategies'!P248</f>
        <v>-1.6699244947876446E-2</v>
      </c>
      <c r="D179" s="5">
        <f>'trading strategies'!Q248</f>
        <v>0</v>
      </c>
      <c r="E179" s="5">
        <f>'trading strategies'!R248</f>
        <v>0</v>
      </c>
      <c r="F179" s="14">
        <f t="shared" si="29"/>
        <v>0.51921278798287263</v>
      </c>
      <c r="G179" s="14">
        <f t="shared" si="30"/>
        <v>0.50943938935273325</v>
      </c>
      <c r="H179" s="14">
        <f t="shared" si="31"/>
        <v>0.227704840913593</v>
      </c>
      <c r="I179" s="26">
        <f>'trading strategies'!S248</f>
        <v>-1.8699244947876448E-2</v>
      </c>
      <c r="J179" s="26">
        <f>'trading strategies'!T248</f>
        <v>0</v>
      </c>
      <c r="K179" s="26">
        <f>'trading strategies'!U248</f>
        <v>0</v>
      </c>
      <c r="L179" s="14">
        <f t="shared" si="32"/>
        <v>0.30121278798287243</v>
      </c>
      <c r="M179" s="14">
        <f t="shared" si="33"/>
        <v>0.28143938935273305</v>
      </c>
      <c r="N179" s="14">
        <f t="shared" si="34"/>
        <v>0.13570484091359292</v>
      </c>
      <c r="U179" s="9">
        <f t="shared" si="26"/>
        <v>-2</v>
      </c>
      <c r="V179" s="9">
        <f t="shared" si="27"/>
        <v>-1</v>
      </c>
      <c r="W179" s="9">
        <f t="shared" si="28"/>
        <v>-1</v>
      </c>
      <c r="X179" s="15">
        <f t="shared" si="35"/>
        <v>-2.9856880183797729E-2</v>
      </c>
      <c r="Y179" s="15">
        <f t="shared" si="36"/>
        <v>0</v>
      </c>
      <c r="Z179" s="15">
        <f t="shared" si="37"/>
        <v>0</v>
      </c>
      <c r="AA179" s="15"/>
    </row>
    <row r="180" spans="1:27" x14ac:dyDescent="0.25">
      <c r="A180" s="1">
        <f>'trading strategies'!A249</f>
        <v>39440</v>
      </c>
      <c r="B180" s="52">
        <f>'trading strategies'!B249</f>
        <v>3.5078200000000002</v>
      </c>
      <c r="C180" s="5">
        <f>'trading strategies'!P249</f>
        <v>0</v>
      </c>
      <c r="D180" s="5">
        <f>'trading strategies'!Q249</f>
        <v>-1.2088785761814602E-2</v>
      </c>
      <c r="E180" s="5">
        <f>'trading strategies'!R249</f>
        <v>-1.2088785761814602E-2</v>
      </c>
      <c r="F180" s="14">
        <f t="shared" si="29"/>
        <v>0.51921278798287263</v>
      </c>
      <c r="G180" s="14">
        <f t="shared" si="30"/>
        <v>0.49735060359091865</v>
      </c>
      <c r="H180" s="14">
        <f t="shared" si="31"/>
        <v>0.2156160551517784</v>
      </c>
      <c r="I180" s="26">
        <f>'trading strategies'!S249</f>
        <v>0</v>
      </c>
      <c r="J180" s="26">
        <f>'trading strategies'!T249</f>
        <v>-1.4088785761814602E-2</v>
      </c>
      <c r="K180" s="26">
        <f>'trading strategies'!U249</f>
        <v>-1.4088785761814602E-2</v>
      </c>
      <c r="L180" s="14">
        <f t="shared" si="32"/>
        <v>0.30121278798287243</v>
      </c>
      <c r="M180" s="14">
        <f t="shared" si="33"/>
        <v>0.26735060359091845</v>
      </c>
      <c r="N180" s="14">
        <f t="shared" si="34"/>
        <v>0.12161605515177831</v>
      </c>
      <c r="U180" s="9">
        <f t="shared" si="26"/>
        <v>-1</v>
      </c>
      <c r="V180" s="9">
        <f t="shared" si="27"/>
        <v>-1</v>
      </c>
      <c r="W180" s="9">
        <f t="shared" si="28"/>
        <v>-1</v>
      </c>
      <c r="X180" s="15">
        <f t="shared" si="35"/>
        <v>0</v>
      </c>
      <c r="Y180" s="15">
        <f t="shared" si="36"/>
        <v>-1.4088785761814602E-2</v>
      </c>
      <c r="Z180" s="15">
        <f t="shared" si="37"/>
        <v>-1.4088785761814602E-2</v>
      </c>
      <c r="AA180" s="15"/>
    </row>
    <row r="181" spans="1:27" x14ac:dyDescent="0.25">
      <c r="A181" s="1">
        <f>'trading strategies'!A250</f>
        <v>39447</v>
      </c>
      <c r="B181" s="52">
        <f>'trading strategies'!B250</f>
        <v>3.42028</v>
      </c>
      <c r="C181" s="5">
        <f>'trading strategies'!P250</f>
        <v>-2.5272342836716533E-2</v>
      </c>
      <c r="D181" s="5">
        <f>'trading strategies'!Q250</f>
        <v>0</v>
      </c>
      <c r="E181" s="5">
        <f>'trading strategies'!R250</f>
        <v>0</v>
      </c>
      <c r="F181" s="14">
        <f t="shared" si="29"/>
        <v>0.49394044514615609</v>
      </c>
      <c r="G181" s="14">
        <f t="shared" si="30"/>
        <v>0.49735060359091865</v>
      </c>
      <c r="H181" s="14">
        <f t="shared" si="31"/>
        <v>0.2156160551517784</v>
      </c>
      <c r="I181" s="26">
        <f>'trading strategies'!S250</f>
        <v>-2.7272342836716534E-2</v>
      </c>
      <c r="J181" s="26">
        <f>'trading strategies'!T250</f>
        <v>0</v>
      </c>
      <c r="K181" s="26">
        <f>'trading strategies'!U250</f>
        <v>0</v>
      </c>
      <c r="L181" s="14">
        <f t="shared" si="32"/>
        <v>0.2739404451461559</v>
      </c>
      <c r="M181" s="14">
        <f t="shared" si="33"/>
        <v>0.26735060359091845</v>
      </c>
      <c r="N181" s="14">
        <f t="shared" si="34"/>
        <v>0.12161605515177831</v>
      </c>
      <c r="U181" s="9">
        <f t="shared" si="26"/>
        <v>-1</v>
      </c>
      <c r="V181" s="9">
        <f t="shared" si="27"/>
        <v>-1</v>
      </c>
      <c r="W181" s="9">
        <f t="shared" si="28"/>
        <v>-1</v>
      </c>
      <c r="X181" s="15">
        <f t="shared" si="35"/>
        <v>-2.7272342836716534E-2</v>
      </c>
      <c r="Y181" s="15">
        <f t="shared" si="36"/>
        <v>0</v>
      </c>
      <c r="Z181" s="15">
        <f t="shared" si="37"/>
        <v>0</v>
      </c>
      <c r="AA181" s="15"/>
    </row>
    <row r="182" spans="1:27" x14ac:dyDescent="0.25">
      <c r="A182" s="1">
        <f>'trading strategies'!A251</f>
        <v>39454</v>
      </c>
      <c r="B182" s="52">
        <f>'trading strategies'!B251</f>
        <v>3.42028</v>
      </c>
      <c r="C182" s="5">
        <f>'trading strategies'!P251</f>
        <v>0</v>
      </c>
      <c r="D182" s="5">
        <f>'trading strategies'!Q251</f>
        <v>0</v>
      </c>
      <c r="E182" s="5">
        <f>'trading strategies'!R251</f>
        <v>0</v>
      </c>
      <c r="F182" s="14">
        <f t="shared" si="29"/>
        <v>0.49394044514615609</v>
      </c>
      <c r="G182" s="14">
        <f t="shared" si="30"/>
        <v>0.49735060359091865</v>
      </c>
      <c r="H182" s="14">
        <f t="shared" si="31"/>
        <v>0.2156160551517784</v>
      </c>
      <c r="I182" s="26">
        <f>'trading strategies'!S251</f>
        <v>0</v>
      </c>
      <c r="J182" s="26">
        <f>'trading strategies'!T251</f>
        <v>0</v>
      </c>
      <c r="K182" s="26">
        <f>'trading strategies'!U251</f>
        <v>0</v>
      </c>
      <c r="L182" s="14">
        <f t="shared" si="32"/>
        <v>0.2739404451461559</v>
      </c>
      <c r="M182" s="14">
        <f t="shared" si="33"/>
        <v>0.26735060359091845</v>
      </c>
      <c r="N182" s="14">
        <f t="shared" si="34"/>
        <v>0.12161605515177831</v>
      </c>
      <c r="U182" s="9">
        <f t="shared" si="26"/>
        <v>-1</v>
      </c>
      <c r="V182" s="9">
        <f t="shared" si="27"/>
        <v>-1</v>
      </c>
      <c r="W182" s="9">
        <f t="shared" si="28"/>
        <v>-1</v>
      </c>
      <c r="X182" s="15">
        <f t="shared" si="35"/>
        <v>0</v>
      </c>
      <c r="Y182" s="15">
        <f t="shared" si="36"/>
        <v>0</v>
      </c>
      <c r="Z182" s="15">
        <f t="shared" si="37"/>
        <v>0</v>
      </c>
      <c r="AA182" s="15"/>
    </row>
    <row r="183" spans="1:27" x14ac:dyDescent="0.25">
      <c r="A183" s="1">
        <f>'trading strategies'!A252</f>
        <v>39461</v>
      </c>
      <c r="B183" s="52">
        <f>'trading strategies'!B252</f>
        <v>3.2095500000000001</v>
      </c>
      <c r="C183" s="5">
        <f>'trading strategies'!P252</f>
        <v>0</v>
      </c>
      <c r="D183" s="5">
        <f>'trading strategies'!Q252</f>
        <v>6.3591678669334906E-2</v>
      </c>
      <c r="E183" s="5">
        <f>'trading strategies'!R252</f>
        <v>6.3591678669334906E-2</v>
      </c>
      <c r="F183" s="14">
        <f t="shared" si="29"/>
        <v>0.49394044514615609</v>
      </c>
      <c r="G183" s="14">
        <f t="shared" si="30"/>
        <v>0.56094228226025356</v>
      </c>
      <c r="H183" s="14">
        <f t="shared" si="31"/>
        <v>0.2792077338211133</v>
      </c>
      <c r="I183" s="26">
        <f>'trading strategies'!S252</f>
        <v>0</v>
      </c>
      <c r="J183" s="26">
        <f>'trading strategies'!T252</f>
        <v>6.1591678669334904E-2</v>
      </c>
      <c r="K183" s="26">
        <f>'trading strategies'!U252</f>
        <v>6.1591678669334904E-2</v>
      </c>
      <c r="L183" s="14">
        <f t="shared" si="32"/>
        <v>0.2739404451461559</v>
      </c>
      <c r="M183" s="14">
        <f t="shared" si="33"/>
        <v>0.32894228226025335</v>
      </c>
      <c r="N183" s="14">
        <f t="shared" si="34"/>
        <v>0.18320773382111322</v>
      </c>
      <c r="U183" s="9">
        <f t="shared" si="26"/>
        <v>-1</v>
      </c>
      <c r="V183" s="9">
        <f t="shared" si="27"/>
        <v>1</v>
      </c>
      <c r="W183" s="9">
        <f t="shared" si="28"/>
        <v>1</v>
      </c>
      <c r="X183" s="15">
        <f t="shared" si="35"/>
        <v>0</v>
      </c>
      <c r="Y183" s="15">
        <f t="shared" si="36"/>
        <v>6.1591678669334904E-2</v>
      </c>
      <c r="Z183" s="15">
        <f t="shared" si="37"/>
        <v>6.1591678669334904E-2</v>
      </c>
      <c r="AA183" s="15"/>
    </row>
    <row r="184" spans="1:27" x14ac:dyDescent="0.25">
      <c r="A184" s="1">
        <f>'trading strategies'!A253</f>
        <v>39468</v>
      </c>
      <c r="B184" s="52">
        <f>'trading strategies'!B253</f>
        <v>3.0263900000000001</v>
      </c>
      <c r="C184" s="5">
        <f>'trading strategies'!P253</f>
        <v>0</v>
      </c>
      <c r="D184" s="5">
        <f>'trading strategies'!Q253</f>
        <v>5.8760250323590668E-2</v>
      </c>
      <c r="E184" s="5">
        <f>'trading strategies'!R253</f>
        <v>5.8760250323590668E-2</v>
      </c>
      <c r="F184" s="14">
        <f t="shared" si="29"/>
        <v>0.49394044514615609</v>
      </c>
      <c r="G184" s="14">
        <f t="shared" si="30"/>
        <v>0.61970253258384422</v>
      </c>
      <c r="H184" s="14">
        <f t="shared" si="31"/>
        <v>0.33796798414470397</v>
      </c>
      <c r="I184" s="26">
        <f>'trading strategies'!S253</f>
        <v>0</v>
      </c>
      <c r="J184" s="26">
        <f>'trading strategies'!T253</f>
        <v>5.6760250323590666E-2</v>
      </c>
      <c r="K184" s="26">
        <f>'trading strategies'!U253</f>
        <v>5.6760250323590666E-2</v>
      </c>
      <c r="L184" s="14">
        <f t="shared" si="32"/>
        <v>0.2739404451461559</v>
      </c>
      <c r="M184" s="14">
        <f t="shared" si="33"/>
        <v>0.38570253258384402</v>
      </c>
      <c r="N184" s="14">
        <f t="shared" si="34"/>
        <v>0.23996798414470388</v>
      </c>
      <c r="U184" s="9">
        <f t="shared" si="26"/>
        <v>-1</v>
      </c>
      <c r="V184" s="9">
        <f t="shared" si="27"/>
        <v>2</v>
      </c>
      <c r="W184" s="9">
        <f t="shared" si="28"/>
        <v>2</v>
      </c>
      <c r="X184" s="15">
        <f t="shared" si="35"/>
        <v>0</v>
      </c>
      <c r="Y184" s="15">
        <f t="shared" si="36"/>
        <v>0.11835192899292557</v>
      </c>
      <c r="Z184" s="15">
        <f t="shared" si="37"/>
        <v>0.11835192899292557</v>
      </c>
      <c r="AA184" s="15"/>
    </row>
    <row r="185" spans="1:27" x14ac:dyDescent="0.25">
      <c r="A185" s="1">
        <f>'trading strategies'!A254</f>
        <v>39475</v>
      </c>
      <c r="B185" s="52">
        <f>'trading strategies'!B254</f>
        <v>3.0895999999999999</v>
      </c>
      <c r="C185" s="5">
        <f>'trading strategies'!P254</f>
        <v>0</v>
      </c>
      <c r="D185" s="5">
        <f>'trading strategies'!Q254</f>
        <v>-2.0671142616771165E-2</v>
      </c>
      <c r="E185" s="5">
        <f>'trading strategies'!R254</f>
        <v>-2.0671142616771165E-2</v>
      </c>
      <c r="F185" s="14">
        <f t="shared" si="29"/>
        <v>0.49394044514615609</v>
      </c>
      <c r="G185" s="14">
        <f t="shared" si="30"/>
        <v>0.59903138996707306</v>
      </c>
      <c r="H185" s="14">
        <f t="shared" si="31"/>
        <v>0.3172968415279328</v>
      </c>
      <c r="I185" s="26">
        <f>'trading strategies'!S254</f>
        <v>0</v>
      </c>
      <c r="J185" s="26">
        <f>'trading strategies'!T254</f>
        <v>-2.2671142616771167E-2</v>
      </c>
      <c r="K185" s="26">
        <f>'trading strategies'!U254</f>
        <v>-2.2671142616771167E-2</v>
      </c>
      <c r="L185" s="14">
        <f t="shared" si="32"/>
        <v>0.2739404451461559</v>
      </c>
      <c r="M185" s="14">
        <f t="shared" si="33"/>
        <v>0.36303138996707285</v>
      </c>
      <c r="N185" s="14">
        <f t="shared" si="34"/>
        <v>0.21729684152793272</v>
      </c>
      <c r="U185" s="9">
        <f t="shared" si="26"/>
        <v>-1</v>
      </c>
      <c r="V185" s="9">
        <f t="shared" si="27"/>
        <v>-1</v>
      </c>
      <c r="W185" s="9">
        <f t="shared" si="28"/>
        <v>-1</v>
      </c>
      <c r="X185" s="15">
        <f t="shared" si="35"/>
        <v>0</v>
      </c>
      <c r="Y185" s="15">
        <f t="shared" si="36"/>
        <v>-2.2671142616771167E-2</v>
      </c>
      <c r="Z185" s="15">
        <f t="shared" si="37"/>
        <v>-2.2671142616771167E-2</v>
      </c>
      <c r="AA185" s="15"/>
    </row>
    <row r="186" spans="1:27" x14ac:dyDescent="0.25">
      <c r="A186" s="1">
        <f>'trading strategies'!A255</f>
        <v>39482</v>
      </c>
      <c r="B186" s="52">
        <f>'trading strategies'!B255</f>
        <v>2.8853599999999999</v>
      </c>
      <c r="C186" s="5">
        <f>'trading strategies'!P255</f>
        <v>0</v>
      </c>
      <c r="D186" s="5">
        <f>'trading strategies'!Q255</f>
        <v>6.8391957154627869E-2</v>
      </c>
      <c r="E186" s="5">
        <f>'trading strategies'!R255</f>
        <v>6.8391957154627869E-2</v>
      </c>
      <c r="F186" s="14">
        <f t="shared" si="29"/>
        <v>0.49394044514615609</v>
      </c>
      <c r="G186" s="14">
        <f t="shared" si="30"/>
        <v>0.66742334712170093</v>
      </c>
      <c r="H186" s="14">
        <f t="shared" si="31"/>
        <v>0.38568879868256067</v>
      </c>
      <c r="I186" s="26">
        <f>'trading strategies'!S255</f>
        <v>0</v>
      </c>
      <c r="J186" s="26">
        <f>'trading strategies'!T255</f>
        <v>6.6391957154627868E-2</v>
      </c>
      <c r="K186" s="26">
        <f>'trading strategies'!U255</f>
        <v>6.6391957154627868E-2</v>
      </c>
      <c r="L186" s="14">
        <f t="shared" si="32"/>
        <v>0.2739404451461559</v>
      </c>
      <c r="M186" s="14">
        <f t="shared" si="33"/>
        <v>0.42942334712170072</v>
      </c>
      <c r="N186" s="14">
        <f t="shared" si="34"/>
        <v>0.28368879868256058</v>
      </c>
      <c r="U186" s="9">
        <f t="shared" si="26"/>
        <v>-1</v>
      </c>
      <c r="V186" s="9">
        <f t="shared" si="27"/>
        <v>1</v>
      </c>
      <c r="W186" s="9">
        <f t="shared" si="28"/>
        <v>1</v>
      </c>
      <c r="X186" s="15">
        <f t="shared" si="35"/>
        <v>0</v>
      </c>
      <c r="Y186" s="15">
        <f t="shared" si="36"/>
        <v>6.6391957154627868E-2</v>
      </c>
      <c r="Z186" s="15">
        <f t="shared" si="37"/>
        <v>6.6391957154627868E-2</v>
      </c>
      <c r="AA186" s="15"/>
    </row>
    <row r="187" spans="1:27" x14ac:dyDescent="0.25">
      <c r="A187" s="1">
        <f>'trading strategies'!A256</f>
        <v>39489</v>
      </c>
      <c r="B187" s="52">
        <f>'trading strategies'!B256</f>
        <v>2.8918400000000002</v>
      </c>
      <c r="C187" s="5">
        <f>'trading strategies'!P256</f>
        <v>0</v>
      </c>
      <c r="D187" s="5">
        <f>'trading strategies'!Q256</f>
        <v>-2.2433021939689546E-3</v>
      </c>
      <c r="E187" s="5">
        <f>'trading strategies'!R256</f>
        <v>-2.2433021939689546E-3</v>
      </c>
      <c r="F187" s="14">
        <f t="shared" si="29"/>
        <v>0.49394044514615609</v>
      </c>
      <c r="G187" s="14">
        <f t="shared" si="30"/>
        <v>0.66518004492773197</v>
      </c>
      <c r="H187" s="14">
        <f t="shared" si="31"/>
        <v>0.38344549648859172</v>
      </c>
      <c r="I187" s="26">
        <f>'trading strategies'!S256</f>
        <v>0</v>
      </c>
      <c r="J187" s="26">
        <f>'trading strategies'!T256</f>
        <v>-4.2433021939689546E-3</v>
      </c>
      <c r="K187" s="26">
        <f>'trading strategies'!U256</f>
        <v>-4.2433021939689546E-3</v>
      </c>
      <c r="L187" s="14">
        <f t="shared" si="32"/>
        <v>0.2739404451461559</v>
      </c>
      <c r="M187" s="14">
        <f t="shared" si="33"/>
        <v>0.42518004492773176</v>
      </c>
      <c r="N187" s="14">
        <f t="shared" si="34"/>
        <v>0.27944549648859163</v>
      </c>
      <c r="U187" s="9">
        <f t="shared" si="26"/>
        <v>-1</v>
      </c>
      <c r="V187" s="9">
        <f t="shared" si="27"/>
        <v>-1</v>
      </c>
      <c r="W187" s="9">
        <f t="shared" si="28"/>
        <v>-1</v>
      </c>
      <c r="X187" s="15">
        <f t="shared" si="35"/>
        <v>0</v>
      </c>
      <c r="Y187" s="15">
        <f t="shared" si="36"/>
        <v>-4.2433021939689546E-3</v>
      </c>
      <c r="Z187" s="15">
        <f t="shared" si="37"/>
        <v>-4.2433021939689546E-3</v>
      </c>
      <c r="AA187" s="15"/>
    </row>
    <row r="188" spans="1:27" x14ac:dyDescent="0.25">
      <c r="A188" s="1">
        <f>'trading strategies'!A257</f>
        <v>39496</v>
      </c>
      <c r="B188" s="52">
        <f>'trading strategies'!B257</f>
        <v>2.8480799999999999</v>
      </c>
      <c r="C188" s="5">
        <f>'trading strategies'!P257</f>
        <v>0</v>
      </c>
      <c r="D188" s="5">
        <f>'trading strategies'!Q257</f>
        <v>1.5247894688597885E-2</v>
      </c>
      <c r="E188" s="5">
        <f>'trading strategies'!R257</f>
        <v>1.5247894688597885E-2</v>
      </c>
      <c r="F188" s="14">
        <f t="shared" si="29"/>
        <v>0.49394044514615609</v>
      </c>
      <c r="G188" s="14">
        <f t="shared" si="30"/>
        <v>0.68042793961632986</v>
      </c>
      <c r="H188" s="14">
        <f t="shared" si="31"/>
        <v>0.3986933911771896</v>
      </c>
      <c r="I188" s="26">
        <f>'trading strategies'!S257</f>
        <v>0</v>
      </c>
      <c r="J188" s="26">
        <f>'trading strategies'!T257</f>
        <v>1.3247894688597885E-2</v>
      </c>
      <c r="K188" s="26">
        <f>'trading strategies'!U257</f>
        <v>1.3247894688597885E-2</v>
      </c>
      <c r="L188" s="14">
        <f t="shared" si="32"/>
        <v>0.2739404451461559</v>
      </c>
      <c r="M188" s="14">
        <f t="shared" si="33"/>
        <v>0.43842793961632964</v>
      </c>
      <c r="N188" s="14">
        <f t="shared" si="34"/>
        <v>0.29269339117718951</v>
      </c>
      <c r="U188" s="9">
        <f t="shared" si="26"/>
        <v>-1</v>
      </c>
      <c r="V188" s="9">
        <f t="shared" si="27"/>
        <v>1</v>
      </c>
      <c r="W188" s="9">
        <f t="shared" si="28"/>
        <v>1</v>
      </c>
      <c r="X188" s="15">
        <f t="shared" si="35"/>
        <v>0</v>
      </c>
      <c r="Y188" s="15">
        <f t="shared" si="36"/>
        <v>1.3247894688597885E-2</v>
      </c>
      <c r="Z188" s="15">
        <f t="shared" si="37"/>
        <v>1.3247894688597885E-2</v>
      </c>
      <c r="AA188" s="15"/>
    </row>
    <row r="189" spans="1:27" x14ac:dyDescent="0.25">
      <c r="A189" s="1">
        <f>'trading strategies'!A258</f>
        <v>39503</v>
      </c>
      <c r="B189" s="52">
        <f>'trading strategies'!B258</f>
        <v>2.8853599999999999</v>
      </c>
      <c r="C189" s="5">
        <f>'trading strategies'!P258</f>
        <v>0</v>
      </c>
      <c r="D189" s="5">
        <f>'trading strategies'!Q258</f>
        <v>-1.300459249462893E-2</v>
      </c>
      <c r="E189" s="5">
        <f>'trading strategies'!R258</f>
        <v>-1.300459249462893E-2</v>
      </c>
      <c r="F189" s="14">
        <f t="shared" si="29"/>
        <v>0.49394044514615609</v>
      </c>
      <c r="G189" s="14">
        <f t="shared" si="30"/>
        <v>0.66742334712170093</v>
      </c>
      <c r="H189" s="14">
        <f t="shared" si="31"/>
        <v>0.38568879868256067</v>
      </c>
      <c r="I189" s="26">
        <f>'trading strategies'!S258</f>
        <v>0</v>
      </c>
      <c r="J189" s="26">
        <f>'trading strategies'!T258</f>
        <v>-1.500459249462893E-2</v>
      </c>
      <c r="K189" s="26">
        <f>'trading strategies'!U258</f>
        <v>-1.500459249462893E-2</v>
      </c>
      <c r="L189" s="14">
        <f t="shared" si="32"/>
        <v>0.2739404451461559</v>
      </c>
      <c r="M189" s="14">
        <f t="shared" si="33"/>
        <v>0.42342334712170071</v>
      </c>
      <c r="N189" s="14">
        <f t="shared" si="34"/>
        <v>0.27768879868256058</v>
      </c>
      <c r="U189" s="9">
        <f t="shared" si="26"/>
        <v>-1</v>
      </c>
      <c r="V189" s="9">
        <f t="shared" si="27"/>
        <v>-1</v>
      </c>
      <c r="W189" s="9">
        <f t="shared" si="28"/>
        <v>-1</v>
      </c>
      <c r="X189" s="15">
        <f t="shared" si="35"/>
        <v>0</v>
      </c>
      <c r="Y189" s="15">
        <f t="shared" si="36"/>
        <v>-1.500459249462893E-2</v>
      </c>
      <c r="Z189" s="15">
        <f t="shared" si="37"/>
        <v>-1.500459249462893E-2</v>
      </c>
      <c r="AA189" s="15"/>
    </row>
    <row r="190" spans="1:27" x14ac:dyDescent="0.25">
      <c r="A190" s="1">
        <f>'trading strategies'!A259</f>
        <v>39510</v>
      </c>
      <c r="B190" s="52">
        <f>'trading strategies'!B259</f>
        <v>2.7556799999999999</v>
      </c>
      <c r="C190" s="5">
        <f>'trading strategies'!P259</f>
        <v>-4.5985439432185915E-2</v>
      </c>
      <c r="D190" s="5">
        <f>'trading strategies'!Q259</f>
        <v>0</v>
      </c>
      <c r="E190" s="5">
        <f>'trading strategies'!R259</f>
        <v>0</v>
      </c>
      <c r="F190" s="14">
        <f t="shared" si="29"/>
        <v>0.44795500571397018</v>
      </c>
      <c r="G190" s="14">
        <f t="shared" si="30"/>
        <v>0.66742334712170093</v>
      </c>
      <c r="H190" s="14">
        <f t="shared" si="31"/>
        <v>0.38568879868256067</v>
      </c>
      <c r="I190" s="26">
        <f>'trading strategies'!S259</f>
        <v>-4.7985439432185917E-2</v>
      </c>
      <c r="J190" s="26">
        <f>'trading strategies'!T259</f>
        <v>0</v>
      </c>
      <c r="K190" s="26">
        <f>'trading strategies'!U259</f>
        <v>0</v>
      </c>
      <c r="L190" s="14">
        <f t="shared" si="32"/>
        <v>0.22595500571396998</v>
      </c>
      <c r="M190" s="14">
        <f t="shared" si="33"/>
        <v>0.42342334712170071</v>
      </c>
      <c r="N190" s="14">
        <f t="shared" si="34"/>
        <v>0.27768879868256058</v>
      </c>
      <c r="U190" s="9">
        <f t="shared" si="26"/>
        <v>-1</v>
      </c>
      <c r="V190" s="9">
        <f t="shared" si="27"/>
        <v>-1</v>
      </c>
      <c r="W190" s="9">
        <f t="shared" si="28"/>
        <v>-1</v>
      </c>
      <c r="X190" s="15">
        <f t="shared" si="35"/>
        <v>-4.7985439432185917E-2</v>
      </c>
      <c r="Y190" s="15">
        <f t="shared" si="36"/>
        <v>0</v>
      </c>
      <c r="Z190" s="15">
        <f t="shared" si="37"/>
        <v>0</v>
      </c>
      <c r="AA190" s="15"/>
    </row>
    <row r="191" spans="1:27" x14ac:dyDescent="0.25">
      <c r="A191" s="1">
        <f>'trading strategies'!A260</f>
        <v>39517</v>
      </c>
      <c r="B191" s="52">
        <f>'trading strategies'!B260</f>
        <v>2.8675299999999999</v>
      </c>
      <c r="C191" s="5">
        <f>'trading strategies'!P260</f>
        <v>0</v>
      </c>
      <c r="D191" s="5">
        <f>'trading strategies'!Q260</f>
        <v>-3.9786795936340491E-2</v>
      </c>
      <c r="E191" s="5">
        <f>'trading strategies'!R260</f>
        <v>-3.9786795936340491E-2</v>
      </c>
      <c r="F191" s="14">
        <f t="shared" si="29"/>
        <v>0.44795500571397018</v>
      </c>
      <c r="G191" s="14">
        <f t="shared" si="30"/>
        <v>0.62763655118536044</v>
      </c>
      <c r="H191" s="14">
        <f t="shared" si="31"/>
        <v>0.34590200274622018</v>
      </c>
      <c r="I191" s="26">
        <f>'trading strategies'!S260</f>
        <v>0</v>
      </c>
      <c r="J191" s="26">
        <f>'trading strategies'!T260</f>
        <v>-4.1786795936340493E-2</v>
      </c>
      <c r="K191" s="26">
        <f>'trading strategies'!U260</f>
        <v>-4.1786795936340493E-2</v>
      </c>
      <c r="L191" s="14">
        <f t="shared" si="32"/>
        <v>0.22595500571396998</v>
      </c>
      <c r="M191" s="14">
        <f t="shared" si="33"/>
        <v>0.38163655118536022</v>
      </c>
      <c r="N191" s="14">
        <f t="shared" si="34"/>
        <v>0.23590200274622009</v>
      </c>
      <c r="U191" s="9">
        <f t="shared" si="26"/>
        <v>-1</v>
      </c>
      <c r="V191" s="9">
        <f t="shared" si="27"/>
        <v>-1</v>
      </c>
      <c r="W191" s="9">
        <f t="shared" si="28"/>
        <v>-1</v>
      </c>
      <c r="X191" s="15">
        <f t="shared" si="35"/>
        <v>0</v>
      </c>
      <c r="Y191" s="15">
        <f t="shared" si="36"/>
        <v>-4.1786795936340493E-2</v>
      </c>
      <c r="Z191" s="15">
        <f t="shared" si="37"/>
        <v>-4.1786795936340493E-2</v>
      </c>
      <c r="AA191" s="15"/>
    </row>
    <row r="192" spans="1:27" x14ac:dyDescent="0.25">
      <c r="A192" s="1">
        <f>'trading strategies'!A261</f>
        <v>39524</v>
      </c>
      <c r="B192" s="52">
        <f>'trading strategies'!B261</f>
        <v>2.8188900000000001</v>
      </c>
      <c r="C192" s="5">
        <f>'trading strategies'!P261</f>
        <v>-1.7107841600408014E-2</v>
      </c>
      <c r="D192" s="5">
        <f>'trading strategies'!Q261</f>
        <v>0</v>
      </c>
      <c r="E192" s="5">
        <f>'trading strategies'!R261</f>
        <v>0</v>
      </c>
      <c r="F192" s="14">
        <f t="shared" si="29"/>
        <v>0.43084716411356216</v>
      </c>
      <c r="G192" s="14">
        <f t="shared" si="30"/>
        <v>0.62763655118536044</v>
      </c>
      <c r="H192" s="14">
        <f t="shared" si="31"/>
        <v>0.34590200274622018</v>
      </c>
      <c r="I192" s="26">
        <f>'trading strategies'!S261</f>
        <v>-1.9107841600408015E-2</v>
      </c>
      <c r="J192" s="26">
        <f>'trading strategies'!T261</f>
        <v>0</v>
      </c>
      <c r="K192" s="26">
        <f>'trading strategies'!U261</f>
        <v>0</v>
      </c>
      <c r="L192" s="14">
        <f t="shared" si="32"/>
        <v>0.20684716411356197</v>
      </c>
      <c r="M192" s="14">
        <f t="shared" si="33"/>
        <v>0.38163655118536022</v>
      </c>
      <c r="N192" s="14">
        <f t="shared" si="34"/>
        <v>0.23590200274622009</v>
      </c>
      <c r="U192" s="9">
        <f t="shared" si="26"/>
        <v>-1</v>
      </c>
      <c r="V192" s="9">
        <f t="shared" si="27"/>
        <v>-1</v>
      </c>
      <c r="W192" s="9">
        <f t="shared" si="28"/>
        <v>-1</v>
      </c>
      <c r="X192" s="15">
        <f t="shared" si="35"/>
        <v>-1.9107841600408015E-2</v>
      </c>
      <c r="Y192" s="15">
        <f t="shared" si="36"/>
        <v>0</v>
      </c>
      <c r="Z192" s="15">
        <f t="shared" si="37"/>
        <v>0</v>
      </c>
      <c r="AA192" s="15"/>
    </row>
    <row r="193" spans="1:27" x14ac:dyDescent="0.25">
      <c r="A193" s="1">
        <f>'trading strategies'!A262</f>
        <v>39531</v>
      </c>
      <c r="B193" s="52">
        <f>'trading strategies'!B262</f>
        <v>2.9161600000000001</v>
      </c>
      <c r="C193" s="5">
        <f>'trading strategies'!P262</f>
        <v>0</v>
      </c>
      <c r="D193" s="5">
        <f>'trading strategies'!Q262</f>
        <v>-3.3924491884393282E-2</v>
      </c>
      <c r="E193" s="5">
        <f>'trading strategies'!R262</f>
        <v>-3.3924491884393282E-2</v>
      </c>
      <c r="F193" s="14">
        <f t="shared" si="29"/>
        <v>0.43084716411356216</v>
      </c>
      <c r="G193" s="14">
        <f t="shared" si="30"/>
        <v>0.59371205930096715</v>
      </c>
      <c r="H193" s="14">
        <f t="shared" si="31"/>
        <v>0.3119775108618269</v>
      </c>
      <c r="I193" s="26">
        <f>'trading strategies'!S262</f>
        <v>0</v>
      </c>
      <c r="J193" s="26">
        <f>'trading strategies'!T262</f>
        <v>-3.5924491884393284E-2</v>
      </c>
      <c r="K193" s="26">
        <f>'trading strategies'!U262</f>
        <v>-3.5924491884393284E-2</v>
      </c>
      <c r="L193" s="14">
        <f t="shared" si="32"/>
        <v>0.20684716411356197</v>
      </c>
      <c r="M193" s="14">
        <f t="shared" si="33"/>
        <v>0.34571205930096693</v>
      </c>
      <c r="N193" s="14">
        <f t="shared" si="34"/>
        <v>0.1999775108618268</v>
      </c>
      <c r="U193" s="9">
        <f t="shared" si="26"/>
        <v>-1</v>
      </c>
      <c r="V193" s="9">
        <f t="shared" si="27"/>
        <v>-1</v>
      </c>
      <c r="W193" s="9">
        <f t="shared" si="28"/>
        <v>-1</v>
      </c>
      <c r="X193" s="15">
        <f t="shared" si="35"/>
        <v>0</v>
      </c>
      <c r="Y193" s="15">
        <f t="shared" si="36"/>
        <v>-3.5924491884393284E-2</v>
      </c>
      <c r="Z193" s="15">
        <f t="shared" si="37"/>
        <v>-3.5924491884393284E-2</v>
      </c>
      <c r="AA193" s="15"/>
    </row>
    <row r="194" spans="1:27" x14ac:dyDescent="0.25">
      <c r="A194" s="1">
        <f>'trading strategies'!A263</f>
        <v>39538</v>
      </c>
      <c r="B194" s="52">
        <f>'trading strategies'!B263</f>
        <v>3.0766399999999998</v>
      </c>
      <c r="C194" s="5">
        <f>'trading strategies'!P263</f>
        <v>5.3570410094514909E-2</v>
      </c>
      <c r="D194" s="5">
        <f>'trading strategies'!Q263</f>
        <v>0</v>
      </c>
      <c r="E194" s="5">
        <f>'trading strategies'!R263</f>
        <v>0</v>
      </c>
      <c r="F194" s="14">
        <f t="shared" si="29"/>
        <v>0.48441757420807707</v>
      </c>
      <c r="G194" s="14">
        <f t="shared" si="30"/>
        <v>0.59371205930096715</v>
      </c>
      <c r="H194" s="14">
        <f t="shared" si="31"/>
        <v>0.3119775108618269</v>
      </c>
      <c r="I194" s="26">
        <f>'trading strategies'!S263</f>
        <v>5.1570410094514907E-2</v>
      </c>
      <c r="J194" s="26">
        <f>'trading strategies'!T263</f>
        <v>0</v>
      </c>
      <c r="K194" s="26">
        <f>'trading strategies'!U263</f>
        <v>0</v>
      </c>
      <c r="L194" s="14">
        <f t="shared" si="32"/>
        <v>0.25841757420807687</v>
      </c>
      <c r="M194" s="14">
        <f t="shared" si="33"/>
        <v>0.34571205930096693</v>
      </c>
      <c r="N194" s="14">
        <f t="shared" si="34"/>
        <v>0.1999775108618268</v>
      </c>
      <c r="U194" s="9">
        <f t="shared" si="26"/>
        <v>1</v>
      </c>
      <c r="V194" s="9">
        <f t="shared" si="27"/>
        <v>-1</v>
      </c>
      <c r="W194" s="9">
        <f t="shared" si="28"/>
        <v>-1</v>
      </c>
      <c r="X194" s="15">
        <f t="shared" si="35"/>
        <v>5.1570410094514907E-2</v>
      </c>
      <c r="Y194" s="15">
        <f t="shared" si="36"/>
        <v>0</v>
      </c>
      <c r="Z194" s="15">
        <f t="shared" si="37"/>
        <v>0</v>
      </c>
      <c r="AA194" s="15"/>
    </row>
    <row r="195" spans="1:27" x14ac:dyDescent="0.25">
      <c r="A195" s="1">
        <f>'trading strategies'!A264</f>
        <v>39545</v>
      </c>
      <c r="B195" s="52">
        <f>'trading strategies'!B264</f>
        <v>3.0458400000000001</v>
      </c>
      <c r="C195" s="5">
        <f>'trading strategies'!P264</f>
        <v>-1.0061367232258256E-2</v>
      </c>
      <c r="D195" s="5">
        <f>'trading strategies'!Q264</f>
        <v>0</v>
      </c>
      <c r="E195" s="5">
        <f>'trading strategies'!R264</f>
        <v>0</v>
      </c>
      <c r="F195" s="14">
        <f t="shared" si="29"/>
        <v>0.47435620697581882</v>
      </c>
      <c r="G195" s="14">
        <f t="shared" si="30"/>
        <v>0.59371205930096715</v>
      </c>
      <c r="H195" s="14">
        <f t="shared" si="31"/>
        <v>0.3119775108618269</v>
      </c>
      <c r="I195" s="26">
        <f>'trading strategies'!S264</f>
        <v>-1.2061367232258256E-2</v>
      </c>
      <c r="J195" s="26">
        <f>'trading strategies'!T264</f>
        <v>0</v>
      </c>
      <c r="K195" s="26">
        <f>'trading strategies'!U264</f>
        <v>0</v>
      </c>
      <c r="L195" s="14">
        <f t="shared" si="32"/>
        <v>0.24635620697581861</v>
      </c>
      <c r="M195" s="14">
        <f t="shared" si="33"/>
        <v>0.34571205930096693</v>
      </c>
      <c r="N195" s="14">
        <f t="shared" si="34"/>
        <v>0.1999775108618268</v>
      </c>
      <c r="U195" s="9">
        <f t="shared" ref="U195:U258" si="38">IF(AND(I195*I194&gt;0,I195&lt;0),U194-1,IF(AND(I195*I194&gt;0,I195&gt;0),U194+1,IF(I195&gt;0,1,-1)))</f>
        <v>-1</v>
      </c>
      <c r="V195" s="9">
        <f t="shared" ref="V195:V258" si="39">IF(AND(J195*J194&gt;0,J195&lt;0),V194-1,IF(AND(J195*J194&gt;0,J195&gt;0),V194+1,IF(J195&gt;0,1,-1)))</f>
        <v>-1</v>
      </c>
      <c r="W195" s="9">
        <f t="shared" ref="W195:W258" si="40">IF(AND(K195*K194&gt;0,K195&lt;0),W194-1,IF(AND(K195*K194&gt;0,K195&gt;0),W194+1,IF(K195&gt;0,1,-1)))</f>
        <v>-1</v>
      </c>
      <c r="X195" s="15">
        <f t="shared" si="35"/>
        <v>-1.2061367232258256E-2</v>
      </c>
      <c r="Y195" s="15">
        <f t="shared" si="36"/>
        <v>0</v>
      </c>
      <c r="Z195" s="15">
        <f t="shared" si="37"/>
        <v>0</v>
      </c>
      <c r="AA195" s="15"/>
    </row>
    <row r="196" spans="1:27" x14ac:dyDescent="0.25">
      <c r="A196" s="1">
        <f>'trading strategies'!A265</f>
        <v>39552</v>
      </c>
      <c r="B196" s="52">
        <f>'trading strategies'!B265</f>
        <v>3.1382300000000001</v>
      </c>
      <c r="C196" s="5">
        <f>'trading strategies'!P265</f>
        <v>2.9882221529420772E-2</v>
      </c>
      <c r="D196" s="5">
        <f>'trading strategies'!Q265</f>
        <v>0</v>
      </c>
      <c r="E196" s="5">
        <f>'trading strategies'!R265</f>
        <v>0</v>
      </c>
      <c r="F196" s="14">
        <f t="shared" ref="F196:F259" si="41">C196+F195</f>
        <v>0.50423842850523959</v>
      </c>
      <c r="G196" s="14">
        <f t="shared" ref="G196:G259" si="42">D196+G195</f>
        <v>0.59371205930096715</v>
      </c>
      <c r="H196" s="14">
        <f t="shared" ref="H196:H259" si="43">E196+H195</f>
        <v>0.3119775108618269</v>
      </c>
      <c r="I196" s="26">
        <f>'trading strategies'!S265</f>
        <v>2.788222152942077E-2</v>
      </c>
      <c r="J196" s="26">
        <f>'trading strategies'!T265</f>
        <v>0</v>
      </c>
      <c r="K196" s="26">
        <f>'trading strategies'!U265</f>
        <v>0</v>
      </c>
      <c r="L196" s="14">
        <f t="shared" ref="L196:L259" si="44">I196+L195</f>
        <v>0.27423842850523938</v>
      </c>
      <c r="M196" s="14">
        <f t="shared" ref="M196:M259" si="45">J196+M195</f>
        <v>0.34571205930096693</v>
      </c>
      <c r="N196" s="14">
        <f t="shared" ref="N196:N259" si="46">K196+N195</f>
        <v>0.1999775108618268</v>
      </c>
      <c r="U196" s="9">
        <f t="shared" si="38"/>
        <v>1</v>
      </c>
      <c r="V196" s="9">
        <f t="shared" si="39"/>
        <v>-1</v>
      </c>
      <c r="W196" s="9">
        <f t="shared" si="40"/>
        <v>-1</v>
      </c>
      <c r="X196" s="15">
        <f t="shared" ref="X196:X259" si="47">IF(I196*I195&gt;0,I196+X195,I196)</f>
        <v>2.788222152942077E-2</v>
      </c>
      <c r="Y196" s="15">
        <f t="shared" ref="Y196:Y259" si="48">IF(J196*J195&gt;0,J196+Y195,J196)</f>
        <v>0</v>
      </c>
      <c r="Z196" s="15">
        <f t="shared" ref="Z196:Z259" si="49">IF(K196*K195&gt;0,K196+Z195,K196)</f>
        <v>0</v>
      </c>
      <c r="AA196" s="15"/>
    </row>
    <row r="197" spans="1:27" x14ac:dyDescent="0.25">
      <c r="A197" s="1">
        <f>'trading strategies'!A266</f>
        <v>39559</v>
      </c>
      <c r="B197" s="52">
        <f>'trading strategies'!B266</f>
        <v>3.12202</v>
      </c>
      <c r="C197" s="5">
        <f>'trading strategies'!P266</f>
        <v>-5.1787184946774367E-3</v>
      </c>
      <c r="D197" s="5">
        <f>'trading strategies'!Q266</f>
        <v>0</v>
      </c>
      <c r="E197" s="5">
        <f>'trading strategies'!R266</f>
        <v>0</v>
      </c>
      <c r="F197" s="14">
        <f t="shared" si="41"/>
        <v>0.49905971001056215</v>
      </c>
      <c r="G197" s="14">
        <f t="shared" si="42"/>
        <v>0.59371205930096715</v>
      </c>
      <c r="H197" s="14">
        <f t="shared" si="43"/>
        <v>0.3119775108618269</v>
      </c>
      <c r="I197" s="26">
        <f>'trading strategies'!S266</f>
        <v>-7.1787184946774368E-3</v>
      </c>
      <c r="J197" s="26">
        <f>'trading strategies'!T266</f>
        <v>0</v>
      </c>
      <c r="K197" s="26">
        <f>'trading strategies'!U266</f>
        <v>0</v>
      </c>
      <c r="L197" s="14">
        <f t="shared" si="44"/>
        <v>0.26705971001056195</v>
      </c>
      <c r="M197" s="14">
        <f t="shared" si="45"/>
        <v>0.34571205930096693</v>
      </c>
      <c r="N197" s="14">
        <f t="shared" si="46"/>
        <v>0.1999775108618268</v>
      </c>
      <c r="U197" s="9">
        <f t="shared" si="38"/>
        <v>-1</v>
      </c>
      <c r="V197" s="9">
        <f t="shared" si="39"/>
        <v>-1</v>
      </c>
      <c r="W197" s="9">
        <f t="shared" si="40"/>
        <v>-1</v>
      </c>
      <c r="X197" s="15">
        <f t="shared" si="47"/>
        <v>-7.1787184946774368E-3</v>
      </c>
      <c r="Y197" s="15">
        <f t="shared" si="48"/>
        <v>0</v>
      </c>
      <c r="Z197" s="15">
        <f t="shared" si="49"/>
        <v>0</v>
      </c>
      <c r="AA197" s="15"/>
    </row>
    <row r="198" spans="1:27" x14ac:dyDescent="0.25">
      <c r="A198" s="1">
        <f>'trading strategies'!A267</f>
        <v>39566</v>
      </c>
      <c r="B198" s="52">
        <f>'trading strategies'!B267</f>
        <v>3.1495799999999998</v>
      </c>
      <c r="C198" s="5">
        <f>'trading strategies'!P267</f>
        <v>8.7888823919042292E-3</v>
      </c>
      <c r="D198" s="5">
        <f>'trading strategies'!Q267</f>
        <v>0</v>
      </c>
      <c r="E198" s="5">
        <f>'trading strategies'!R267</f>
        <v>0</v>
      </c>
      <c r="F198" s="14">
        <f t="shared" si="41"/>
        <v>0.50784859240246638</v>
      </c>
      <c r="G198" s="14">
        <f t="shared" si="42"/>
        <v>0.59371205930096715</v>
      </c>
      <c r="H198" s="14">
        <f t="shared" si="43"/>
        <v>0.3119775108618269</v>
      </c>
      <c r="I198" s="26">
        <f>'trading strategies'!S267</f>
        <v>6.7888823919042291E-3</v>
      </c>
      <c r="J198" s="26">
        <f>'trading strategies'!T267</f>
        <v>0</v>
      </c>
      <c r="K198" s="26">
        <f>'trading strategies'!U267</f>
        <v>0</v>
      </c>
      <c r="L198" s="14">
        <f t="shared" si="44"/>
        <v>0.27384859240246617</v>
      </c>
      <c r="M198" s="14">
        <f t="shared" si="45"/>
        <v>0.34571205930096693</v>
      </c>
      <c r="N198" s="14">
        <f t="shared" si="46"/>
        <v>0.1999775108618268</v>
      </c>
      <c r="U198" s="9">
        <f t="shared" si="38"/>
        <v>1</v>
      </c>
      <c r="V198" s="9">
        <f t="shared" si="39"/>
        <v>-1</v>
      </c>
      <c r="W198" s="9">
        <f t="shared" si="40"/>
        <v>-1</v>
      </c>
      <c r="X198" s="15">
        <f t="shared" si="47"/>
        <v>6.7888823919042291E-3</v>
      </c>
      <c r="Y198" s="15">
        <f t="shared" si="48"/>
        <v>0</v>
      </c>
      <c r="Z198" s="15">
        <f t="shared" si="49"/>
        <v>0</v>
      </c>
      <c r="AA198" s="15"/>
    </row>
    <row r="199" spans="1:27" x14ac:dyDescent="0.25">
      <c r="A199" s="1">
        <f>'trading strategies'!A268</f>
        <v>39573</v>
      </c>
      <c r="B199" s="52">
        <f>'trading strategies'!B268</f>
        <v>2.9599199999999999</v>
      </c>
      <c r="C199" s="5">
        <f>'trading strategies'!P268</f>
        <v>-6.2106869670824016E-2</v>
      </c>
      <c r="D199" s="5">
        <f>'trading strategies'!Q268</f>
        <v>0</v>
      </c>
      <c r="E199" s="5">
        <f>'trading strategies'!R268</f>
        <v>0</v>
      </c>
      <c r="F199" s="14">
        <f t="shared" si="41"/>
        <v>0.44574172273164236</v>
      </c>
      <c r="G199" s="14">
        <f t="shared" si="42"/>
        <v>0.59371205930096715</v>
      </c>
      <c r="H199" s="14">
        <f t="shared" si="43"/>
        <v>0.3119775108618269</v>
      </c>
      <c r="I199" s="26">
        <f>'trading strategies'!S268</f>
        <v>-6.4106869670824018E-2</v>
      </c>
      <c r="J199" s="26">
        <f>'trading strategies'!T268</f>
        <v>0</v>
      </c>
      <c r="K199" s="26">
        <f>'trading strategies'!U268</f>
        <v>0</v>
      </c>
      <c r="L199" s="14">
        <f t="shared" si="44"/>
        <v>0.20974172273164216</v>
      </c>
      <c r="M199" s="14">
        <f t="shared" si="45"/>
        <v>0.34571205930096693</v>
      </c>
      <c r="N199" s="14">
        <f t="shared" si="46"/>
        <v>0.1999775108618268</v>
      </c>
      <c r="U199" s="9">
        <f t="shared" si="38"/>
        <v>-1</v>
      </c>
      <c r="V199" s="9">
        <f t="shared" si="39"/>
        <v>-1</v>
      </c>
      <c r="W199" s="9">
        <f t="shared" si="40"/>
        <v>-1</v>
      </c>
      <c r="X199" s="15">
        <f t="shared" si="47"/>
        <v>-6.4106869670824018E-2</v>
      </c>
      <c r="Y199" s="15">
        <f t="shared" si="48"/>
        <v>0</v>
      </c>
      <c r="Z199" s="15">
        <f t="shared" si="49"/>
        <v>0</v>
      </c>
      <c r="AA199" s="15"/>
    </row>
    <row r="200" spans="1:27" x14ac:dyDescent="0.25">
      <c r="A200" s="1">
        <f>'trading strategies'!A269</f>
        <v>39580</v>
      </c>
      <c r="B200" s="52">
        <f>'trading strategies'!B269</f>
        <v>3.0020699999999998</v>
      </c>
      <c r="C200" s="5">
        <f>'trading strategies'!P269</f>
        <v>0</v>
      </c>
      <c r="D200" s="5">
        <f>'trading strategies'!Q269</f>
        <v>-1.4139809783850765E-2</v>
      </c>
      <c r="E200" s="5">
        <f>'trading strategies'!R269</f>
        <v>-1.4139809783850765E-2</v>
      </c>
      <c r="F200" s="14">
        <f t="shared" si="41"/>
        <v>0.44574172273164236</v>
      </c>
      <c r="G200" s="14">
        <f t="shared" si="42"/>
        <v>0.57957224951711639</v>
      </c>
      <c r="H200" s="14">
        <f t="shared" si="43"/>
        <v>0.29783770107797614</v>
      </c>
      <c r="I200" s="26">
        <f>'trading strategies'!S269</f>
        <v>0</v>
      </c>
      <c r="J200" s="26">
        <f>'trading strategies'!T269</f>
        <v>-1.6139809783850767E-2</v>
      </c>
      <c r="K200" s="26">
        <f>'trading strategies'!U269</f>
        <v>-1.6139809783850767E-2</v>
      </c>
      <c r="L200" s="14">
        <f t="shared" si="44"/>
        <v>0.20974172273164216</v>
      </c>
      <c r="M200" s="14">
        <f t="shared" si="45"/>
        <v>0.32957224951711617</v>
      </c>
      <c r="N200" s="14">
        <f t="shared" si="46"/>
        <v>0.18383770107797603</v>
      </c>
      <c r="U200" s="9">
        <f t="shared" si="38"/>
        <v>-1</v>
      </c>
      <c r="V200" s="9">
        <f t="shared" si="39"/>
        <v>-1</v>
      </c>
      <c r="W200" s="9">
        <f t="shared" si="40"/>
        <v>-1</v>
      </c>
      <c r="X200" s="15">
        <f t="shared" si="47"/>
        <v>0</v>
      </c>
      <c r="Y200" s="15">
        <f t="shared" si="48"/>
        <v>-1.6139809783850767E-2</v>
      </c>
      <c r="Z200" s="15">
        <f t="shared" si="49"/>
        <v>-1.6139809783850767E-2</v>
      </c>
      <c r="AA200" s="15"/>
    </row>
    <row r="201" spans="1:27" x14ac:dyDescent="0.25">
      <c r="A201" s="1">
        <f>'trading strategies'!A270</f>
        <v>39587</v>
      </c>
      <c r="B201" s="52">
        <f>'trading strategies'!B270</f>
        <v>2.95695</v>
      </c>
      <c r="C201" s="5">
        <f>'trading strategies'!P270</f>
        <v>0</v>
      </c>
      <c r="D201" s="5">
        <f>'trading strategies'!Q270</f>
        <v>1.5143719029596658E-2</v>
      </c>
      <c r="E201" s="5">
        <f>'trading strategies'!R270</f>
        <v>1.5143719029596658E-2</v>
      </c>
      <c r="F201" s="14">
        <f t="shared" si="41"/>
        <v>0.44574172273164236</v>
      </c>
      <c r="G201" s="14">
        <f t="shared" si="42"/>
        <v>0.59471596854671305</v>
      </c>
      <c r="H201" s="14">
        <f t="shared" si="43"/>
        <v>0.31298142010757279</v>
      </c>
      <c r="I201" s="26">
        <f>'trading strategies'!S270</f>
        <v>0</v>
      </c>
      <c r="J201" s="26">
        <f>'trading strategies'!T270</f>
        <v>1.3143719029596658E-2</v>
      </c>
      <c r="K201" s="26">
        <f>'trading strategies'!U270</f>
        <v>1.3143719029596658E-2</v>
      </c>
      <c r="L201" s="14">
        <f t="shared" si="44"/>
        <v>0.20974172273164216</v>
      </c>
      <c r="M201" s="14">
        <f t="shared" si="45"/>
        <v>0.34271596854671282</v>
      </c>
      <c r="N201" s="14">
        <f t="shared" si="46"/>
        <v>0.19698142010757269</v>
      </c>
      <c r="U201" s="9">
        <f t="shared" si="38"/>
        <v>-1</v>
      </c>
      <c r="V201" s="9">
        <f t="shared" si="39"/>
        <v>1</v>
      </c>
      <c r="W201" s="9">
        <f t="shared" si="40"/>
        <v>1</v>
      </c>
      <c r="X201" s="15">
        <f t="shared" si="47"/>
        <v>0</v>
      </c>
      <c r="Y201" s="15">
        <f t="shared" si="48"/>
        <v>1.3143719029596658E-2</v>
      </c>
      <c r="Z201" s="15">
        <f t="shared" si="49"/>
        <v>1.3143719029596658E-2</v>
      </c>
      <c r="AA201" s="15"/>
    </row>
    <row r="202" spans="1:27" x14ac:dyDescent="0.25">
      <c r="A202" s="1">
        <f>'trading strategies'!A271</f>
        <v>39594</v>
      </c>
      <c r="B202" s="52">
        <f>'trading strategies'!B271</f>
        <v>2.9960399999999998</v>
      </c>
      <c r="C202" s="5">
        <f>'trading strategies'!P271</f>
        <v>0</v>
      </c>
      <c r="D202" s="5">
        <f>'trading strategies'!Q271</f>
        <v>-1.3133085002734468E-2</v>
      </c>
      <c r="E202" s="5">
        <f>'trading strategies'!R271</f>
        <v>-1.3133085002734468E-2</v>
      </c>
      <c r="F202" s="14">
        <f t="shared" si="41"/>
        <v>0.44574172273164236</v>
      </c>
      <c r="G202" s="14">
        <f t="shared" si="42"/>
        <v>0.58158288354397858</v>
      </c>
      <c r="H202" s="14">
        <f t="shared" si="43"/>
        <v>0.29984833510483833</v>
      </c>
      <c r="I202" s="26">
        <f>'trading strategies'!S271</f>
        <v>0</v>
      </c>
      <c r="J202" s="26">
        <f>'trading strategies'!T271</f>
        <v>-1.5133085002734468E-2</v>
      </c>
      <c r="K202" s="26">
        <f>'trading strategies'!U271</f>
        <v>-1.5133085002734468E-2</v>
      </c>
      <c r="L202" s="14">
        <f t="shared" si="44"/>
        <v>0.20974172273164216</v>
      </c>
      <c r="M202" s="14">
        <f t="shared" si="45"/>
        <v>0.32758288354397835</v>
      </c>
      <c r="N202" s="14">
        <f t="shared" si="46"/>
        <v>0.18184833510483822</v>
      </c>
      <c r="U202" s="9">
        <f t="shared" si="38"/>
        <v>-1</v>
      </c>
      <c r="V202" s="9">
        <f t="shared" si="39"/>
        <v>-1</v>
      </c>
      <c r="W202" s="9">
        <f t="shared" si="40"/>
        <v>-1</v>
      </c>
      <c r="X202" s="15">
        <f t="shared" si="47"/>
        <v>0</v>
      </c>
      <c r="Y202" s="15">
        <f t="shared" si="48"/>
        <v>-1.5133085002734468E-2</v>
      </c>
      <c r="Z202" s="15">
        <f t="shared" si="49"/>
        <v>-1.5133085002734468E-2</v>
      </c>
      <c r="AA202" s="15"/>
    </row>
    <row r="203" spans="1:27" x14ac:dyDescent="0.25">
      <c r="A203" s="1">
        <f>'trading strategies'!A272</f>
        <v>39601</v>
      </c>
      <c r="B203" s="52">
        <f>'trading strategies'!B272</f>
        <v>2.7845800000000001</v>
      </c>
      <c r="C203" s="5">
        <f>'trading strategies'!P272</f>
        <v>-7.319436259356249E-2</v>
      </c>
      <c r="D203" s="5">
        <f>'trading strategies'!Q272</f>
        <v>0</v>
      </c>
      <c r="E203" s="5">
        <f>'trading strategies'!R272</f>
        <v>0</v>
      </c>
      <c r="F203" s="14">
        <f t="shared" si="41"/>
        <v>0.37254736013807987</v>
      </c>
      <c r="G203" s="14">
        <f t="shared" si="42"/>
        <v>0.58158288354397858</v>
      </c>
      <c r="H203" s="14">
        <f t="shared" si="43"/>
        <v>0.29984833510483833</v>
      </c>
      <c r="I203" s="26">
        <f>'trading strategies'!S272</f>
        <v>-7.5194362593562492E-2</v>
      </c>
      <c r="J203" s="26">
        <f>'trading strategies'!T272</f>
        <v>0</v>
      </c>
      <c r="K203" s="26">
        <f>'trading strategies'!U272</f>
        <v>0</v>
      </c>
      <c r="L203" s="14">
        <f t="shared" si="44"/>
        <v>0.13454736013807966</v>
      </c>
      <c r="M203" s="14">
        <f t="shared" si="45"/>
        <v>0.32758288354397835</v>
      </c>
      <c r="N203" s="14">
        <f t="shared" si="46"/>
        <v>0.18184833510483822</v>
      </c>
      <c r="U203" s="9">
        <f t="shared" si="38"/>
        <v>-1</v>
      </c>
      <c r="V203" s="9">
        <f t="shared" si="39"/>
        <v>-1</v>
      </c>
      <c r="W203" s="9">
        <f t="shared" si="40"/>
        <v>-1</v>
      </c>
      <c r="X203" s="15">
        <f t="shared" si="47"/>
        <v>-7.5194362593562492E-2</v>
      </c>
      <c r="Y203" s="15">
        <f t="shared" si="48"/>
        <v>0</v>
      </c>
      <c r="Z203" s="15">
        <f t="shared" si="49"/>
        <v>0</v>
      </c>
      <c r="AA203" s="15"/>
    </row>
    <row r="204" spans="1:27" x14ac:dyDescent="0.25">
      <c r="A204" s="1">
        <f>'trading strategies'!A273</f>
        <v>39608</v>
      </c>
      <c r="B204" s="52">
        <f>'trading strategies'!B273</f>
        <v>2.7312699999999999</v>
      </c>
      <c r="C204" s="5">
        <f>'trading strategies'!P273</f>
        <v>0</v>
      </c>
      <c r="D204" s="5">
        <f>'trading strategies'!Q273</f>
        <v>1.9330351617716346E-2</v>
      </c>
      <c r="E204" s="5">
        <f>'trading strategies'!R273</f>
        <v>1.9330351617716346E-2</v>
      </c>
      <c r="F204" s="14">
        <f t="shared" si="41"/>
        <v>0.37254736013807987</v>
      </c>
      <c r="G204" s="14">
        <f t="shared" si="42"/>
        <v>0.60091323516169493</v>
      </c>
      <c r="H204" s="14">
        <f t="shared" si="43"/>
        <v>0.31917868672255467</v>
      </c>
      <c r="I204" s="26">
        <f>'trading strategies'!S273</f>
        <v>0</v>
      </c>
      <c r="J204" s="26">
        <f>'trading strategies'!T273</f>
        <v>1.7330351617716344E-2</v>
      </c>
      <c r="K204" s="26">
        <f>'trading strategies'!U273</f>
        <v>1.7330351617716344E-2</v>
      </c>
      <c r="L204" s="14">
        <f t="shared" si="44"/>
        <v>0.13454736013807966</v>
      </c>
      <c r="M204" s="14">
        <f t="shared" si="45"/>
        <v>0.3449132351616947</v>
      </c>
      <c r="N204" s="14">
        <f t="shared" si="46"/>
        <v>0.19917868672255457</v>
      </c>
      <c r="U204" s="9">
        <f t="shared" si="38"/>
        <v>-1</v>
      </c>
      <c r="V204" s="9">
        <f t="shared" si="39"/>
        <v>1</v>
      </c>
      <c r="W204" s="9">
        <f t="shared" si="40"/>
        <v>1</v>
      </c>
      <c r="X204" s="15">
        <f t="shared" si="47"/>
        <v>0</v>
      </c>
      <c r="Y204" s="15">
        <f t="shared" si="48"/>
        <v>1.7330351617716344E-2</v>
      </c>
      <c r="Z204" s="15">
        <f t="shared" si="49"/>
        <v>1.7330351617716344E-2</v>
      </c>
      <c r="AA204" s="15"/>
    </row>
    <row r="205" spans="1:27" x14ac:dyDescent="0.25">
      <c r="A205" s="1">
        <f>'trading strategies'!A274</f>
        <v>39615</v>
      </c>
      <c r="B205" s="52">
        <f>'trading strategies'!B274</f>
        <v>2.5784500000000001</v>
      </c>
      <c r="C205" s="5">
        <f>'trading strategies'!P274</f>
        <v>0</v>
      </c>
      <c r="D205" s="5">
        <f>'trading strategies'!Q274</f>
        <v>5.7578259287416E-2</v>
      </c>
      <c r="E205" s="5">
        <f>'trading strategies'!R274</f>
        <v>5.7578259287416E-2</v>
      </c>
      <c r="F205" s="14">
        <f t="shared" si="41"/>
        <v>0.37254736013807987</v>
      </c>
      <c r="G205" s="14">
        <f t="shared" si="42"/>
        <v>0.65849149444911093</v>
      </c>
      <c r="H205" s="14">
        <f t="shared" si="43"/>
        <v>0.37675694600997067</v>
      </c>
      <c r="I205" s="26">
        <f>'trading strategies'!S274</f>
        <v>0</v>
      </c>
      <c r="J205" s="26">
        <f>'trading strategies'!T274</f>
        <v>5.5578259287415999E-2</v>
      </c>
      <c r="K205" s="26">
        <f>'trading strategies'!U274</f>
        <v>5.5578259287415999E-2</v>
      </c>
      <c r="L205" s="14">
        <f t="shared" si="44"/>
        <v>0.13454736013807966</v>
      </c>
      <c r="M205" s="14">
        <f t="shared" si="45"/>
        <v>0.4004914944491107</v>
      </c>
      <c r="N205" s="14">
        <f t="shared" si="46"/>
        <v>0.25475694600997056</v>
      </c>
      <c r="U205" s="9">
        <f t="shared" si="38"/>
        <v>-1</v>
      </c>
      <c r="V205" s="9">
        <f t="shared" si="39"/>
        <v>2</v>
      </c>
      <c r="W205" s="9">
        <f t="shared" si="40"/>
        <v>2</v>
      </c>
      <c r="X205" s="15">
        <f t="shared" si="47"/>
        <v>0</v>
      </c>
      <c r="Y205" s="15">
        <f t="shared" si="48"/>
        <v>7.2908610905132343E-2</v>
      </c>
      <c r="Z205" s="15">
        <f t="shared" si="49"/>
        <v>7.2908610905132343E-2</v>
      </c>
      <c r="AA205" s="15"/>
    </row>
    <row r="206" spans="1:27" x14ac:dyDescent="0.25">
      <c r="A206" s="1">
        <f>'trading strategies'!A275</f>
        <v>39622</v>
      </c>
      <c r="B206" s="52">
        <f>'trading strategies'!B275</f>
        <v>2.5731099999999998</v>
      </c>
      <c r="C206" s="5">
        <f>'trading strategies'!P275</f>
        <v>0</v>
      </c>
      <c r="D206" s="5">
        <f>'trading strategies'!Q275</f>
        <v>2.0731591644492786E-3</v>
      </c>
      <c r="E206" s="5">
        <f>'trading strategies'!R275</f>
        <v>2.0731591644492786E-3</v>
      </c>
      <c r="F206" s="14">
        <f t="shared" si="41"/>
        <v>0.37254736013807987</v>
      </c>
      <c r="G206" s="14">
        <f t="shared" si="42"/>
        <v>0.6605646536135602</v>
      </c>
      <c r="H206" s="14">
        <f t="shared" si="43"/>
        <v>0.37883010517441995</v>
      </c>
      <c r="I206" s="26">
        <f>'trading strategies'!S275</f>
        <v>0</v>
      </c>
      <c r="J206" s="26">
        <f>'trading strategies'!T275</f>
        <v>7.3159164449278571E-5</v>
      </c>
      <c r="K206" s="26">
        <f>'trading strategies'!U275</f>
        <v>7.3159164449278571E-5</v>
      </c>
      <c r="L206" s="14">
        <f t="shared" si="44"/>
        <v>0.13454736013807966</v>
      </c>
      <c r="M206" s="14">
        <f t="shared" si="45"/>
        <v>0.40056465361355997</v>
      </c>
      <c r="N206" s="14">
        <f t="shared" si="46"/>
        <v>0.25483010517441984</v>
      </c>
      <c r="U206" s="9">
        <f t="shared" si="38"/>
        <v>-1</v>
      </c>
      <c r="V206" s="9">
        <f t="shared" si="39"/>
        <v>3</v>
      </c>
      <c r="W206" s="9">
        <f t="shared" si="40"/>
        <v>3</v>
      </c>
      <c r="X206" s="15">
        <f t="shared" si="47"/>
        <v>0</v>
      </c>
      <c r="Y206" s="15">
        <f t="shared" si="48"/>
        <v>7.298177006958162E-2</v>
      </c>
      <c r="Z206" s="15">
        <f t="shared" si="49"/>
        <v>7.298177006958162E-2</v>
      </c>
      <c r="AA206" s="15"/>
    </row>
    <row r="207" spans="1:27" x14ac:dyDescent="0.25">
      <c r="A207" s="1">
        <f>'trading strategies'!A276</f>
        <v>39629</v>
      </c>
      <c r="B207" s="52">
        <f>'trading strategies'!B276</f>
        <v>2.5997699999999999</v>
      </c>
      <c r="C207" s="5">
        <f>'trading strategies'!P276</f>
        <v>0</v>
      </c>
      <c r="D207" s="5">
        <f>'trading strategies'!Q276</f>
        <v>-1.030769553847255E-2</v>
      </c>
      <c r="E207" s="5">
        <f>'trading strategies'!R276</f>
        <v>-1.030769553847255E-2</v>
      </c>
      <c r="F207" s="14">
        <f t="shared" si="41"/>
        <v>0.37254736013807987</v>
      </c>
      <c r="G207" s="14">
        <f t="shared" si="42"/>
        <v>0.65025695807508765</v>
      </c>
      <c r="H207" s="14">
        <f t="shared" si="43"/>
        <v>0.3685224096359474</v>
      </c>
      <c r="I207" s="26">
        <f>'trading strategies'!S276</f>
        <v>0</v>
      </c>
      <c r="J207" s="26">
        <f>'trading strategies'!T276</f>
        <v>-1.230769553847255E-2</v>
      </c>
      <c r="K207" s="26">
        <f>'trading strategies'!U276</f>
        <v>-1.230769553847255E-2</v>
      </c>
      <c r="L207" s="14">
        <f t="shared" si="44"/>
        <v>0.13454736013807966</v>
      </c>
      <c r="M207" s="14">
        <f t="shared" si="45"/>
        <v>0.38825695807508742</v>
      </c>
      <c r="N207" s="14">
        <f t="shared" si="46"/>
        <v>0.24252240963594729</v>
      </c>
      <c r="U207" s="9">
        <f t="shared" si="38"/>
        <v>-1</v>
      </c>
      <c r="V207" s="9">
        <f t="shared" si="39"/>
        <v>-1</v>
      </c>
      <c r="W207" s="9">
        <f t="shared" si="40"/>
        <v>-1</v>
      </c>
      <c r="X207" s="15">
        <f t="shared" si="47"/>
        <v>0</v>
      </c>
      <c r="Y207" s="15">
        <f t="shared" si="48"/>
        <v>-1.230769553847255E-2</v>
      </c>
      <c r="Z207" s="15">
        <f t="shared" si="49"/>
        <v>-1.230769553847255E-2</v>
      </c>
      <c r="AA207" s="15"/>
    </row>
    <row r="208" spans="1:27" x14ac:dyDescent="0.25">
      <c r="A208" s="1">
        <f>'trading strategies'!A277</f>
        <v>39636</v>
      </c>
      <c r="B208" s="52">
        <f>'trading strategies'!B277</f>
        <v>2.4949300000000001</v>
      </c>
      <c r="C208" s="5">
        <f>'trading strategies'!P277</f>
        <v>0</v>
      </c>
      <c r="D208" s="5">
        <f>'trading strategies'!Q277</f>
        <v>4.1162306878344657E-2</v>
      </c>
      <c r="E208" s="5">
        <f>'trading strategies'!R277</f>
        <v>4.1162306878344657E-2</v>
      </c>
      <c r="F208" s="14">
        <f t="shared" si="41"/>
        <v>0.37254736013807987</v>
      </c>
      <c r="G208" s="14">
        <f t="shared" si="42"/>
        <v>0.69141926495343231</v>
      </c>
      <c r="H208" s="14">
        <f t="shared" si="43"/>
        <v>0.40968471651429206</v>
      </c>
      <c r="I208" s="26">
        <f>'trading strategies'!S277</f>
        <v>0</v>
      </c>
      <c r="J208" s="26">
        <f>'trading strategies'!T277</f>
        <v>3.9162306878344655E-2</v>
      </c>
      <c r="K208" s="26">
        <f>'trading strategies'!U277</f>
        <v>3.9162306878344655E-2</v>
      </c>
      <c r="L208" s="14">
        <f t="shared" si="44"/>
        <v>0.13454736013807966</v>
      </c>
      <c r="M208" s="14">
        <f t="shared" si="45"/>
        <v>0.42741926495343208</v>
      </c>
      <c r="N208" s="14">
        <f t="shared" si="46"/>
        <v>0.28168471651429194</v>
      </c>
      <c r="U208" s="9">
        <f t="shared" si="38"/>
        <v>-1</v>
      </c>
      <c r="V208" s="9">
        <f t="shared" si="39"/>
        <v>1</v>
      </c>
      <c r="W208" s="9">
        <f t="shared" si="40"/>
        <v>1</v>
      </c>
      <c r="X208" s="15">
        <f t="shared" si="47"/>
        <v>0</v>
      </c>
      <c r="Y208" s="15">
        <f t="shared" si="48"/>
        <v>3.9162306878344655E-2</v>
      </c>
      <c r="Z208" s="15">
        <f t="shared" si="49"/>
        <v>3.9162306878344655E-2</v>
      </c>
      <c r="AA208" s="15"/>
    </row>
    <row r="209" spans="1:27" x14ac:dyDescent="0.25">
      <c r="A209" s="1">
        <f>'trading strategies'!A278</f>
        <v>39643</v>
      </c>
      <c r="B209" s="52">
        <f>'trading strategies'!B278</f>
        <v>2.4700500000000001</v>
      </c>
      <c r="C209" s="5">
        <f>'trading strategies'!P278</f>
        <v>0</v>
      </c>
      <c r="D209" s="5">
        <f>'trading strategies'!Q278</f>
        <v>1.002227934769695E-2</v>
      </c>
      <c r="E209" s="5">
        <f>'trading strategies'!R278</f>
        <v>1.002227934769695E-2</v>
      </c>
      <c r="F209" s="14">
        <f t="shared" si="41"/>
        <v>0.37254736013807987</v>
      </c>
      <c r="G209" s="14">
        <f t="shared" si="42"/>
        <v>0.70144154430112926</v>
      </c>
      <c r="H209" s="14">
        <f t="shared" si="43"/>
        <v>0.41970699586198901</v>
      </c>
      <c r="I209" s="26">
        <f>'trading strategies'!S278</f>
        <v>0</v>
      </c>
      <c r="J209" s="26">
        <f>'trading strategies'!T278</f>
        <v>8.0222793476969496E-3</v>
      </c>
      <c r="K209" s="26">
        <f>'trading strategies'!U278</f>
        <v>8.0222793476969496E-3</v>
      </c>
      <c r="L209" s="14">
        <f t="shared" si="44"/>
        <v>0.13454736013807966</v>
      </c>
      <c r="M209" s="14">
        <f t="shared" si="45"/>
        <v>0.43544154430112902</v>
      </c>
      <c r="N209" s="14">
        <f t="shared" si="46"/>
        <v>0.28970699586198889</v>
      </c>
      <c r="U209" s="9">
        <f t="shared" si="38"/>
        <v>-1</v>
      </c>
      <c r="V209" s="9">
        <f t="shared" si="39"/>
        <v>2</v>
      </c>
      <c r="W209" s="9">
        <f t="shared" si="40"/>
        <v>2</v>
      </c>
      <c r="X209" s="15">
        <f t="shared" si="47"/>
        <v>0</v>
      </c>
      <c r="Y209" s="15">
        <f t="shared" si="48"/>
        <v>4.7184586226041603E-2</v>
      </c>
      <c r="Z209" s="15">
        <f t="shared" si="49"/>
        <v>4.7184586226041603E-2</v>
      </c>
      <c r="AA209" s="15"/>
    </row>
    <row r="210" spans="1:27" x14ac:dyDescent="0.25">
      <c r="A210" s="1">
        <f>'trading strategies'!A279</f>
        <v>39650</v>
      </c>
      <c r="B210" s="52">
        <f>'trading strategies'!B279</f>
        <v>2.6211000000000002</v>
      </c>
      <c r="C210" s="5">
        <f>'trading strategies'!P279</f>
        <v>0</v>
      </c>
      <c r="D210" s="5">
        <f>'trading strategies'!Q279</f>
        <v>-5.9355683640041068E-2</v>
      </c>
      <c r="E210" s="5">
        <f>'trading strategies'!R279</f>
        <v>-5.9355683640041068E-2</v>
      </c>
      <c r="F210" s="14">
        <f t="shared" si="41"/>
        <v>0.37254736013807987</v>
      </c>
      <c r="G210" s="14">
        <f t="shared" si="42"/>
        <v>0.64208586066108819</v>
      </c>
      <c r="H210" s="14">
        <f t="shared" si="43"/>
        <v>0.36035131222194794</v>
      </c>
      <c r="I210" s="26">
        <f>'trading strategies'!S279</f>
        <v>0</v>
      </c>
      <c r="J210" s="26">
        <f>'trading strategies'!T279</f>
        <v>-6.135568364004107E-2</v>
      </c>
      <c r="K210" s="26">
        <f>'trading strategies'!U279</f>
        <v>-6.135568364004107E-2</v>
      </c>
      <c r="L210" s="14">
        <f t="shared" si="44"/>
        <v>0.13454736013807966</v>
      </c>
      <c r="M210" s="14">
        <f t="shared" si="45"/>
        <v>0.37408586066108795</v>
      </c>
      <c r="N210" s="14">
        <f t="shared" si="46"/>
        <v>0.22835131222194782</v>
      </c>
      <c r="U210" s="9">
        <f t="shared" si="38"/>
        <v>-1</v>
      </c>
      <c r="V210" s="9">
        <f t="shared" si="39"/>
        <v>-1</v>
      </c>
      <c r="W210" s="9">
        <f t="shared" si="40"/>
        <v>-1</v>
      </c>
      <c r="X210" s="15">
        <f t="shared" si="47"/>
        <v>0</v>
      </c>
      <c r="Y210" s="15">
        <f t="shared" si="48"/>
        <v>-6.135568364004107E-2</v>
      </c>
      <c r="Z210" s="15">
        <f t="shared" si="49"/>
        <v>-6.135568364004107E-2</v>
      </c>
      <c r="AA210" s="15"/>
    </row>
    <row r="211" spans="1:27" x14ac:dyDescent="0.25">
      <c r="A211" s="1">
        <f>'trading strategies'!A280</f>
        <v>39657</v>
      </c>
      <c r="B211" s="52">
        <f>'trading strategies'!B280</f>
        <v>2.5891099999999998</v>
      </c>
      <c r="C211" s="5">
        <f>'trading strategies'!P280</f>
        <v>-1.2279889676296452E-2</v>
      </c>
      <c r="D211" s="5">
        <f>'trading strategies'!Q280</f>
        <v>0</v>
      </c>
      <c r="E211" s="5">
        <f>'trading strategies'!R280</f>
        <v>0</v>
      </c>
      <c r="F211" s="14">
        <f t="shared" si="41"/>
        <v>0.36026747046178342</v>
      </c>
      <c r="G211" s="14">
        <f t="shared" si="42"/>
        <v>0.64208586066108819</v>
      </c>
      <c r="H211" s="14">
        <f t="shared" si="43"/>
        <v>0.36035131222194794</v>
      </c>
      <c r="I211" s="26">
        <f>'trading strategies'!S280</f>
        <v>-1.4279889676296452E-2</v>
      </c>
      <c r="J211" s="26">
        <f>'trading strategies'!T280</f>
        <v>0</v>
      </c>
      <c r="K211" s="26">
        <f>'trading strategies'!U280</f>
        <v>0</v>
      </c>
      <c r="L211" s="14">
        <f t="shared" si="44"/>
        <v>0.12026747046178321</v>
      </c>
      <c r="M211" s="14">
        <f t="shared" si="45"/>
        <v>0.37408586066108795</v>
      </c>
      <c r="N211" s="14">
        <f t="shared" si="46"/>
        <v>0.22835131222194782</v>
      </c>
      <c r="U211" s="9">
        <f t="shared" si="38"/>
        <v>-1</v>
      </c>
      <c r="V211" s="9">
        <f t="shared" si="39"/>
        <v>-1</v>
      </c>
      <c r="W211" s="9">
        <f t="shared" si="40"/>
        <v>-1</v>
      </c>
      <c r="X211" s="15">
        <f t="shared" si="47"/>
        <v>-1.4279889676296452E-2</v>
      </c>
      <c r="Y211" s="15">
        <f t="shared" si="48"/>
        <v>0</v>
      </c>
      <c r="Z211" s="15">
        <f t="shared" si="49"/>
        <v>0</v>
      </c>
      <c r="AA211" s="15"/>
    </row>
    <row r="212" spans="1:27" x14ac:dyDescent="0.25">
      <c r="A212" s="1">
        <f>'trading strategies'!A281</f>
        <v>39664</v>
      </c>
      <c r="B212" s="52">
        <f>'trading strategies'!B281</f>
        <v>2.7294999999999998</v>
      </c>
      <c r="C212" s="5">
        <f>'trading strategies'!P281</f>
        <v>5.2804254925949978E-2</v>
      </c>
      <c r="D212" s="5">
        <f>'trading strategies'!Q281</f>
        <v>0</v>
      </c>
      <c r="E212" s="5">
        <f>'trading strategies'!R281</f>
        <v>0</v>
      </c>
      <c r="F212" s="14">
        <f t="shared" si="41"/>
        <v>0.4130717253877334</v>
      </c>
      <c r="G212" s="14">
        <f t="shared" si="42"/>
        <v>0.64208586066108819</v>
      </c>
      <c r="H212" s="14">
        <f t="shared" si="43"/>
        <v>0.36035131222194794</v>
      </c>
      <c r="I212" s="26">
        <f>'trading strategies'!S281</f>
        <v>5.0804254925949976E-2</v>
      </c>
      <c r="J212" s="26">
        <f>'trading strategies'!T281</f>
        <v>0</v>
      </c>
      <c r="K212" s="26">
        <f>'trading strategies'!U281</f>
        <v>0</v>
      </c>
      <c r="L212" s="14">
        <f t="shared" si="44"/>
        <v>0.17107172538773319</v>
      </c>
      <c r="M212" s="14">
        <f t="shared" si="45"/>
        <v>0.37408586066108795</v>
      </c>
      <c r="N212" s="14">
        <f t="shared" si="46"/>
        <v>0.22835131222194782</v>
      </c>
      <c r="U212" s="9">
        <f t="shared" si="38"/>
        <v>1</v>
      </c>
      <c r="V212" s="9">
        <f t="shared" si="39"/>
        <v>-1</v>
      </c>
      <c r="W212" s="9">
        <f t="shared" si="40"/>
        <v>-1</v>
      </c>
      <c r="X212" s="15">
        <f t="shared" si="47"/>
        <v>5.0804254925949976E-2</v>
      </c>
      <c r="Y212" s="15">
        <f t="shared" si="48"/>
        <v>0</v>
      </c>
      <c r="Z212" s="15">
        <f t="shared" si="49"/>
        <v>0</v>
      </c>
      <c r="AA212" s="15"/>
    </row>
    <row r="213" spans="1:27" x14ac:dyDescent="0.25">
      <c r="A213" s="1">
        <f>'trading strategies'!A282</f>
        <v>39671</v>
      </c>
      <c r="B213" s="52">
        <f>'trading strategies'!B282</f>
        <v>2.6726299999999998</v>
      </c>
      <c r="C213" s="5">
        <f>'trading strategies'!P282</f>
        <v>-2.1055435913530984E-2</v>
      </c>
      <c r="D213" s="5">
        <f>'trading strategies'!Q282</f>
        <v>0</v>
      </c>
      <c r="E213" s="5">
        <f>'trading strategies'!R282</f>
        <v>0</v>
      </c>
      <c r="F213" s="14">
        <f t="shared" si="41"/>
        <v>0.39201628947420242</v>
      </c>
      <c r="G213" s="14">
        <f t="shared" si="42"/>
        <v>0.64208586066108819</v>
      </c>
      <c r="H213" s="14">
        <f t="shared" si="43"/>
        <v>0.36035131222194794</v>
      </c>
      <c r="I213" s="26">
        <f>'trading strategies'!S282</f>
        <v>-2.3055435913530986E-2</v>
      </c>
      <c r="J213" s="26">
        <f>'trading strategies'!T282</f>
        <v>0</v>
      </c>
      <c r="K213" s="26">
        <f>'trading strategies'!U282</f>
        <v>0</v>
      </c>
      <c r="L213" s="14">
        <f t="shared" si="44"/>
        <v>0.1480162894742022</v>
      </c>
      <c r="M213" s="14">
        <f t="shared" si="45"/>
        <v>0.37408586066108795</v>
      </c>
      <c r="N213" s="14">
        <f t="shared" si="46"/>
        <v>0.22835131222194782</v>
      </c>
      <c r="U213" s="9">
        <f t="shared" si="38"/>
        <v>-1</v>
      </c>
      <c r="V213" s="9">
        <f t="shared" si="39"/>
        <v>-1</v>
      </c>
      <c r="W213" s="9">
        <f t="shared" si="40"/>
        <v>-1</v>
      </c>
      <c r="X213" s="15">
        <f t="shared" si="47"/>
        <v>-2.3055435913530986E-2</v>
      </c>
      <c r="Y213" s="15">
        <f t="shared" si="48"/>
        <v>0</v>
      </c>
      <c r="Z213" s="15">
        <f t="shared" si="49"/>
        <v>0</v>
      </c>
      <c r="AA213" s="15"/>
    </row>
    <row r="214" spans="1:27" x14ac:dyDescent="0.25">
      <c r="A214" s="1">
        <f>'trading strategies'!A283</f>
        <v>39678</v>
      </c>
      <c r="B214" s="52">
        <f>'trading strategies'!B283</f>
        <v>2.4647199999999998</v>
      </c>
      <c r="C214" s="5">
        <f>'trading strategies'!P283</f>
        <v>-8.0984795547045074E-2</v>
      </c>
      <c r="D214" s="5">
        <f>'trading strategies'!Q283</f>
        <v>0</v>
      </c>
      <c r="E214" s="5">
        <f>'trading strategies'!R283</f>
        <v>0</v>
      </c>
      <c r="F214" s="14">
        <f t="shared" si="41"/>
        <v>0.31103149392715734</v>
      </c>
      <c r="G214" s="14">
        <f t="shared" si="42"/>
        <v>0.64208586066108819</v>
      </c>
      <c r="H214" s="14">
        <f t="shared" si="43"/>
        <v>0.36035131222194794</v>
      </c>
      <c r="I214" s="26">
        <f>'trading strategies'!S283</f>
        <v>-8.2984795547045076E-2</v>
      </c>
      <c r="J214" s="26">
        <f>'trading strategies'!T283</f>
        <v>0</v>
      </c>
      <c r="K214" s="26">
        <f>'trading strategies'!U283</f>
        <v>0</v>
      </c>
      <c r="L214" s="14">
        <f t="shared" si="44"/>
        <v>6.5031493927157125E-2</v>
      </c>
      <c r="M214" s="14">
        <f t="shared" si="45"/>
        <v>0.37408586066108795</v>
      </c>
      <c r="N214" s="14">
        <f t="shared" si="46"/>
        <v>0.22835131222194782</v>
      </c>
      <c r="U214" s="9">
        <f t="shared" si="38"/>
        <v>-2</v>
      </c>
      <c r="V214" s="9">
        <f t="shared" si="39"/>
        <v>-1</v>
      </c>
      <c r="W214" s="9">
        <f t="shared" si="40"/>
        <v>-1</v>
      </c>
      <c r="X214" s="15">
        <f t="shared" si="47"/>
        <v>-0.10604023146057606</v>
      </c>
      <c r="Y214" s="15">
        <f t="shared" si="48"/>
        <v>0</v>
      </c>
      <c r="Z214" s="15">
        <f t="shared" si="49"/>
        <v>0</v>
      </c>
      <c r="AA214" s="15"/>
    </row>
    <row r="215" spans="1:27" x14ac:dyDescent="0.25">
      <c r="A215" s="1">
        <f>'trading strategies'!A284</f>
        <v>39685</v>
      </c>
      <c r="B215" s="52">
        <f>'trading strategies'!B284</f>
        <v>2.61043</v>
      </c>
      <c r="C215" s="5">
        <f>'trading strategies'!P284</f>
        <v>0</v>
      </c>
      <c r="D215" s="5">
        <f>'trading strategies'!Q284</f>
        <v>-5.7436747943408695E-2</v>
      </c>
      <c r="E215" s="5">
        <f>'trading strategies'!R284</f>
        <v>-5.7436747943408695E-2</v>
      </c>
      <c r="F215" s="14">
        <f t="shared" si="41"/>
        <v>0.31103149392715734</v>
      </c>
      <c r="G215" s="14">
        <f t="shared" si="42"/>
        <v>0.5846491127176795</v>
      </c>
      <c r="H215" s="14">
        <f t="shared" si="43"/>
        <v>0.30291456427853924</v>
      </c>
      <c r="I215" s="26">
        <f>'trading strategies'!S284</f>
        <v>0</v>
      </c>
      <c r="J215" s="26">
        <f>'trading strategies'!T284</f>
        <v>-5.9436747943408696E-2</v>
      </c>
      <c r="K215" s="26">
        <f>'trading strategies'!U284</f>
        <v>-5.9436747943408696E-2</v>
      </c>
      <c r="L215" s="14">
        <f t="shared" si="44"/>
        <v>6.5031493927157125E-2</v>
      </c>
      <c r="M215" s="14">
        <f t="shared" si="45"/>
        <v>0.31464911271767926</v>
      </c>
      <c r="N215" s="14">
        <f t="shared" si="46"/>
        <v>0.16891456427853913</v>
      </c>
      <c r="U215" s="9">
        <f t="shared" si="38"/>
        <v>-1</v>
      </c>
      <c r="V215" s="9">
        <f t="shared" si="39"/>
        <v>-1</v>
      </c>
      <c r="W215" s="9">
        <f t="shared" si="40"/>
        <v>-1</v>
      </c>
      <c r="X215" s="15">
        <f t="shared" si="47"/>
        <v>0</v>
      </c>
      <c r="Y215" s="15">
        <f t="shared" si="48"/>
        <v>-5.9436747943408696E-2</v>
      </c>
      <c r="Z215" s="15">
        <f t="shared" si="49"/>
        <v>-5.9436747943408696E-2</v>
      </c>
      <c r="AA215" s="15"/>
    </row>
    <row r="216" spans="1:27" x14ac:dyDescent="0.25">
      <c r="A216" s="1">
        <f>'trading strategies'!A285</f>
        <v>39692</v>
      </c>
      <c r="B216" s="52">
        <f>'trading strategies'!B285</f>
        <v>2.6530800000000001</v>
      </c>
      <c r="C216" s="5">
        <f>'trading strategies'!P285</f>
        <v>1.6206270520483623E-2</v>
      </c>
      <c r="D216" s="5">
        <f>'trading strategies'!Q285</f>
        <v>0</v>
      </c>
      <c r="E216" s="5">
        <f>'trading strategies'!R285</f>
        <v>0</v>
      </c>
      <c r="F216" s="14">
        <f t="shared" si="41"/>
        <v>0.32723776444764097</v>
      </c>
      <c r="G216" s="14">
        <f t="shared" si="42"/>
        <v>0.5846491127176795</v>
      </c>
      <c r="H216" s="14">
        <f t="shared" si="43"/>
        <v>0.30291456427853924</v>
      </c>
      <c r="I216" s="26">
        <f>'trading strategies'!S285</f>
        <v>1.4206270520483623E-2</v>
      </c>
      <c r="J216" s="26">
        <f>'trading strategies'!T285</f>
        <v>0</v>
      </c>
      <c r="K216" s="26">
        <f>'trading strategies'!U285</f>
        <v>0</v>
      </c>
      <c r="L216" s="14">
        <f t="shared" si="44"/>
        <v>7.9237764447640746E-2</v>
      </c>
      <c r="M216" s="14">
        <f t="shared" si="45"/>
        <v>0.31464911271767926</v>
      </c>
      <c r="N216" s="14">
        <f t="shared" si="46"/>
        <v>0.16891456427853913</v>
      </c>
      <c r="U216" s="9">
        <f t="shared" si="38"/>
        <v>1</v>
      </c>
      <c r="V216" s="9">
        <f t="shared" si="39"/>
        <v>-1</v>
      </c>
      <c r="W216" s="9">
        <f t="shared" si="40"/>
        <v>-1</v>
      </c>
      <c r="X216" s="15">
        <f t="shared" si="47"/>
        <v>1.4206270520483623E-2</v>
      </c>
      <c r="Y216" s="15">
        <f t="shared" si="48"/>
        <v>0</v>
      </c>
      <c r="Z216" s="15">
        <f t="shared" si="49"/>
        <v>0</v>
      </c>
      <c r="AA216" s="15"/>
    </row>
    <row r="217" spans="1:27" x14ac:dyDescent="0.25">
      <c r="A217" s="1">
        <f>'trading strategies'!A286</f>
        <v>39699</v>
      </c>
      <c r="B217" s="52">
        <f>'trading strategies'!B286</f>
        <v>2.7774700000000001</v>
      </c>
      <c r="C217" s="5">
        <f>'trading strategies'!P286</f>
        <v>4.5819212150216448E-2</v>
      </c>
      <c r="D217" s="5">
        <f>'trading strategies'!Q286</f>
        <v>0</v>
      </c>
      <c r="E217" s="5">
        <f>'trading strategies'!R286</f>
        <v>0</v>
      </c>
      <c r="F217" s="14">
        <f t="shared" si="41"/>
        <v>0.37305697659785741</v>
      </c>
      <c r="G217" s="14">
        <f t="shared" si="42"/>
        <v>0.5846491127176795</v>
      </c>
      <c r="H217" s="14">
        <f t="shared" si="43"/>
        <v>0.30291456427853924</v>
      </c>
      <c r="I217" s="26">
        <f>'trading strategies'!S286</f>
        <v>4.3819212150216447E-2</v>
      </c>
      <c r="J217" s="26">
        <f>'trading strategies'!T286</f>
        <v>0</v>
      </c>
      <c r="K217" s="26">
        <f>'trading strategies'!U286</f>
        <v>0</v>
      </c>
      <c r="L217" s="14">
        <f t="shared" si="44"/>
        <v>0.12305697659785719</v>
      </c>
      <c r="M217" s="14">
        <f t="shared" si="45"/>
        <v>0.31464911271767926</v>
      </c>
      <c r="N217" s="14">
        <f t="shared" si="46"/>
        <v>0.16891456427853913</v>
      </c>
      <c r="U217" s="9">
        <f t="shared" si="38"/>
        <v>2</v>
      </c>
      <c r="V217" s="9">
        <f t="shared" si="39"/>
        <v>-1</v>
      </c>
      <c r="W217" s="9">
        <f t="shared" si="40"/>
        <v>-1</v>
      </c>
      <c r="X217" s="15">
        <f t="shared" si="47"/>
        <v>5.8025482670700068E-2</v>
      </c>
      <c r="Y217" s="15">
        <f t="shared" si="48"/>
        <v>0</v>
      </c>
      <c r="Z217" s="15">
        <f t="shared" si="49"/>
        <v>0</v>
      </c>
      <c r="AA217" s="15"/>
    </row>
    <row r="218" spans="1:27" x14ac:dyDescent="0.25">
      <c r="A218" s="1">
        <f>'trading strategies'!A287</f>
        <v>39706</v>
      </c>
      <c r="B218" s="52">
        <f>'trading strategies'!B287</f>
        <v>2.80057</v>
      </c>
      <c r="C218" s="5">
        <f>'trading strategies'!P287</f>
        <v>8.2825264986701175E-3</v>
      </c>
      <c r="D218" s="5">
        <f>'trading strategies'!Q287</f>
        <v>0</v>
      </c>
      <c r="E218" s="5">
        <f>'trading strategies'!R287</f>
        <v>0</v>
      </c>
      <c r="F218" s="14">
        <f t="shared" si="41"/>
        <v>0.38133950309652753</v>
      </c>
      <c r="G218" s="14">
        <f t="shared" si="42"/>
        <v>0.5846491127176795</v>
      </c>
      <c r="H218" s="14">
        <f t="shared" si="43"/>
        <v>0.30291456427853924</v>
      </c>
      <c r="I218" s="26">
        <f>'trading strategies'!S287</f>
        <v>6.2825264986701174E-3</v>
      </c>
      <c r="J218" s="26">
        <f>'trading strategies'!T287</f>
        <v>0</v>
      </c>
      <c r="K218" s="26">
        <f>'trading strategies'!U287</f>
        <v>0</v>
      </c>
      <c r="L218" s="14">
        <f t="shared" si="44"/>
        <v>0.12933950309652731</v>
      </c>
      <c r="M218" s="14">
        <f t="shared" si="45"/>
        <v>0.31464911271767926</v>
      </c>
      <c r="N218" s="14">
        <f t="shared" si="46"/>
        <v>0.16891456427853913</v>
      </c>
      <c r="U218" s="9">
        <f t="shared" si="38"/>
        <v>3</v>
      </c>
      <c r="V218" s="9">
        <f t="shared" si="39"/>
        <v>-1</v>
      </c>
      <c r="W218" s="9">
        <f t="shared" si="40"/>
        <v>-1</v>
      </c>
      <c r="X218" s="15">
        <f t="shared" si="47"/>
        <v>6.4308009169370184E-2</v>
      </c>
      <c r="Y218" s="15">
        <f t="shared" si="48"/>
        <v>0</v>
      </c>
      <c r="Z218" s="15">
        <f t="shared" si="49"/>
        <v>0</v>
      </c>
      <c r="AA218" s="15"/>
    </row>
    <row r="219" spans="1:27" x14ac:dyDescent="0.25">
      <c r="A219" s="1">
        <f>'trading strategies'!A288</f>
        <v>39713</v>
      </c>
      <c r="B219" s="52">
        <f>'trading strategies'!B288</f>
        <v>2.8432200000000001</v>
      </c>
      <c r="C219" s="5">
        <f>'trading strategies'!P288</f>
        <v>1.511424482914947E-2</v>
      </c>
      <c r="D219" s="5">
        <f>'trading strategies'!Q288</f>
        <v>0</v>
      </c>
      <c r="E219" s="5">
        <f>'trading strategies'!R288</f>
        <v>0</v>
      </c>
      <c r="F219" s="14">
        <f t="shared" si="41"/>
        <v>0.396453747925677</v>
      </c>
      <c r="G219" s="14">
        <f t="shared" si="42"/>
        <v>0.5846491127176795</v>
      </c>
      <c r="H219" s="14">
        <f t="shared" si="43"/>
        <v>0.30291456427853924</v>
      </c>
      <c r="I219" s="26">
        <f>'trading strategies'!S288</f>
        <v>1.311424482914947E-2</v>
      </c>
      <c r="J219" s="26">
        <f>'trading strategies'!T288</f>
        <v>0</v>
      </c>
      <c r="K219" s="26">
        <f>'trading strategies'!U288</f>
        <v>0</v>
      </c>
      <c r="L219" s="14">
        <f t="shared" si="44"/>
        <v>0.14245374792567678</v>
      </c>
      <c r="M219" s="14">
        <f t="shared" si="45"/>
        <v>0.31464911271767926</v>
      </c>
      <c r="N219" s="14">
        <f t="shared" si="46"/>
        <v>0.16891456427853913</v>
      </c>
      <c r="U219" s="9">
        <f t="shared" si="38"/>
        <v>4</v>
      </c>
      <c r="V219" s="9">
        <f t="shared" si="39"/>
        <v>-1</v>
      </c>
      <c r="W219" s="9">
        <f t="shared" si="40"/>
        <v>-1</v>
      </c>
      <c r="X219" s="15">
        <f t="shared" si="47"/>
        <v>7.7422253998519652E-2</v>
      </c>
      <c r="Y219" s="15">
        <f t="shared" si="48"/>
        <v>0</v>
      </c>
      <c r="Z219" s="15">
        <f t="shared" si="49"/>
        <v>0</v>
      </c>
      <c r="AA219" s="15"/>
    </row>
    <row r="220" spans="1:27" x14ac:dyDescent="0.25">
      <c r="A220" s="1">
        <f>'trading strategies'!A289</f>
        <v>39720</v>
      </c>
      <c r="B220" s="52">
        <f>'trading strategies'!B289</f>
        <v>2.7721399999999998</v>
      </c>
      <c r="C220" s="5">
        <f>'trading strategies'!P289</f>
        <v>-2.5317627618202776E-2</v>
      </c>
      <c r="D220" s="5">
        <f>'trading strategies'!Q289</f>
        <v>0</v>
      </c>
      <c r="E220" s="5">
        <f>'trading strategies'!R289</f>
        <v>0</v>
      </c>
      <c r="F220" s="14">
        <f t="shared" si="41"/>
        <v>0.37113612030747423</v>
      </c>
      <c r="G220" s="14">
        <f t="shared" si="42"/>
        <v>0.5846491127176795</v>
      </c>
      <c r="H220" s="14">
        <f t="shared" si="43"/>
        <v>0.30291456427853924</v>
      </c>
      <c r="I220" s="26">
        <f>'trading strategies'!S289</f>
        <v>-2.7317627618202778E-2</v>
      </c>
      <c r="J220" s="26">
        <f>'trading strategies'!T289</f>
        <v>0</v>
      </c>
      <c r="K220" s="26">
        <f>'trading strategies'!U289</f>
        <v>0</v>
      </c>
      <c r="L220" s="14">
        <f t="shared" si="44"/>
        <v>0.115136120307474</v>
      </c>
      <c r="M220" s="14">
        <f t="shared" si="45"/>
        <v>0.31464911271767926</v>
      </c>
      <c r="N220" s="14">
        <f t="shared" si="46"/>
        <v>0.16891456427853913</v>
      </c>
      <c r="U220" s="9">
        <f t="shared" si="38"/>
        <v>-1</v>
      </c>
      <c r="V220" s="9">
        <f t="shared" si="39"/>
        <v>-1</v>
      </c>
      <c r="W220" s="9">
        <f t="shared" si="40"/>
        <v>-1</v>
      </c>
      <c r="X220" s="15">
        <f t="shared" si="47"/>
        <v>-2.7317627618202778E-2</v>
      </c>
      <c r="Y220" s="15">
        <f t="shared" si="48"/>
        <v>0</v>
      </c>
      <c r="Z220" s="15">
        <f t="shared" si="49"/>
        <v>0</v>
      </c>
      <c r="AA220" s="15"/>
    </row>
    <row r="221" spans="1:27" x14ac:dyDescent="0.25">
      <c r="A221" s="1">
        <f>'trading strategies'!A290</f>
        <v>39727</v>
      </c>
      <c r="B221" s="52">
        <f>'trading strategies'!B290</f>
        <v>2.06134</v>
      </c>
      <c r="C221" s="5">
        <f>'trading strategies'!P290</f>
        <v>0</v>
      </c>
      <c r="D221" s="5">
        <f>'trading strategies'!Q290</f>
        <v>0.29626332833839142</v>
      </c>
      <c r="E221" s="5">
        <f>'trading strategies'!R290</f>
        <v>0.29626332833839142</v>
      </c>
      <c r="F221" s="14">
        <f t="shared" si="41"/>
        <v>0.37113612030747423</v>
      </c>
      <c r="G221" s="14">
        <f t="shared" si="42"/>
        <v>0.88091244105607092</v>
      </c>
      <c r="H221" s="14">
        <f t="shared" si="43"/>
        <v>0.59917789261693066</v>
      </c>
      <c r="I221" s="26">
        <f>'trading strategies'!S290</f>
        <v>0</v>
      </c>
      <c r="J221" s="26">
        <f>'trading strategies'!T290</f>
        <v>0.29426332833839142</v>
      </c>
      <c r="K221" s="26">
        <f>'trading strategies'!U290</f>
        <v>0.29426332833839142</v>
      </c>
      <c r="L221" s="14">
        <f t="shared" si="44"/>
        <v>0.115136120307474</v>
      </c>
      <c r="M221" s="14">
        <f t="shared" si="45"/>
        <v>0.60891244105607067</v>
      </c>
      <c r="N221" s="14">
        <f t="shared" si="46"/>
        <v>0.46317789261693054</v>
      </c>
      <c r="U221" s="9">
        <f t="shared" si="38"/>
        <v>-1</v>
      </c>
      <c r="V221" s="9">
        <f t="shared" si="39"/>
        <v>1</v>
      </c>
      <c r="W221" s="9">
        <f t="shared" si="40"/>
        <v>1</v>
      </c>
      <c r="X221" s="15">
        <f t="shared" si="47"/>
        <v>0</v>
      </c>
      <c r="Y221" s="15">
        <f t="shared" si="48"/>
        <v>0.29426332833839142</v>
      </c>
      <c r="Z221" s="15">
        <f t="shared" si="49"/>
        <v>0.29426332833839142</v>
      </c>
      <c r="AA221" s="15"/>
    </row>
    <row r="222" spans="1:27" x14ac:dyDescent="0.25">
      <c r="A222" s="1">
        <f>'trading strategies'!A291</f>
        <v>39734</v>
      </c>
      <c r="B222" s="52">
        <f>'trading strategies'!B291</f>
        <v>2.1395200000000001</v>
      </c>
      <c r="C222" s="5">
        <f>'trading strategies'!P291</f>
        <v>0</v>
      </c>
      <c r="D222" s="5">
        <f>'trading strategies'!Q291</f>
        <v>-3.722524804510885E-2</v>
      </c>
      <c r="E222" s="5">
        <f>'trading strategies'!R291</f>
        <v>-3.722524804510885E-2</v>
      </c>
      <c r="F222" s="14">
        <f t="shared" si="41"/>
        <v>0.37113612030747423</v>
      </c>
      <c r="G222" s="14">
        <f t="shared" si="42"/>
        <v>0.84368719301096207</v>
      </c>
      <c r="H222" s="14">
        <f t="shared" si="43"/>
        <v>0.56195264457182181</v>
      </c>
      <c r="I222" s="26">
        <f>'trading strategies'!S291</f>
        <v>0</v>
      </c>
      <c r="J222" s="26">
        <f>'trading strategies'!T291</f>
        <v>-3.9225248045108851E-2</v>
      </c>
      <c r="K222" s="26">
        <f>'trading strategies'!U291</f>
        <v>-3.9225248045108851E-2</v>
      </c>
      <c r="L222" s="14">
        <f t="shared" si="44"/>
        <v>0.115136120307474</v>
      </c>
      <c r="M222" s="14">
        <f t="shared" si="45"/>
        <v>0.56968719301096182</v>
      </c>
      <c r="N222" s="14">
        <f t="shared" si="46"/>
        <v>0.42395264457182169</v>
      </c>
      <c r="U222" s="9">
        <f t="shared" si="38"/>
        <v>-1</v>
      </c>
      <c r="V222" s="9">
        <f t="shared" si="39"/>
        <v>-1</v>
      </c>
      <c r="W222" s="9">
        <f t="shared" si="40"/>
        <v>-1</v>
      </c>
      <c r="X222" s="15">
        <f t="shared" si="47"/>
        <v>0</v>
      </c>
      <c r="Y222" s="15">
        <f t="shared" si="48"/>
        <v>-3.9225248045108851E-2</v>
      </c>
      <c r="Z222" s="15">
        <f t="shared" si="49"/>
        <v>-3.9225248045108851E-2</v>
      </c>
      <c r="AA222" s="15"/>
    </row>
    <row r="223" spans="1:27" x14ac:dyDescent="0.25">
      <c r="A223" s="1">
        <f>'trading strategies'!A292</f>
        <v>39741</v>
      </c>
      <c r="B223" s="52">
        <f>'trading strategies'!B292</f>
        <v>1.87297</v>
      </c>
      <c r="C223" s="5">
        <f>'trading strategies'!P292</f>
        <v>0</v>
      </c>
      <c r="D223" s="5">
        <f>'trading strategies'!Q292</f>
        <v>0.13305609856075606</v>
      </c>
      <c r="E223" s="5">
        <f>'trading strategies'!R292</f>
        <v>0.13305609856075606</v>
      </c>
      <c r="F223" s="14">
        <f t="shared" si="41"/>
        <v>0.37113612030747423</v>
      </c>
      <c r="G223" s="14">
        <f t="shared" si="42"/>
        <v>0.97674329157171813</v>
      </c>
      <c r="H223" s="14">
        <f t="shared" si="43"/>
        <v>0.69500874313257788</v>
      </c>
      <c r="I223" s="26">
        <f>'trading strategies'!S292</f>
        <v>0</v>
      </c>
      <c r="J223" s="26">
        <f>'trading strategies'!T292</f>
        <v>0.13105609856075606</v>
      </c>
      <c r="K223" s="26">
        <f>'trading strategies'!U292</f>
        <v>0.13105609856075606</v>
      </c>
      <c r="L223" s="14">
        <f t="shared" si="44"/>
        <v>0.115136120307474</v>
      </c>
      <c r="M223" s="14">
        <f t="shared" si="45"/>
        <v>0.70074329157171789</v>
      </c>
      <c r="N223" s="14">
        <f t="shared" si="46"/>
        <v>0.55500874313257775</v>
      </c>
      <c r="U223" s="9">
        <f t="shared" si="38"/>
        <v>-1</v>
      </c>
      <c r="V223" s="9">
        <f t="shared" si="39"/>
        <v>1</v>
      </c>
      <c r="W223" s="9">
        <f t="shared" si="40"/>
        <v>1</v>
      </c>
      <c r="X223" s="15">
        <f t="shared" si="47"/>
        <v>0</v>
      </c>
      <c r="Y223" s="15">
        <f t="shared" si="48"/>
        <v>0.13105609856075606</v>
      </c>
      <c r="Z223" s="15">
        <f t="shared" si="49"/>
        <v>0.13105609856075606</v>
      </c>
      <c r="AA223" s="15"/>
    </row>
    <row r="224" spans="1:27" x14ac:dyDescent="0.25">
      <c r="A224" s="1">
        <f>'trading strategies'!A293</f>
        <v>39748</v>
      </c>
      <c r="B224" s="52">
        <f>'trading strategies'!B293</f>
        <v>2.0204599999999999</v>
      </c>
      <c r="C224" s="5">
        <f>'trading strategies'!P293</f>
        <v>0</v>
      </c>
      <c r="D224" s="5">
        <f>'trading strategies'!Q293</f>
        <v>-7.5799802011709771E-2</v>
      </c>
      <c r="E224" s="5">
        <f>'trading strategies'!R293</f>
        <v>-7.5799802011709771E-2</v>
      </c>
      <c r="F224" s="14">
        <f t="shared" si="41"/>
        <v>0.37113612030747423</v>
      </c>
      <c r="G224" s="14">
        <f t="shared" si="42"/>
        <v>0.90094348956000836</v>
      </c>
      <c r="H224" s="14">
        <f t="shared" si="43"/>
        <v>0.61920894112086811</v>
      </c>
      <c r="I224" s="26">
        <f>'trading strategies'!S293</f>
        <v>0</v>
      </c>
      <c r="J224" s="26">
        <f>'trading strategies'!T293</f>
        <v>-7.7799802011709773E-2</v>
      </c>
      <c r="K224" s="26">
        <f>'trading strategies'!U293</f>
        <v>-7.7799802011709773E-2</v>
      </c>
      <c r="L224" s="14">
        <f t="shared" si="44"/>
        <v>0.115136120307474</v>
      </c>
      <c r="M224" s="14">
        <f t="shared" si="45"/>
        <v>0.62294348956000811</v>
      </c>
      <c r="N224" s="14">
        <f t="shared" si="46"/>
        <v>0.47720894112086798</v>
      </c>
      <c r="U224" s="9">
        <f t="shared" si="38"/>
        <v>-1</v>
      </c>
      <c r="V224" s="9">
        <f t="shared" si="39"/>
        <v>-1</v>
      </c>
      <c r="W224" s="9">
        <f t="shared" si="40"/>
        <v>-1</v>
      </c>
      <c r="X224" s="15">
        <f t="shared" si="47"/>
        <v>0</v>
      </c>
      <c r="Y224" s="15">
        <f t="shared" si="48"/>
        <v>-7.7799802011709773E-2</v>
      </c>
      <c r="Z224" s="15">
        <f t="shared" si="49"/>
        <v>-7.7799802011709773E-2</v>
      </c>
      <c r="AA224" s="15"/>
    </row>
    <row r="225" spans="1:27" x14ac:dyDescent="0.25">
      <c r="A225" s="1">
        <f>'trading strategies'!A294</f>
        <v>39755</v>
      </c>
      <c r="B225" s="52">
        <f>'trading strategies'!B294</f>
        <v>2.15374</v>
      </c>
      <c r="C225" s="5">
        <f>'trading strategies'!P294</f>
        <v>0</v>
      </c>
      <c r="D225" s="5">
        <f>'trading strategies'!Q294</f>
        <v>-6.388065752430494E-2</v>
      </c>
      <c r="E225" s="5">
        <f>'trading strategies'!R294</f>
        <v>-6.388065752430494E-2</v>
      </c>
      <c r="F225" s="14">
        <f t="shared" si="41"/>
        <v>0.37113612030747423</v>
      </c>
      <c r="G225" s="14">
        <f t="shared" si="42"/>
        <v>0.83706283203570342</v>
      </c>
      <c r="H225" s="14">
        <f t="shared" si="43"/>
        <v>0.55532828359656317</v>
      </c>
      <c r="I225" s="26">
        <f>'trading strategies'!S294</f>
        <v>0</v>
      </c>
      <c r="J225" s="26">
        <f>'trading strategies'!T294</f>
        <v>-6.5880657524304942E-2</v>
      </c>
      <c r="K225" s="26">
        <f>'trading strategies'!U294</f>
        <v>-6.5880657524304942E-2</v>
      </c>
      <c r="L225" s="14">
        <f t="shared" si="44"/>
        <v>0.115136120307474</v>
      </c>
      <c r="M225" s="14">
        <f t="shared" si="45"/>
        <v>0.55706283203570317</v>
      </c>
      <c r="N225" s="14">
        <f t="shared" si="46"/>
        <v>0.41132828359656304</v>
      </c>
      <c r="U225" s="9">
        <f t="shared" si="38"/>
        <v>-1</v>
      </c>
      <c r="V225" s="9">
        <f t="shared" si="39"/>
        <v>-2</v>
      </c>
      <c r="W225" s="9">
        <f t="shared" si="40"/>
        <v>-2</v>
      </c>
      <c r="X225" s="15">
        <f t="shared" si="47"/>
        <v>0</v>
      </c>
      <c r="Y225" s="15">
        <f t="shared" si="48"/>
        <v>-0.14368045953601472</v>
      </c>
      <c r="Z225" s="15">
        <f t="shared" si="49"/>
        <v>-0.14368045953601472</v>
      </c>
      <c r="AA225" s="15"/>
    </row>
    <row r="226" spans="1:27" x14ac:dyDescent="0.25">
      <c r="A226" s="1">
        <f>'trading strategies'!A295</f>
        <v>39762</v>
      </c>
      <c r="B226" s="52">
        <f>'trading strategies'!B295</f>
        <v>1.7148099999999999</v>
      </c>
      <c r="C226" s="5">
        <f>'trading strategies'!P295</f>
        <v>-0.2279035784762613</v>
      </c>
      <c r="D226" s="5">
        <f>'trading strategies'!Q295</f>
        <v>0</v>
      </c>
      <c r="E226" s="5">
        <f>'trading strategies'!R295</f>
        <v>0</v>
      </c>
      <c r="F226" s="14">
        <f t="shared" si="41"/>
        <v>0.14323254183121292</v>
      </c>
      <c r="G226" s="14">
        <f t="shared" si="42"/>
        <v>0.83706283203570342</v>
      </c>
      <c r="H226" s="14">
        <f t="shared" si="43"/>
        <v>0.55532828359656317</v>
      </c>
      <c r="I226" s="26">
        <f>'trading strategies'!S295</f>
        <v>-0.22990357847626131</v>
      </c>
      <c r="J226" s="26">
        <f>'trading strategies'!T295</f>
        <v>0</v>
      </c>
      <c r="K226" s="26">
        <f>'trading strategies'!U295</f>
        <v>0</v>
      </c>
      <c r="L226" s="14">
        <f t="shared" si="44"/>
        <v>-0.11476745816878731</v>
      </c>
      <c r="M226" s="14">
        <f t="shared" si="45"/>
        <v>0.55706283203570317</v>
      </c>
      <c r="N226" s="14">
        <f t="shared" si="46"/>
        <v>0.41132828359656304</v>
      </c>
      <c r="U226" s="9">
        <f t="shared" si="38"/>
        <v>-1</v>
      </c>
      <c r="V226" s="9">
        <f t="shared" si="39"/>
        <v>-1</v>
      </c>
      <c r="W226" s="9">
        <f t="shared" si="40"/>
        <v>-1</v>
      </c>
      <c r="X226" s="15">
        <f t="shared" si="47"/>
        <v>-0.22990357847626131</v>
      </c>
      <c r="Y226" s="15">
        <f t="shared" si="48"/>
        <v>0</v>
      </c>
      <c r="Z226" s="15">
        <f t="shared" si="49"/>
        <v>0</v>
      </c>
      <c r="AA226" s="15"/>
    </row>
    <row r="227" spans="1:27" x14ac:dyDescent="0.25">
      <c r="A227" s="1">
        <f>'trading strategies'!A296</f>
        <v>39769</v>
      </c>
      <c r="B227" s="52">
        <f>'trading strategies'!B296</f>
        <v>1.51935</v>
      </c>
      <c r="C227" s="5">
        <f>'trading strategies'!P296</f>
        <v>0</v>
      </c>
      <c r="D227" s="5">
        <f>'trading strategies'!Q296</f>
        <v>0.12101967548976067</v>
      </c>
      <c r="E227" s="5">
        <f>'trading strategies'!R296</f>
        <v>0.12101967548976067</v>
      </c>
      <c r="F227" s="14">
        <f t="shared" si="41"/>
        <v>0.14323254183121292</v>
      </c>
      <c r="G227" s="14">
        <f t="shared" si="42"/>
        <v>0.95808250752546409</v>
      </c>
      <c r="H227" s="14">
        <f t="shared" si="43"/>
        <v>0.67634795908632384</v>
      </c>
      <c r="I227" s="26">
        <f>'trading strategies'!S296</f>
        <v>0</v>
      </c>
      <c r="J227" s="26">
        <f>'trading strategies'!T296</f>
        <v>0.11901967548976067</v>
      </c>
      <c r="K227" s="26">
        <f>'trading strategies'!U296</f>
        <v>0.11901967548976067</v>
      </c>
      <c r="L227" s="14">
        <f t="shared" si="44"/>
        <v>-0.11476745816878731</v>
      </c>
      <c r="M227" s="14">
        <f t="shared" si="45"/>
        <v>0.67608250752546384</v>
      </c>
      <c r="N227" s="14">
        <f t="shared" si="46"/>
        <v>0.53034795908632371</v>
      </c>
      <c r="U227" s="9">
        <f t="shared" si="38"/>
        <v>-1</v>
      </c>
      <c r="V227" s="9">
        <f t="shared" si="39"/>
        <v>1</v>
      </c>
      <c r="W227" s="9">
        <f t="shared" si="40"/>
        <v>1</v>
      </c>
      <c r="X227" s="15">
        <f t="shared" si="47"/>
        <v>0</v>
      </c>
      <c r="Y227" s="15">
        <f t="shared" si="48"/>
        <v>0.11901967548976067</v>
      </c>
      <c r="Z227" s="15">
        <f t="shared" si="49"/>
        <v>0.11901967548976067</v>
      </c>
      <c r="AA227" s="15"/>
    </row>
    <row r="228" spans="1:27" x14ac:dyDescent="0.25">
      <c r="A228" s="1">
        <f>'trading strategies'!A297</f>
        <v>39776</v>
      </c>
      <c r="B228" s="52">
        <f>'trading strategies'!B297</f>
        <v>1.6775</v>
      </c>
      <c r="C228" s="5">
        <f>'trading strategies'!P297</f>
        <v>0</v>
      </c>
      <c r="D228" s="5">
        <f>'trading strategies'!Q297</f>
        <v>-9.9021978044920966E-2</v>
      </c>
      <c r="E228" s="5">
        <f>'trading strategies'!R297</f>
        <v>-9.9021978044920966E-2</v>
      </c>
      <c r="F228" s="14">
        <f t="shared" si="41"/>
        <v>0.14323254183121292</v>
      </c>
      <c r="G228" s="14">
        <f t="shared" si="42"/>
        <v>0.85906052948054312</v>
      </c>
      <c r="H228" s="14">
        <f t="shared" si="43"/>
        <v>0.57732598104140287</v>
      </c>
      <c r="I228" s="26">
        <f>'trading strategies'!S297</f>
        <v>0</v>
      </c>
      <c r="J228" s="26">
        <f>'trading strategies'!T297</f>
        <v>-0.10102197804492097</v>
      </c>
      <c r="K228" s="26">
        <f>'trading strategies'!U297</f>
        <v>-0.10102197804492097</v>
      </c>
      <c r="L228" s="14">
        <f t="shared" si="44"/>
        <v>-0.11476745816878731</v>
      </c>
      <c r="M228" s="14">
        <f t="shared" si="45"/>
        <v>0.57506052948054287</v>
      </c>
      <c r="N228" s="14">
        <f t="shared" si="46"/>
        <v>0.42932598104140274</v>
      </c>
      <c r="U228" s="9">
        <f t="shared" si="38"/>
        <v>-1</v>
      </c>
      <c r="V228" s="9">
        <f t="shared" si="39"/>
        <v>-1</v>
      </c>
      <c r="W228" s="9">
        <f t="shared" si="40"/>
        <v>-1</v>
      </c>
      <c r="X228" s="15">
        <f t="shared" si="47"/>
        <v>0</v>
      </c>
      <c r="Y228" s="15">
        <f t="shared" si="48"/>
        <v>-0.10102197804492097</v>
      </c>
      <c r="Z228" s="15">
        <f t="shared" si="49"/>
        <v>-0.10102197804492097</v>
      </c>
      <c r="AA228" s="15"/>
    </row>
    <row r="229" spans="1:27" x14ac:dyDescent="0.25">
      <c r="A229" s="1">
        <f>'trading strategies'!A298</f>
        <v>39783</v>
      </c>
      <c r="B229" s="52">
        <f>'trading strategies'!B298</f>
        <v>1.52468</v>
      </c>
      <c r="C229" s="5">
        <f>'trading strategies'!P298</f>
        <v>0</v>
      </c>
      <c r="D229" s="5">
        <f>'trading strategies'!Q298</f>
        <v>9.5520037888566056E-2</v>
      </c>
      <c r="E229" s="5">
        <f>'trading strategies'!R298</f>
        <v>9.5520037888566056E-2</v>
      </c>
      <c r="F229" s="14">
        <f t="shared" si="41"/>
        <v>0.14323254183121292</v>
      </c>
      <c r="G229" s="14">
        <f t="shared" si="42"/>
        <v>0.95458056736910923</v>
      </c>
      <c r="H229" s="14">
        <f t="shared" si="43"/>
        <v>0.67284601892996898</v>
      </c>
      <c r="I229" s="26">
        <f>'trading strategies'!S298</f>
        <v>0</v>
      </c>
      <c r="J229" s="26">
        <f>'trading strategies'!T298</f>
        <v>9.3520037888566054E-2</v>
      </c>
      <c r="K229" s="26">
        <f>'trading strategies'!U298</f>
        <v>9.3520037888566054E-2</v>
      </c>
      <c r="L229" s="14">
        <f t="shared" si="44"/>
        <v>-0.11476745816878731</v>
      </c>
      <c r="M229" s="14">
        <f t="shared" si="45"/>
        <v>0.66858056736910898</v>
      </c>
      <c r="N229" s="14">
        <f t="shared" si="46"/>
        <v>0.52284601892996885</v>
      </c>
      <c r="U229" s="9">
        <f t="shared" si="38"/>
        <v>-1</v>
      </c>
      <c r="V229" s="9">
        <f t="shared" si="39"/>
        <v>1</v>
      </c>
      <c r="W229" s="9">
        <f t="shared" si="40"/>
        <v>1</v>
      </c>
      <c r="X229" s="15">
        <f t="shared" si="47"/>
        <v>0</v>
      </c>
      <c r="Y229" s="15">
        <f t="shared" si="48"/>
        <v>9.3520037888566054E-2</v>
      </c>
      <c r="Z229" s="15">
        <f t="shared" si="49"/>
        <v>9.3520037888566054E-2</v>
      </c>
      <c r="AA229" s="15"/>
    </row>
    <row r="230" spans="1:27" x14ac:dyDescent="0.25">
      <c r="A230" s="1">
        <f>'trading strategies'!A299</f>
        <v>39790</v>
      </c>
      <c r="B230" s="52">
        <f>'trading strategies'!B299</f>
        <v>1.5904199999999999</v>
      </c>
      <c r="C230" s="5">
        <f>'trading strategies'!P299</f>
        <v>0</v>
      </c>
      <c r="D230" s="5">
        <f>'trading strategies'!Q299</f>
        <v>-4.2213580318684774E-2</v>
      </c>
      <c r="E230" s="5">
        <f>'trading strategies'!R299</f>
        <v>-4.2213580318684774E-2</v>
      </c>
      <c r="F230" s="14">
        <f t="shared" si="41"/>
        <v>0.14323254183121292</v>
      </c>
      <c r="G230" s="14">
        <f t="shared" si="42"/>
        <v>0.91236698705042452</v>
      </c>
      <c r="H230" s="14">
        <f t="shared" si="43"/>
        <v>0.63063243861128426</v>
      </c>
      <c r="I230" s="26">
        <f>'trading strategies'!S299</f>
        <v>0</v>
      </c>
      <c r="J230" s="26">
        <f>'trading strategies'!T299</f>
        <v>-4.4213580318684775E-2</v>
      </c>
      <c r="K230" s="26">
        <f>'trading strategies'!U299</f>
        <v>-4.4213580318684775E-2</v>
      </c>
      <c r="L230" s="14">
        <f t="shared" si="44"/>
        <v>-0.11476745816878731</v>
      </c>
      <c r="M230" s="14">
        <f t="shared" si="45"/>
        <v>0.62436698705042426</v>
      </c>
      <c r="N230" s="14">
        <f t="shared" si="46"/>
        <v>0.47863243861128407</v>
      </c>
      <c r="U230" s="9">
        <f t="shared" si="38"/>
        <v>-1</v>
      </c>
      <c r="V230" s="9">
        <f t="shared" si="39"/>
        <v>-1</v>
      </c>
      <c r="W230" s="9">
        <f t="shared" si="40"/>
        <v>-1</v>
      </c>
      <c r="X230" s="15">
        <f t="shared" si="47"/>
        <v>0</v>
      </c>
      <c r="Y230" s="15">
        <f t="shared" si="48"/>
        <v>-4.4213580318684775E-2</v>
      </c>
      <c r="Z230" s="15">
        <f t="shared" si="49"/>
        <v>-4.4213580318684775E-2</v>
      </c>
      <c r="AA230" s="15"/>
    </row>
    <row r="231" spans="1:27" x14ac:dyDescent="0.25">
      <c r="A231" s="1">
        <f>'trading strategies'!A300</f>
        <v>39797</v>
      </c>
      <c r="B231" s="52">
        <f>'trading strategies'!B300</f>
        <v>1.8249899999999999</v>
      </c>
      <c r="C231" s="5">
        <f>'trading strategies'!P300</f>
        <v>0.13757637527356925</v>
      </c>
      <c r="D231" s="5">
        <f>'trading strategies'!Q300</f>
        <v>0</v>
      </c>
      <c r="E231" s="5">
        <f>'trading strategies'!R300</f>
        <v>0</v>
      </c>
      <c r="F231" s="14">
        <f t="shared" si="41"/>
        <v>0.28080891710478217</v>
      </c>
      <c r="G231" s="14">
        <f t="shared" si="42"/>
        <v>0.91236698705042452</v>
      </c>
      <c r="H231" s="14">
        <f t="shared" si="43"/>
        <v>0.63063243861128426</v>
      </c>
      <c r="I231" s="26">
        <f>'trading strategies'!S300</f>
        <v>0.13557637527356925</v>
      </c>
      <c r="J231" s="26">
        <f>'trading strategies'!T300</f>
        <v>0</v>
      </c>
      <c r="K231" s="26">
        <f>'trading strategies'!U300</f>
        <v>0</v>
      </c>
      <c r="L231" s="14">
        <f t="shared" si="44"/>
        <v>2.0808917104781943E-2</v>
      </c>
      <c r="M231" s="14">
        <f t="shared" si="45"/>
        <v>0.62436698705042426</v>
      </c>
      <c r="N231" s="14">
        <f t="shared" si="46"/>
        <v>0.47863243861128407</v>
      </c>
      <c r="U231" s="9">
        <f t="shared" si="38"/>
        <v>1</v>
      </c>
      <c r="V231" s="9">
        <f t="shared" si="39"/>
        <v>-1</v>
      </c>
      <c r="W231" s="9">
        <f t="shared" si="40"/>
        <v>-1</v>
      </c>
      <c r="X231" s="15">
        <f t="shared" si="47"/>
        <v>0.13557637527356925</v>
      </c>
      <c r="Y231" s="15">
        <f t="shared" si="48"/>
        <v>0</v>
      </c>
      <c r="Z231" s="15">
        <f t="shared" si="49"/>
        <v>0</v>
      </c>
      <c r="AA231" s="15"/>
    </row>
    <row r="232" spans="1:27" x14ac:dyDescent="0.25">
      <c r="A232" s="1">
        <f>'trading strategies'!A301</f>
        <v>39804</v>
      </c>
      <c r="B232" s="52">
        <f>'trading strategies'!B301</f>
        <v>1.77702</v>
      </c>
      <c r="C232" s="5">
        <f>'trading strategies'!P301</f>
        <v>-2.663670353418035E-2</v>
      </c>
      <c r="D232" s="5">
        <f>'trading strategies'!Q301</f>
        <v>0</v>
      </c>
      <c r="E232" s="5">
        <f>'trading strategies'!R301</f>
        <v>0</v>
      </c>
      <c r="F232" s="14">
        <f t="shared" si="41"/>
        <v>0.25417221357060182</v>
      </c>
      <c r="G232" s="14">
        <f t="shared" si="42"/>
        <v>0.91236698705042452</v>
      </c>
      <c r="H232" s="14">
        <f t="shared" si="43"/>
        <v>0.63063243861128426</v>
      </c>
      <c r="I232" s="26">
        <f>'trading strategies'!S301</f>
        <v>-2.8636703534180352E-2</v>
      </c>
      <c r="J232" s="26">
        <f>'trading strategies'!T301</f>
        <v>0</v>
      </c>
      <c r="K232" s="26">
        <f>'trading strategies'!U301</f>
        <v>0</v>
      </c>
      <c r="L232" s="14">
        <f t="shared" si="44"/>
        <v>-7.827786429398409E-3</v>
      </c>
      <c r="M232" s="14">
        <f t="shared" si="45"/>
        <v>0.62436698705042426</v>
      </c>
      <c r="N232" s="14">
        <f t="shared" si="46"/>
        <v>0.47863243861128407</v>
      </c>
      <c r="U232" s="9">
        <f t="shared" si="38"/>
        <v>-1</v>
      </c>
      <c r="V232" s="9">
        <f t="shared" si="39"/>
        <v>-1</v>
      </c>
      <c r="W232" s="9">
        <f t="shared" si="40"/>
        <v>-1</v>
      </c>
      <c r="X232" s="15">
        <f t="shared" si="47"/>
        <v>-2.8636703534180352E-2</v>
      </c>
      <c r="Y232" s="15">
        <f t="shared" si="48"/>
        <v>0</v>
      </c>
      <c r="Z232" s="15">
        <f t="shared" si="49"/>
        <v>0</v>
      </c>
      <c r="AA232" s="15"/>
    </row>
    <row r="233" spans="1:27" x14ac:dyDescent="0.25">
      <c r="A233" s="1">
        <f>'trading strategies'!A302</f>
        <v>39811</v>
      </c>
      <c r="B233" s="52">
        <f>'trading strategies'!B302</f>
        <v>1.80545</v>
      </c>
      <c r="C233" s="5">
        <f>'trading strategies'!P302</f>
        <v>1.5872064158915844E-2</v>
      </c>
      <c r="D233" s="5">
        <f>'trading strategies'!Q302</f>
        <v>0</v>
      </c>
      <c r="E233" s="5">
        <f>'trading strategies'!R302</f>
        <v>0</v>
      </c>
      <c r="F233" s="14">
        <f t="shared" si="41"/>
        <v>0.27004427772951767</v>
      </c>
      <c r="G233" s="14">
        <f t="shared" si="42"/>
        <v>0.91236698705042452</v>
      </c>
      <c r="H233" s="14">
        <f t="shared" si="43"/>
        <v>0.63063243861128426</v>
      </c>
      <c r="I233" s="26">
        <f>'trading strategies'!S302</f>
        <v>1.3872064158915844E-2</v>
      </c>
      <c r="J233" s="26">
        <f>'trading strategies'!T302</f>
        <v>0</v>
      </c>
      <c r="K233" s="26">
        <f>'trading strategies'!U302</f>
        <v>0</v>
      </c>
      <c r="L233" s="14">
        <f t="shared" si="44"/>
        <v>6.044277729517435E-3</v>
      </c>
      <c r="M233" s="14">
        <f t="shared" si="45"/>
        <v>0.62436698705042426</v>
      </c>
      <c r="N233" s="14">
        <f t="shared" si="46"/>
        <v>0.47863243861128407</v>
      </c>
      <c r="U233" s="9">
        <f t="shared" si="38"/>
        <v>1</v>
      </c>
      <c r="V233" s="9">
        <f t="shared" si="39"/>
        <v>-1</v>
      </c>
      <c r="W233" s="9">
        <f t="shared" si="40"/>
        <v>-1</v>
      </c>
      <c r="X233" s="15">
        <f t="shared" si="47"/>
        <v>1.3872064158915844E-2</v>
      </c>
      <c r="Y233" s="15">
        <f t="shared" si="48"/>
        <v>0</v>
      </c>
      <c r="Z233" s="15">
        <f t="shared" si="49"/>
        <v>0</v>
      </c>
      <c r="AA233" s="15"/>
    </row>
    <row r="234" spans="1:27" x14ac:dyDescent="0.25">
      <c r="A234" s="1">
        <f>'trading strategies'!A303</f>
        <v>39818</v>
      </c>
      <c r="B234" s="52">
        <f>'trading strategies'!B303</f>
        <v>1.8694200000000001</v>
      </c>
      <c r="C234" s="5">
        <f>'trading strategies'!P303</f>
        <v>3.4818354136871066E-2</v>
      </c>
      <c r="D234" s="5">
        <f>'trading strategies'!Q303</f>
        <v>0</v>
      </c>
      <c r="E234" s="5">
        <f>'trading strategies'!R303</f>
        <v>0</v>
      </c>
      <c r="F234" s="14">
        <f t="shared" si="41"/>
        <v>0.30486263186638873</v>
      </c>
      <c r="G234" s="14">
        <f t="shared" si="42"/>
        <v>0.91236698705042452</v>
      </c>
      <c r="H234" s="14">
        <f t="shared" si="43"/>
        <v>0.63063243861128426</v>
      </c>
      <c r="I234" s="26">
        <f>'trading strategies'!S303</f>
        <v>3.2818354136871064E-2</v>
      </c>
      <c r="J234" s="26">
        <f>'trading strategies'!T303</f>
        <v>0</v>
      </c>
      <c r="K234" s="26">
        <f>'trading strategies'!U303</f>
        <v>0</v>
      </c>
      <c r="L234" s="14">
        <f t="shared" si="44"/>
        <v>3.8862631866388497E-2</v>
      </c>
      <c r="M234" s="14">
        <f t="shared" si="45"/>
        <v>0.62436698705042426</v>
      </c>
      <c r="N234" s="14">
        <f t="shared" si="46"/>
        <v>0.47863243861128407</v>
      </c>
      <c r="U234" s="9">
        <f t="shared" si="38"/>
        <v>2</v>
      </c>
      <c r="V234" s="9">
        <f t="shared" si="39"/>
        <v>-1</v>
      </c>
      <c r="W234" s="9">
        <f t="shared" si="40"/>
        <v>-1</v>
      </c>
      <c r="X234" s="15">
        <f t="shared" si="47"/>
        <v>4.6690418295786906E-2</v>
      </c>
      <c r="Y234" s="15">
        <f t="shared" si="48"/>
        <v>0</v>
      </c>
      <c r="Z234" s="15">
        <f t="shared" si="49"/>
        <v>0</v>
      </c>
      <c r="AA234" s="15"/>
    </row>
    <row r="235" spans="1:27" x14ac:dyDescent="0.25">
      <c r="A235" s="1">
        <f>'trading strategies'!A304</f>
        <v>39825</v>
      </c>
      <c r="B235" s="52">
        <f>'trading strategies'!B304</f>
        <v>1.75925</v>
      </c>
      <c r="C235" s="5">
        <f>'trading strategies'!P304</f>
        <v>-6.0740640464473028E-2</v>
      </c>
      <c r="D235" s="5">
        <f>'trading strategies'!Q304</f>
        <v>0</v>
      </c>
      <c r="E235" s="5">
        <f>'trading strategies'!R304</f>
        <v>0</v>
      </c>
      <c r="F235" s="14">
        <f t="shared" si="41"/>
        <v>0.24412199140191571</v>
      </c>
      <c r="G235" s="14">
        <f t="shared" si="42"/>
        <v>0.91236698705042452</v>
      </c>
      <c r="H235" s="14">
        <f t="shared" si="43"/>
        <v>0.63063243861128426</v>
      </c>
      <c r="I235" s="26">
        <f>'trading strategies'!S304</f>
        <v>-6.274064046447303E-2</v>
      </c>
      <c r="J235" s="26">
        <f>'trading strategies'!T304</f>
        <v>0</v>
      </c>
      <c r="K235" s="26">
        <f>'trading strategies'!U304</f>
        <v>0</v>
      </c>
      <c r="L235" s="14">
        <f t="shared" si="44"/>
        <v>-2.3878008598084532E-2</v>
      </c>
      <c r="M235" s="14">
        <f t="shared" si="45"/>
        <v>0.62436698705042426</v>
      </c>
      <c r="N235" s="14">
        <f t="shared" si="46"/>
        <v>0.47863243861128407</v>
      </c>
      <c r="U235" s="9">
        <f t="shared" si="38"/>
        <v>-1</v>
      </c>
      <c r="V235" s="9">
        <f t="shared" si="39"/>
        <v>-1</v>
      </c>
      <c r="W235" s="9">
        <f t="shared" si="40"/>
        <v>-1</v>
      </c>
      <c r="X235" s="15">
        <f t="shared" si="47"/>
        <v>-6.274064046447303E-2</v>
      </c>
      <c r="Y235" s="15">
        <f t="shared" si="48"/>
        <v>0</v>
      </c>
      <c r="Z235" s="15">
        <f t="shared" si="49"/>
        <v>0</v>
      </c>
      <c r="AA235" s="15"/>
    </row>
    <row r="236" spans="1:27" x14ac:dyDescent="0.25">
      <c r="A236" s="1">
        <f>'trading strategies'!A305</f>
        <v>39832</v>
      </c>
      <c r="B236" s="52">
        <f>'trading strategies'!B305</f>
        <v>1.5637700000000001</v>
      </c>
      <c r="C236" s="5">
        <f>'trading strategies'!P305</f>
        <v>0</v>
      </c>
      <c r="D236" s="5">
        <f>'trading strategies'!Q305</f>
        <v>0.1177880093791403</v>
      </c>
      <c r="E236" s="5">
        <f>'trading strategies'!R305</f>
        <v>0.1177880093791403</v>
      </c>
      <c r="F236" s="14">
        <f t="shared" si="41"/>
        <v>0.24412199140191571</v>
      </c>
      <c r="G236" s="14">
        <f t="shared" si="42"/>
        <v>1.0301549964295649</v>
      </c>
      <c r="H236" s="14">
        <f t="shared" si="43"/>
        <v>0.74842044799042462</v>
      </c>
      <c r="I236" s="26">
        <f>'trading strategies'!S305</f>
        <v>0</v>
      </c>
      <c r="J236" s="26">
        <f>'trading strategies'!T305</f>
        <v>0.1157880093791403</v>
      </c>
      <c r="K236" s="26">
        <f>'trading strategies'!U305</f>
        <v>0.1157880093791403</v>
      </c>
      <c r="L236" s="14">
        <f t="shared" si="44"/>
        <v>-2.3878008598084532E-2</v>
      </c>
      <c r="M236" s="14">
        <f t="shared" si="45"/>
        <v>0.74015499642956462</v>
      </c>
      <c r="N236" s="14">
        <f t="shared" si="46"/>
        <v>0.59442044799042437</v>
      </c>
      <c r="U236" s="9">
        <f t="shared" si="38"/>
        <v>-1</v>
      </c>
      <c r="V236" s="9">
        <f t="shared" si="39"/>
        <v>1</v>
      </c>
      <c r="W236" s="9">
        <f t="shared" si="40"/>
        <v>1</v>
      </c>
      <c r="X236" s="15">
        <f t="shared" si="47"/>
        <v>0</v>
      </c>
      <c r="Y236" s="15">
        <f t="shared" si="48"/>
        <v>0.1157880093791403</v>
      </c>
      <c r="Z236" s="15">
        <f t="shared" si="49"/>
        <v>0.1157880093791403</v>
      </c>
      <c r="AA236" s="15"/>
    </row>
    <row r="237" spans="1:27" x14ac:dyDescent="0.25">
      <c r="A237" s="1">
        <f>'trading strategies'!A306</f>
        <v>39839</v>
      </c>
      <c r="B237" s="52">
        <f>'trading strategies'!B306</f>
        <v>1.7574700000000001</v>
      </c>
      <c r="C237" s="5">
        <f>'trading strategies'!P306</f>
        <v>0</v>
      </c>
      <c r="D237" s="5">
        <f>'trading strategies'!Q306</f>
        <v>-0.1167757023703328</v>
      </c>
      <c r="E237" s="5">
        <f>'trading strategies'!R306</f>
        <v>-0.1167757023703328</v>
      </c>
      <c r="F237" s="14">
        <f t="shared" si="41"/>
        <v>0.24412199140191571</v>
      </c>
      <c r="G237" s="14">
        <f t="shared" si="42"/>
        <v>0.91337929405923202</v>
      </c>
      <c r="H237" s="14">
        <f t="shared" si="43"/>
        <v>0.63164474562009176</v>
      </c>
      <c r="I237" s="26">
        <f>'trading strategies'!S306</f>
        <v>0</v>
      </c>
      <c r="J237" s="26">
        <f>'trading strategies'!T306</f>
        <v>-0.1187757023703328</v>
      </c>
      <c r="K237" s="26">
        <f>'trading strategies'!U306</f>
        <v>-0.1187757023703328</v>
      </c>
      <c r="L237" s="14">
        <f t="shared" si="44"/>
        <v>-2.3878008598084532E-2</v>
      </c>
      <c r="M237" s="14">
        <f t="shared" si="45"/>
        <v>0.62137929405923176</v>
      </c>
      <c r="N237" s="14">
        <f t="shared" si="46"/>
        <v>0.47564474562009157</v>
      </c>
      <c r="U237" s="9">
        <f t="shared" si="38"/>
        <v>-1</v>
      </c>
      <c r="V237" s="9">
        <f t="shared" si="39"/>
        <v>-1</v>
      </c>
      <c r="W237" s="9">
        <f t="shared" si="40"/>
        <v>-1</v>
      </c>
      <c r="X237" s="15">
        <f t="shared" si="47"/>
        <v>0</v>
      </c>
      <c r="Y237" s="15">
        <f t="shared" si="48"/>
        <v>-0.1187757023703328</v>
      </c>
      <c r="Z237" s="15">
        <f t="shared" si="49"/>
        <v>-0.1187757023703328</v>
      </c>
      <c r="AA237" s="15"/>
    </row>
    <row r="238" spans="1:27" x14ac:dyDescent="0.25">
      <c r="A238" s="1">
        <f>'trading strategies'!A307</f>
        <v>39846</v>
      </c>
      <c r="B238" s="52">
        <f>'trading strategies'!B307</f>
        <v>1.7130399999999999</v>
      </c>
      <c r="C238" s="5">
        <f>'trading strategies'!P307</f>
        <v>-2.5605704939889562E-2</v>
      </c>
      <c r="D238" s="5">
        <f>'trading strategies'!Q307</f>
        <v>0</v>
      </c>
      <c r="E238" s="5">
        <f>'trading strategies'!R307</f>
        <v>0</v>
      </c>
      <c r="F238" s="14">
        <f t="shared" si="41"/>
        <v>0.21851628646202614</v>
      </c>
      <c r="G238" s="14">
        <f t="shared" si="42"/>
        <v>0.91337929405923202</v>
      </c>
      <c r="H238" s="14">
        <f t="shared" si="43"/>
        <v>0.63164474562009176</v>
      </c>
      <c r="I238" s="26">
        <f>'trading strategies'!S307</f>
        <v>-2.7605704939889564E-2</v>
      </c>
      <c r="J238" s="26">
        <f>'trading strategies'!T307</f>
        <v>0</v>
      </c>
      <c r="K238" s="26">
        <f>'trading strategies'!U307</f>
        <v>0</v>
      </c>
      <c r="L238" s="14">
        <f t="shared" si="44"/>
        <v>-5.1483713537974096E-2</v>
      </c>
      <c r="M238" s="14">
        <f t="shared" si="45"/>
        <v>0.62137929405923176</v>
      </c>
      <c r="N238" s="14">
        <f t="shared" si="46"/>
        <v>0.47564474562009157</v>
      </c>
      <c r="U238" s="9">
        <f t="shared" si="38"/>
        <v>-1</v>
      </c>
      <c r="V238" s="9">
        <f t="shared" si="39"/>
        <v>-1</v>
      </c>
      <c r="W238" s="9">
        <f t="shared" si="40"/>
        <v>-1</v>
      </c>
      <c r="X238" s="15">
        <f t="shared" si="47"/>
        <v>-2.7605704939889564E-2</v>
      </c>
      <c r="Y238" s="15">
        <f t="shared" si="48"/>
        <v>0</v>
      </c>
      <c r="Z238" s="15">
        <f t="shared" si="49"/>
        <v>0</v>
      </c>
      <c r="AA238" s="15"/>
    </row>
    <row r="239" spans="1:27" x14ac:dyDescent="0.25">
      <c r="A239" s="1">
        <f>'trading strategies'!A308</f>
        <v>39853</v>
      </c>
      <c r="B239" s="52">
        <f>'trading strategies'!B308</f>
        <v>1.67039</v>
      </c>
      <c r="C239" s="5">
        <f>'trading strategies'!P308</f>
        <v>0</v>
      </c>
      <c r="D239" s="5">
        <f>'trading strategies'!Q308</f>
        <v>2.5212437817599631E-2</v>
      </c>
      <c r="E239" s="5">
        <f>'trading strategies'!R308</f>
        <v>2.5212437817599631E-2</v>
      </c>
      <c r="F239" s="14">
        <f t="shared" si="41"/>
        <v>0.21851628646202614</v>
      </c>
      <c r="G239" s="14">
        <f t="shared" si="42"/>
        <v>0.93859173187683165</v>
      </c>
      <c r="H239" s="14">
        <f t="shared" si="43"/>
        <v>0.65685718343769139</v>
      </c>
      <c r="I239" s="26">
        <f>'trading strategies'!S308</f>
        <v>0</v>
      </c>
      <c r="J239" s="26">
        <f>'trading strategies'!T308</f>
        <v>2.3212437817599629E-2</v>
      </c>
      <c r="K239" s="26">
        <f>'trading strategies'!U308</f>
        <v>2.3212437817599629E-2</v>
      </c>
      <c r="L239" s="14">
        <f t="shared" si="44"/>
        <v>-5.1483713537974096E-2</v>
      </c>
      <c r="M239" s="14">
        <f t="shared" si="45"/>
        <v>0.64459173187683139</v>
      </c>
      <c r="N239" s="14">
        <f t="shared" si="46"/>
        <v>0.4988571834376912</v>
      </c>
      <c r="U239" s="9">
        <f t="shared" si="38"/>
        <v>-1</v>
      </c>
      <c r="V239" s="9">
        <f t="shared" si="39"/>
        <v>1</v>
      </c>
      <c r="W239" s="9">
        <f t="shared" si="40"/>
        <v>1</v>
      </c>
      <c r="X239" s="15">
        <f t="shared" si="47"/>
        <v>0</v>
      </c>
      <c r="Y239" s="15">
        <f t="shared" si="48"/>
        <v>2.3212437817599629E-2</v>
      </c>
      <c r="Z239" s="15">
        <f t="shared" si="49"/>
        <v>2.3212437817599629E-2</v>
      </c>
      <c r="AA239" s="15"/>
    </row>
    <row r="240" spans="1:27" x14ac:dyDescent="0.25">
      <c r="A240" s="1">
        <f>'trading strategies'!A309</f>
        <v>39860</v>
      </c>
      <c r="B240" s="52">
        <f>'trading strategies'!B309</f>
        <v>1.2652300000000001</v>
      </c>
      <c r="C240" s="5">
        <f>'trading strategies'!P309</f>
        <v>0</v>
      </c>
      <c r="D240" s="5">
        <f>'trading strategies'!Q309</f>
        <v>0.27780320826384519</v>
      </c>
      <c r="E240" s="5">
        <f>'trading strategies'!R309</f>
        <v>0.27780320826384519</v>
      </c>
      <c r="F240" s="14">
        <f t="shared" si="41"/>
        <v>0.21851628646202614</v>
      </c>
      <c r="G240" s="14">
        <f t="shared" si="42"/>
        <v>1.2163949401406768</v>
      </c>
      <c r="H240" s="14">
        <f t="shared" si="43"/>
        <v>0.93466039170153659</v>
      </c>
      <c r="I240" s="26">
        <f>'trading strategies'!S309</f>
        <v>0</v>
      </c>
      <c r="J240" s="26">
        <f>'trading strategies'!T309</f>
        <v>0.27580320826384519</v>
      </c>
      <c r="K240" s="26">
        <f>'trading strategies'!U309</f>
        <v>0.27580320826384519</v>
      </c>
      <c r="L240" s="14">
        <f t="shared" si="44"/>
        <v>-5.1483713537974096E-2</v>
      </c>
      <c r="M240" s="14">
        <f t="shared" si="45"/>
        <v>0.92039494014067658</v>
      </c>
      <c r="N240" s="14">
        <f t="shared" si="46"/>
        <v>0.77466039170153644</v>
      </c>
      <c r="U240" s="9">
        <f t="shared" si="38"/>
        <v>-1</v>
      </c>
      <c r="V240" s="9">
        <f t="shared" si="39"/>
        <v>2</v>
      </c>
      <c r="W240" s="9">
        <f t="shared" si="40"/>
        <v>2</v>
      </c>
      <c r="X240" s="15">
        <f t="shared" si="47"/>
        <v>0</v>
      </c>
      <c r="Y240" s="15">
        <f t="shared" si="48"/>
        <v>0.29901564608144482</v>
      </c>
      <c r="Z240" s="15">
        <f t="shared" si="49"/>
        <v>0.29901564608144482</v>
      </c>
      <c r="AA240" s="15"/>
    </row>
    <row r="241" spans="1:27" x14ac:dyDescent="0.25">
      <c r="A241" s="1">
        <f>'trading strategies'!A310</f>
        <v>39867</v>
      </c>
      <c r="B241" s="52">
        <f>'trading strategies'!B310</f>
        <v>1.37612</v>
      </c>
      <c r="C241" s="5">
        <f>'trading strategies'!P310</f>
        <v>0</v>
      </c>
      <c r="D241" s="5">
        <f>'trading strategies'!Q310</f>
        <v>-8.4014021176587989E-2</v>
      </c>
      <c r="E241" s="5">
        <f>'trading strategies'!R310</f>
        <v>-8.4014021176587989E-2</v>
      </c>
      <c r="F241" s="14">
        <f t="shared" si="41"/>
        <v>0.21851628646202614</v>
      </c>
      <c r="G241" s="14">
        <f t="shared" si="42"/>
        <v>1.1323809189640888</v>
      </c>
      <c r="H241" s="14">
        <f t="shared" si="43"/>
        <v>0.85064637052494863</v>
      </c>
      <c r="I241" s="26">
        <f>'trading strategies'!S310</f>
        <v>0</v>
      </c>
      <c r="J241" s="26">
        <f>'trading strategies'!T310</f>
        <v>-8.601402117658799E-2</v>
      </c>
      <c r="K241" s="26">
        <f>'trading strategies'!U310</f>
        <v>-8.601402117658799E-2</v>
      </c>
      <c r="L241" s="14">
        <f t="shared" si="44"/>
        <v>-5.1483713537974096E-2</v>
      </c>
      <c r="M241" s="14">
        <f t="shared" si="45"/>
        <v>0.83438091896408861</v>
      </c>
      <c r="N241" s="14">
        <f t="shared" si="46"/>
        <v>0.68864637052494848</v>
      </c>
      <c r="U241" s="9">
        <f t="shared" si="38"/>
        <v>-1</v>
      </c>
      <c r="V241" s="9">
        <f t="shared" si="39"/>
        <v>-1</v>
      </c>
      <c r="W241" s="9">
        <f t="shared" si="40"/>
        <v>-1</v>
      </c>
      <c r="X241" s="15">
        <f t="shared" si="47"/>
        <v>0</v>
      </c>
      <c r="Y241" s="15">
        <f t="shared" si="48"/>
        <v>-8.601402117658799E-2</v>
      </c>
      <c r="Z241" s="15">
        <f t="shared" si="49"/>
        <v>-8.601402117658799E-2</v>
      </c>
      <c r="AA241" s="15"/>
    </row>
    <row r="242" spans="1:27" x14ac:dyDescent="0.25">
      <c r="A242" s="1">
        <f>'trading strategies'!A311</f>
        <v>39874</v>
      </c>
      <c r="B242" s="52">
        <f>'trading strategies'!B311</f>
        <v>1.03209</v>
      </c>
      <c r="C242" s="5">
        <f>'trading strategies'!P311</f>
        <v>0</v>
      </c>
      <c r="D242" s="5">
        <f>'trading strategies'!Q311</f>
        <v>0.28768207245178101</v>
      </c>
      <c r="E242" s="5">
        <f>'trading strategies'!R311</f>
        <v>0.28768207245178101</v>
      </c>
      <c r="F242" s="14">
        <f t="shared" si="41"/>
        <v>0.21851628646202614</v>
      </c>
      <c r="G242" s="14">
        <f t="shared" si="42"/>
        <v>1.4200629914158698</v>
      </c>
      <c r="H242" s="14">
        <f t="shared" si="43"/>
        <v>1.1383284429767295</v>
      </c>
      <c r="I242" s="26">
        <f>'trading strategies'!S311</f>
        <v>0</v>
      </c>
      <c r="J242" s="26">
        <f>'trading strategies'!T311</f>
        <v>0.28568207245178101</v>
      </c>
      <c r="K242" s="26">
        <f>'trading strategies'!U311</f>
        <v>0.28568207245178101</v>
      </c>
      <c r="L242" s="14">
        <f t="shared" si="44"/>
        <v>-5.1483713537974096E-2</v>
      </c>
      <c r="M242" s="14">
        <f t="shared" si="45"/>
        <v>1.1200629914158697</v>
      </c>
      <c r="N242" s="14">
        <f t="shared" si="46"/>
        <v>0.97432844297672949</v>
      </c>
      <c r="U242" s="9">
        <f t="shared" si="38"/>
        <v>-1</v>
      </c>
      <c r="V242" s="9">
        <f t="shared" si="39"/>
        <v>1</v>
      </c>
      <c r="W242" s="9">
        <f t="shared" si="40"/>
        <v>1</v>
      </c>
      <c r="X242" s="15">
        <f t="shared" si="47"/>
        <v>0</v>
      </c>
      <c r="Y242" s="15">
        <f t="shared" si="48"/>
        <v>0.28568207245178101</v>
      </c>
      <c r="Z242" s="15">
        <f t="shared" si="49"/>
        <v>0.28568207245178101</v>
      </c>
      <c r="AA242" s="15"/>
    </row>
    <row r="243" spans="1:27" x14ac:dyDescent="0.25">
      <c r="A243" s="1">
        <f>'trading strategies'!A312</f>
        <v>39881</v>
      </c>
      <c r="B243" s="52">
        <f>'trading strategies'!B312</f>
        <v>1.2133499999999999</v>
      </c>
      <c r="C243" s="5">
        <f>'trading strategies'!P312</f>
        <v>0</v>
      </c>
      <c r="D243" s="5">
        <f>'trading strategies'!Q312</f>
        <v>-0.16179925659074779</v>
      </c>
      <c r="E243" s="5">
        <f>'trading strategies'!R312</f>
        <v>-0.16179925659074779</v>
      </c>
      <c r="F243" s="14">
        <f t="shared" si="41"/>
        <v>0.21851628646202614</v>
      </c>
      <c r="G243" s="14">
        <f t="shared" si="42"/>
        <v>1.258263734825122</v>
      </c>
      <c r="H243" s="14">
        <f t="shared" si="43"/>
        <v>0.97652918638598174</v>
      </c>
      <c r="I243" s="26">
        <f>'trading strategies'!S312</f>
        <v>0</v>
      </c>
      <c r="J243" s="26">
        <f>'trading strategies'!T312</f>
        <v>-0.16379925659074779</v>
      </c>
      <c r="K243" s="26">
        <f>'trading strategies'!U312</f>
        <v>-0.16379925659074779</v>
      </c>
      <c r="L243" s="14">
        <f t="shared" si="44"/>
        <v>-5.1483713537974096E-2</v>
      </c>
      <c r="M243" s="14">
        <f t="shared" si="45"/>
        <v>0.95626373482512195</v>
      </c>
      <c r="N243" s="14">
        <f t="shared" si="46"/>
        <v>0.8105291863859817</v>
      </c>
      <c r="U243" s="9">
        <f t="shared" si="38"/>
        <v>-1</v>
      </c>
      <c r="V243" s="9">
        <f t="shared" si="39"/>
        <v>-1</v>
      </c>
      <c r="W243" s="9">
        <f t="shared" si="40"/>
        <v>-1</v>
      </c>
      <c r="X243" s="15">
        <f t="shared" si="47"/>
        <v>0</v>
      </c>
      <c r="Y243" s="15">
        <f t="shared" si="48"/>
        <v>-0.16379925659074779</v>
      </c>
      <c r="Z243" s="15">
        <f t="shared" si="49"/>
        <v>-0.16379925659074779</v>
      </c>
      <c r="AA243" s="15"/>
    </row>
    <row r="244" spans="1:27" x14ac:dyDescent="0.25">
      <c r="A244" s="1">
        <f>'trading strategies'!A313</f>
        <v>39888</v>
      </c>
      <c r="B244" s="52">
        <f>'trading strategies'!B313</f>
        <v>1.33063</v>
      </c>
      <c r="C244" s="5">
        <f>'trading strategies'!P313</f>
        <v>0</v>
      </c>
      <c r="D244" s="5">
        <f>'trading strategies'!Q313</f>
        <v>-9.2267385141304198E-2</v>
      </c>
      <c r="E244" s="5">
        <f>'trading strategies'!R313</f>
        <v>-9.2267385141304198E-2</v>
      </c>
      <c r="F244" s="14">
        <f t="shared" si="41"/>
        <v>0.21851628646202614</v>
      </c>
      <c r="G244" s="14">
        <f t="shared" si="42"/>
        <v>1.1659963496838177</v>
      </c>
      <c r="H244" s="14">
        <f t="shared" si="43"/>
        <v>0.88426180124467757</v>
      </c>
      <c r="I244" s="26">
        <f>'trading strategies'!S313</f>
        <v>0</v>
      </c>
      <c r="J244" s="26">
        <f>'trading strategies'!T313</f>
        <v>-9.42673851413042E-2</v>
      </c>
      <c r="K244" s="26">
        <f>'trading strategies'!U313</f>
        <v>-9.42673851413042E-2</v>
      </c>
      <c r="L244" s="14">
        <f t="shared" si="44"/>
        <v>-5.1483713537974096E-2</v>
      </c>
      <c r="M244" s="14">
        <f t="shared" si="45"/>
        <v>0.86199634968381778</v>
      </c>
      <c r="N244" s="14">
        <f t="shared" si="46"/>
        <v>0.71626180124467753</v>
      </c>
      <c r="U244" s="9">
        <f t="shared" si="38"/>
        <v>-1</v>
      </c>
      <c r="V244" s="9">
        <f t="shared" si="39"/>
        <v>-2</v>
      </c>
      <c r="W244" s="9">
        <f t="shared" si="40"/>
        <v>-2</v>
      </c>
      <c r="X244" s="15">
        <f t="shared" si="47"/>
        <v>0</v>
      </c>
      <c r="Y244" s="15">
        <f t="shared" si="48"/>
        <v>-0.25806664173205196</v>
      </c>
      <c r="Z244" s="15">
        <f t="shared" si="49"/>
        <v>-0.25806664173205196</v>
      </c>
      <c r="AA244" s="15"/>
    </row>
    <row r="245" spans="1:27" x14ac:dyDescent="0.25">
      <c r="A245" s="1">
        <f>'trading strategies'!A314</f>
        <v>39895</v>
      </c>
      <c r="B245" s="52">
        <f>'trading strategies'!B314</f>
        <v>1.54955</v>
      </c>
      <c r="C245" s="5">
        <f>'trading strategies'!P314</f>
        <v>0.15231205190751268</v>
      </c>
      <c r="D245" s="5">
        <f>'trading strategies'!Q314</f>
        <v>0</v>
      </c>
      <c r="E245" s="5">
        <f>'trading strategies'!R314</f>
        <v>0</v>
      </c>
      <c r="F245" s="14">
        <f t="shared" si="41"/>
        <v>0.37082833836953882</v>
      </c>
      <c r="G245" s="14">
        <f t="shared" si="42"/>
        <v>1.1659963496838177</v>
      </c>
      <c r="H245" s="14">
        <f t="shared" si="43"/>
        <v>0.88426180124467757</v>
      </c>
      <c r="I245" s="26">
        <f>'trading strategies'!S314</f>
        <v>0.15031205190751268</v>
      </c>
      <c r="J245" s="26">
        <f>'trading strategies'!T314</f>
        <v>0</v>
      </c>
      <c r="K245" s="26">
        <f>'trading strategies'!U314</f>
        <v>0</v>
      </c>
      <c r="L245" s="14">
        <f t="shared" si="44"/>
        <v>9.8828338369538582E-2</v>
      </c>
      <c r="M245" s="14">
        <f t="shared" si="45"/>
        <v>0.86199634968381778</v>
      </c>
      <c r="N245" s="14">
        <f t="shared" si="46"/>
        <v>0.71626180124467753</v>
      </c>
      <c r="U245" s="9">
        <f t="shared" si="38"/>
        <v>1</v>
      </c>
      <c r="V245" s="9">
        <f t="shared" si="39"/>
        <v>-1</v>
      </c>
      <c r="W245" s="9">
        <f t="shared" si="40"/>
        <v>-1</v>
      </c>
      <c r="X245" s="15">
        <f t="shared" si="47"/>
        <v>0.15031205190751268</v>
      </c>
      <c r="Y245" s="15">
        <f t="shared" si="48"/>
        <v>0</v>
      </c>
      <c r="Z245" s="15">
        <f t="shared" si="49"/>
        <v>0</v>
      </c>
      <c r="AA245" s="15"/>
    </row>
    <row r="246" spans="1:27" x14ac:dyDescent="0.25">
      <c r="A246" s="1">
        <f>'trading strategies'!A315</f>
        <v>39902</v>
      </c>
      <c r="B246" s="52">
        <f>'trading strategies'!B315</f>
        <v>1.5388900000000001</v>
      </c>
      <c r="C246" s="5">
        <f>'trading strategies'!P315</f>
        <v>-6.9031888802228991E-3</v>
      </c>
      <c r="D246" s="5">
        <f>'trading strategies'!Q315</f>
        <v>0</v>
      </c>
      <c r="E246" s="5">
        <f>'trading strategies'!R315</f>
        <v>0</v>
      </c>
      <c r="F246" s="14">
        <f t="shared" si="41"/>
        <v>0.36392514948931592</v>
      </c>
      <c r="G246" s="14">
        <f t="shared" si="42"/>
        <v>1.1659963496838177</v>
      </c>
      <c r="H246" s="14">
        <f t="shared" si="43"/>
        <v>0.88426180124467757</v>
      </c>
      <c r="I246" s="26">
        <f>'trading strategies'!S315</f>
        <v>-8.9031888802228992E-3</v>
      </c>
      <c r="J246" s="26">
        <f>'trading strategies'!T315</f>
        <v>0</v>
      </c>
      <c r="K246" s="26">
        <f>'trading strategies'!U315</f>
        <v>0</v>
      </c>
      <c r="L246" s="14">
        <f t="shared" si="44"/>
        <v>8.9925149489315681E-2</v>
      </c>
      <c r="M246" s="14">
        <f t="shared" si="45"/>
        <v>0.86199634968381778</v>
      </c>
      <c r="N246" s="14">
        <f t="shared" si="46"/>
        <v>0.71626180124467753</v>
      </c>
      <c r="U246" s="9">
        <f t="shared" si="38"/>
        <v>-1</v>
      </c>
      <c r="V246" s="9">
        <f t="shared" si="39"/>
        <v>-1</v>
      </c>
      <c r="W246" s="9">
        <f t="shared" si="40"/>
        <v>-1</v>
      </c>
      <c r="X246" s="15">
        <f t="shared" si="47"/>
        <v>-8.9031888802228992E-3</v>
      </c>
      <c r="Y246" s="15">
        <f t="shared" si="48"/>
        <v>0</v>
      </c>
      <c r="Z246" s="15">
        <f t="shared" si="49"/>
        <v>0</v>
      </c>
      <c r="AA246" s="15"/>
    </row>
    <row r="247" spans="1:27" x14ac:dyDescent="0.25">
      <c r="A247" s="1">
        <f>'trading strategies'!A316</f>
        <v>39909</v>
      </c>
      <c r="B247" s="52">
        <f>'trading strategies'!B316</f>
        <v>1.5850900000000001</v>
      </c>
      <c r="C247" s="5">
        <f>'trading strategies'!P316</f>
        <v>2.9579810733044942E-2</v>
      </c>
      <c r="D247" s="5">
        <f>'trading strategies'!Q316</f>
        <v>0</v>
      </c>
      <c r="E247" s="5">
        <f>'trading strategies'!R316</f>
        <v>0</v>
      </c>
      <c r="F247" s="14">
        <f t="shared" si="41"/>
        <v>0.39350496022236087</v>
      </c>
      <c r="G247" s="14">
        <f t="shared" si="42"/>
        <v>1.1659963496838177</v>
      </c>
      <c r="H247" s="14">
        <f t="shared" si="43"/>
        <v>0.88426180124467757</v>
      </c>
      <c r="I247" s="26">
        <f>'trading strategies'!S316</f>
        <v>2.757981073304494E-2</v>
      </c>
      <c r="J247" s="26">
        <f>'trading strategies'!T316</f>
        <v>0</v>
      </c>
      <c r="K247" s="26">
        <f>'trading strategies'!U316</f>
        <v>0</v>
      </c>
      <c r="L247" s="14">
        <f t="shared" si="44"/>
        <v>0.11750496022236062</v>
      </c>
      <c r="M247" s="14">
        <f t="shared" si="45"/>
        <v>0.86199634968381778</v>
      </c>
      <c r="N247" s="14">
        <f t="shared" si="46"/>
        <v>0.71626180124467753</v>
      </c>
      <c r="U247" s="9">
        <f t="shared" si="38"/>
        <v>1</v>
      </c>
      <c r="V247" s="9">
        <f t="shared" si="39"/>
        <v>-1</v>
      </c>
      <c r="W247" s="9">
        <f t="shared" si="40"/>
        <v>-1</v>
      </c>
      <c r="X247" s="15">
        <f t="shared" si="47"/>
        <v>2.757981073304494E-2</v>
      </c>
      <c r="Y247" s="15">
        <f t="shared" si="48"/>
        <v>0</v>
      </c>
      <c r="Z247" s="15">
        <f t="shared" si="49"/>
        <v>0</v>
      </c>
      <c r="AA247" s="15"/>
    </row>
    <row r="248" spans="1:27" x14ac:dyDescent="0.25">
      <c r="A248" s="1">
        <f>'trading strategies'!A317</f>
        <v>39916</v>
      </c>
      <c r="B248" s="52">
        <f>'trading strategies'!B317</f>
        <v>1.6775</v>
      </c>
      <c r="C248" s="5">
        <f>'trading strategies'!P317</f>
        <v>5.6663401812126646E-2</v>
      </c>
      <c r="D248" s="5">
        <f>'trading strategies'!Q317</f>
        <v>0</v>
      </c>
      <c r="E248" s="5">
        <f>'trading strategies'!R317</f>
        <v>0</v>
      </c>
      <c r="F248" s="14">
        <f t="shared" si="41"/>
        <v>0.45016836203448751</v>
      </c>
      <c r="G248" s="14">
        <f t="shared" si="42"/>
        <v>1.1659963496838177</v>
      </c>
      <c r="H248" s="14">
        <f t="shared" si="43"/>
        <v>0.88426180124467757</v>
      </c>
      <c r="I248" s="26">
        <f>'trading strategies'!S317</f>
        <v>5.4663401812126644E-2</v>
      </c>
      <c r="J248" s="26">
        <f>'trading strategies'!T317</f>
        <v>0</v>
      </c>
      <c r="K248" s="26">
        <f>'trading strategies'!U317</f>
        <v>0</v>
      </c>
      <c r="L248" s="14">
        <f t="shared" si="44"/>
        <v>0.17216836203448727</v>
      </c>
      <c r="M248" s="14">
        <f t="shared" si="45"/>
        <v>0.86199634968381778</v>
      </c>
      <c r="N248" s="14">
        <f t="shared" si="46"/>
        <v>0.71626180124467753</v>
      </c>
      <c r="U248" s="9">
        <f t="shared" si="38"/>
        <v>2</v>
      </c>
      <c r="V248" s="9">
        <f t="shared" si="39"/>
        <v>-1</v>
      </c>
      <c r="W248" s="9">
        <f t="shared" si="40"/>
        <v>-1</v>
      </c>
      <c r="X248" s="15">
        <f t="shared" si="47"/>
        <v>8.2243212545171585E-2</v>
      </c>
      <c r="Y248" s="15">
        <f t="shared" si="48"/>
        <v>0</v>
      </c>
      <c r="Z248" s="15">
        <f t="shared" si="49"/>
        <v>0</v>
      </c>
      <c r="AA248" s="15"/>
    </row>
    <row r="249" spans="1:27" x14ac:dyDescent="0.25">
      <c r="A249" s="1">
        <f>'trading strategies'!A318</f>
        <v>39923</v>
      </c>
      <c r="B249" s="52">
        <f>'trading strategies'!B318</f>
        <v>1.6384099999999999</v>
      </c>
      <c r="C249" s="5">
        <f>'trading strategies'!P318</f>
        <v>-2.3578330503649603E-2</v>
      </c>
      <c r="D249" s="5">
        <f>'trading strategies'!Q318</f>
        <v>0</v>
      </c>
      <c r="E249" s="5">
        <f>'trading strategies'!R318</f>
        <v>0</v>
      </c>
      <c r="F249" s="14">
        <f t="shared" si="41"/>
        <v>0.42659003153083791</v>
      </c>
      <c r="G249" s="14">
        <f t="shared" si="42"/>
        <v>1.1659963496838177</v>
      </c>
      <c r="H249" s="14">
        <f t="shared" si="43"/>
        <v>0.88426180124467757</v>
      </c>
      <c r="I249" s="26">
        <f>'trading strategies'!S318</f>
        <v>-2.5578330503649604E-2</v>
      </c>
      <c r="J249" s="26">
        <f>'trading strategies'!T318</f>
        <v>0</v>
      </c>
      <c r="K249" s="26">
        <f>'trading strategies'!U318</f>
        <v>0</v>
      </c>
      <c r="L249" s="14">
        <f t="shared" si="44"/>
        <v>0.14659003153083766</v>
      </c>
      <c r="M249" s="14">
        <f t="shared" si="45"/>
        <v>0.86199634968381778</v>
      </c>
      <c r="N249" s="14">
        <f t="shared" si="46"/>
        <v>0.71626180124467753</v>
      </c>
      <c r="U249" s="9">
        <f t="shared" si="38"/>
        <v>-1</v>
      </c>
      <c r="V249" s="9">
        <f t="shared" si="39"/>
        <v>-1</v>
      </c>
      <c r="W249" s="9">
        <f t="shared" si="40"/>
        <v>-1</v>
      </c>
      <c r="X249" s="15">
        <f t="shared" si="47"/>
        <v>-2.5578330503649604E-2</v>
      </c>
      <c r="Y249" s="15">
        <f t="shared" si="48"/>
        <v>0</v>
      </c>
      <c r="Z249" s="15">
        <f t="shared" si="49"/>
        <v>0</v>
      </c>
      <c r="AA249" s="15"/>
    </row>
    <row r="250" spans="1:27" x14ac:dyDescent="0.25">
      <c r="A250" s="1">
        <f>'trading strategies'!A319</f>
        <v>39930</v>
      </c>
      <c r="B250" s="52">
        <f>'trading strategies'!B319</f>
        <v>1.7325900000000001</v>
      </c>
      <c r="C250" s="5">
        <f>'trading strategies'!P319</f>
        <v>5.5891139424565861E-2</v>
      </c>
      <c r="D250" s="5">
        <f>'trading strategies'!Q319</f>
        <v>0</v>
      </c>
      <c r="E250" s="5">
        <f>'trading strategies'!R319</f>
        <v>0</v>
      </c>
      <c r="F250" s="14">
        <f t="shared" si="41"/>
        <v>0.48248117095540377</v>
      </c>
      <c r="G250" s="14">
        <f t="shared" si="42"/>
        <v>1.1659963496838177</v>
      </c>
      <c r="H250" s="14">
        <f t="shared" si="43"/>
        <v>0.88426180124467757</v>
      </c>
      <c r="I250" s="26">
        <f>'trading strategies'!S319</f>
        <v>5.3891139424565859E-2</v>
      </c>
      <c r="J250" s="26">
        <f>'trading strategies'!T319</f>
        <v>0</v>
      </c>
      <c r="K250" s="26">
        <f>'trading strategies'!U319</f>
        <v>0</v>
      </c>
      <c r="L250" s="14">
        <f t="shared" si="44"/>
        <v>0.20048117095540352</v>
      </c>
      <c r="M250" s="14">
        <f t="shared" si="45"/>
        <v>0.86199634968381778</v>
      </c>
      <c r="N250" s="14">
        <f t="shared" si="46"/>
        <v>0.71626180124467753</v>
      </c>
      <c r="U250" s="9">
        <f t="shared" si="38"/>
        <v>1</v>
      </c>
      <c r="V250" s="9">
        <f t="shared" si="39"/>
        <v>-1</v>
      </c>
      <c r="W250" s="9">
        <f t="shared" si="40"/>
        <v>-1</v>
      </c>
      <c r="X250" s="15">
        <f t="shared" si="47"/>
        <v>5.3891139424565859E-2</v>
      </c>
      <c r="Y250" s="15">
        <f t="shared" si="48"/>
        <v>0</v>
      </c>
      <c r="Z250" s="15">
        <f t="shared" si="49"/>
        <v>0</v>
      </c>
      <c r="AA250" s="15"/>
    </row>
    <row r="251" spans="1:27" x14ac:dyDescent="0.25">
      <c r="A251" s="1">
        <f>'trading strategies'!A320</f>
        <v>39937</v>
      </c>
      <c r="B251" s="52">
        <f>'trading strategies'!B320</f>
        <v>1.8196600000000001</v>
      </c>
      <c r="C251" s="5">
        <f>'trading strategies'!P320</f>
        <v>4.9032271665517935E-2</v>
      </c>
      <c r="D251" s="5">
        <f>'trading strategies'!Q320</f>
        <v>0</v>
      </c>
      <c r="E251" s="5">
        <f>'trading strategies'!R320</f>
        <v>0</v>
      </c>
      <c r="F251" s="14">
        <f t="shared" si="41"/>
        <v>0.53151344262092171</v>
      </c>
      <c r="G251" s="14">
        <f t="shared" si="42"/>
        <v>1.1659963496838177</v>
      </c>
      <c r="H251" s="14">
        <f t="shared" si="43"/>
        <v>0.88426180124467757</v>
      </c>
      <c r="I251" s="26">
        <f>'trading strategies'!S320</f>
        <v>4.7032271665517933E-2</v>
      </c>
      <c r="J251" s="26">
        <f>'trading strategies'!T320</f>
        <v>0</v>
      </c>
      <c r="K251" s="26">
        <f>'trading strategies'!U320</f>
        <v>0</v>
      </c>
      <c r="L251" s="14">
        <f t="shared" si="44"/>
        <v>0.24751344262092145</v>
      </c>
      <c r="M251" s="14">
        <f t="shared" si="45"/>
        <v>0.86199634968381778</v>
      </c>
      <c r="N251" s="14">
        <f t="shared" si="46"/>
        <v>0.71626180124467753</v>
      </c>
      <c r="U251" s="9">
        <f t="shared" si="38"/>
        <v>2</v>
      </c>
      <c r="V251" s="9">
        <f t="shared" si="39"/>
        <v>-1</v>
      </c>
      <c r="W251" s="9">
        <f t="shared" si="40"/>
        <v>-1</v>
      </c>
      <c r="X251" s="15">
        <f t="shared" si="47"/>
        <v>0.10092341109008379</v>
      </c>
      <c r="Y251" s="15">
        <f t="shared" si="48"/>
        <v>0</v>
      </c>
      <c r="Z251" s="15">
        <f t="shared" si="49"/>
        <v>0</v>
      </c>
      <c r="AA251" s="15"/>
    </row>
    <row r="252" spans="1:27" x14ac:dyDescent="0.25">
      <c r="A252" s="1">
        <f>'trading strategies'!A321</f>
        <v>39944</v>
      </c>
      <c r="B252" s="52">
        <f>'trading strategies'!B321</f>
        <v>1.7627999999999999</v>
      </c>
      <c r="C252" s="5">
        <f>'trading strategies'!P321</f>
        <v>-3.1746216464439092E-2</v>
      </c>
      <c r="D252" s="5">
        <f>'trading strategies'!Q321</f>
        <v>0</v>
      </c>
      <c r="E252" s="5">
        <f>'trading strategies'!R321</f>
        <v>0</v>
      </c>
      <c r="F252" s="14">
        <f t="shared" si="41"/>
        <v>0.49976722615648261</v>
      </c>
      <c r="G252" s="14">
        <f t="shared" si="42"/>
        <v>1.1659963496838177</v>
      </c>
      <c r="H252" s="14">
        <f t="shared" si="43"/>
        <v>0.88426180124467757</v>
      </c>
      <c r="I252" s="26">
        <f>'trading strategies'!S321</f>
        <v>-3.3746216464439094E-2</v>
      </c>
      <c r="J252" s="26">
        <f>'trading strategies'!T321</f>
        <v>0</v>
      </c>
      <c r="K252" s="26">
        <f>'trading strategies'!U321</f>
        <v>0</v>
      </c>
      <c r="L252" s="14">
        <f t="shared" si="44"/>
        <v>0.21376722615648236</v>
      </c>
      <c r="M252" s="14">
        <f t="shared" si="45"/>
        <v>0.86199634968381778</v>
      </c>
      <c r="N252" s="14">
        <f t="shared" si="46"/>
        <v>0.71626180124467753</v>
      </c>
      <c r="U252" s="9">
        <f t="shared" si="38"/>
        <v>-1</v>
      </c>
      <c r="V252" s="9">
        <f t="shared" si="39"/>
        <v>-1</v>
      </c>
      <c r="W252" s="9">
        <f t="shared" si="40"/>
        <v>-1</v>
      </c>
      <c r="X252" s="15">
        <f t="shared" si="47"/>
        <v>-3.3746216464439094E-2</v>
      </c>
      <c r="Y252" s="15">
        <f t="shared" si="48"/>
        <v>0</v>
      </c>
      <c r="Z252" s="15">
        <f t="shared" si="49"/>
        <v>0</v>
      </c>
      <c r="AA252" s="15"/>
    </row>
    <row r="253" spans="1:27" x14ac:dyDescent="0.25">
      <c r="A253" s="1">
        <f>'trading strategies'!A322</f>
        <v>39951</v>
      </c>
      <c r="B253" s="52">
        <f>'trading strategies'!B322</f>
        <v>1.84809</v>
      </c>
      <c r="C253" s="5">
        <f>'trading strategies'!P322</f>
        <v>4.7249219346629068E-2</v>
      </c>
      <c r="D253" s="5">
        <f>'trading strategies'!Q322</f>
        <v>4.7249219346629068E-2</v>
      </c>
      <c r="E253" s="5">
        <f>'trading strategies'!R322</f>
        <v>4.7249219346629068E-2</v>
      </c>
      <c r="F253" s="14">
        <f t="shared" si="41"/>
        <v>0.54701644550311168</v>
      </c>
      <c r="G253" s="14">
        <f t="shared" si="42"/>
        <v>1.2132455690304469</v>
      </c>
      <c r="H253" s="14">
        <f t="shared" si="43"/>
        <v>0.93151102059130664</v>
      </c>
      <c r="I253" s="26">
        <f>'trading strategies'!S322</f>
        <v>4.5249219346629066E-2</v>
      </c>
      <c r="J253" s="26">
        <f>'trading strategies'!T322</f>
        <v>4.5249219346629066E-2</v>
      </c>
      <c r="K253" s="26">
        <f>'trading strategies'!U322</f>
        <v>4.5249219346629066E-2</v>
      </c>
      <c r="L253" s="14">
        <f t="shared" si="44"/>
        <v>0.25901644550311143</v>
      </c>
      <c r="M253" s="14">
        <f t="shared" si="45"/>
        <v>0.90724556903044684</v>
      </c>
      <c r="N253" s="14">
        <f t="shared" si="46"/>
        <v>0.7615110205913066</v>
      </c>
      <c r="U253" s="9">
        <f t="shared" si="38"/>
        <v>1</v>
      </c>
      <c r="V253" s="9">
        <f t="shared" si="39"/>
        <v>1</v>
      </c>
      <c r="W253" s="9">
        <f t="shared" si="40"/>
        <v>1</v>
      </c>
      <c r="X253" s="15">
        <f t="shared" si="47"/>
        <v>4.5249219346629066E-2</v>
      </c>
      <c r="Y253" s="15">
        <f t="shared" si="48"/>
        <v>4.5249219346629066E-2</v>
      </c>
      <c r="Z253" s="15">
        <f t="shared" si="49"/>
        <v>4.5249219346629066E-2</v>
      </c>
      <c r="AA253" s="15"/>
    </row>
    <row r="254" spans="1:27" x14ac:dyDescent="0.25">
      <c r="A254" s="1">
        <f>'trading strategies'!A323</f>
        <v>39958</v>
      </c>
      <c r="B254" s="52">
        <f>'trading strategies'!B323</f>
        <v>1.7823500000000001</v>
      </c>
      <c r="C254" s="5">
        <f>'trading strategies'!P323</f>
        <v>-3.621995503959452E-2</v>
      </c>
      <c r="D254" s="5">
        <f>'trading strategies'!Q323</f>
        <v>-3.621995503959452E-2</v>
      </c>
      <c r="E254" s="5">
        <f>'trading strategies'!R323</f>
        <v>-3.621995503959452E-2</v>
      </c>
      <c r="F254" s="14">
        <f t="shared" si="41"/>
        <v>0.51079649046351716</v>
      </c>
      <c r="G254" s="14">
        <f t="shared" si="42"/>
        <v>1.1770256139908524</v>
      </c>
      <c r="H254" s="14">
        <f t="shared" si="43"/>
        <v>0.89529106555171212</v>
      </c>
      <c r="I254" s="26">
        <f>'trading strategies'!S323</f>
        <v>-3.8219955039594522E-2</v>
      </c>
      <c r="J254" s="26">
        <f>'trading strategies'!T323</f>
        <v>-3.8219955039594522E-2</v>
      </c>
      <c r="K254" s="26">
        <f>'trading strategies'!U323</f>
        <v>-3.8219955039594522E-2</v>
      </c>
      <c r="L254" s="14">
        <f t="shared" si="44"/>
        <v>0.2207964904635169</v>
      </c>
      <c r="M254" s="14">
        <f t="shared" si="45"/>
        <v>0.86902561399085232</v>
      </c>
      <c r="N254" s="14">
        <f t="shared" si="46"/>
        <v>0.72329106555171208</v>
      </c>
      <c r="U254" s="9">
        <f t="shared" si="38"/>
        <v>-1</v>
      </c>
      <c r="V254" s="9">
        <f t="shared" si="39"/>
        <v>-1</v>
      </c>
      <c r="W254" s="9">
        <f t="shared" si="40"/>
        <v>-1</v>
      </c>
      <c r="X254" s="15">
        <f t="shared" si="47"/>
        <v>-3.8219955039594522E-2</v>
      </c>
      <c r="Y254" s="15">
        <f t="shared" si="48"/>
        <v>-3.8219955039594522E-2</v>
      </c>
      <c r="Z254" s="15">
        <f t="shared" si="49"/>
        <v>-3.8219955039594522E-2</v>
      </c>
      <c r="AA254" s="15"/>
    </row>
    <row r="255" spans="1:27" x14ac:dyDescent="0.25">
      <c r="A255" s="1">
        <f>'trading strategies'!A324</f>
        <v>39965</v>
      </c>
      <c r="B255" s="52">
        <f>'trading strategies'!B324</f>
        <v>1.7574700000000001</v>
      </c>
      <c r="C255" s="5">
        <f>'trading strategies'!P324</f>
        <v>0</v>
      </c>
      <c r="D255" s="5">
        <f>'trading strategies'!Q324</f>
        <v>0</v>
      </c>
      <c r="E255" s="5">
        <f>'trading strategies'!R324</f>
        <v>0</v>
      </c>
      <c r="F255" s="14">
        <f t="shared" si="41"/>
        <v>0.51079649046351716</v>
      </c>
      <c r="G255" s="14">
        <f t="shared" si="42"/>
        <v>1.1770256139908524</v>
      </c>
      <c r="H255" s="14">
        <f t="shared" si="43"/>
        <v>0.89529106555171212</v>
      </c>
      <c r="I255" s="26">
        <f>'trading strategies'!S324</f>
        <v>0</v>
      </c>
      <c r="J255" s="26">
        <f>'trading strategies'!T324</f>
        <v>0</v>
      </c>
      <c r="K255" s="26">
        <f>'trading strategies'!U324</f>
        <v>0</v>
      </c>
      <c r="L255" s="14">
        <f t="shared" si="44"/>
        <v>0.2207964904635169</v>
      </c>
      <c r="M255" s="14">
        <f t="shared" si="45"/>
        <v>0.86902561399085232</v>
      </c>
      <c r="N255" s="14">
        <f t="shared" si="46"/>
        <v>0.72329106555171208</v>
      </c>
      <c r="U255" s="9">
        <f t="shared" si="38"/>
        <v>-1</v>
      </c>
      <c r="V255" s="9">
        <f t="shared" si="39"/>
        <v>-1</v>
      </c>
      <c r="W255" s="9">
        <f t="shared" si="40"/>
        <v>-1</v>
      </c>
      <c r="X255" s="15">
        <f t="shared" si="47"/>
        <v>0</v>
      </c>
      <c r="Y255" s="15">
        <f t="shared" si="48"/>
        <v>0</v>
      </c>
      <c r="Z255" s="15">
        <f t="shared" si="49"/>
        <v>0</v>
      </c>
      <c r="AA255" s="15"/>
    </row>
    <row r="256" spans="1:27" x14ac:dyDescent="0.25">
      <c r="A256" s="1">
        <f>'trading strategies'!A325</f>
        <v>39972</v>
      </c>
      <c r="B256" s="52">
        <f>'trading strategies'!B325</f>
        <v>1.7627999999999999</v>
      </c>
      <c r="C256" s="5">
        <f>'trading strategies'!P325</f>
        <v>0</v>
      </c>
      <c r="D256" s="5">
        <f>'trading strategies'!Q325</f>
        <v>0</v>
      </c>
      <c r="E256" s="5">
        <f>'trading strategies'!R325</f>
        <v>0</v>
      </c>
      <c r="F256" s="14">
        <f t="shared" si="41"/>
        <v>0.51079649046351716</v>
      </c>
      <c r="G256" s="14">
        <f t="shared" si="42"/>
        <v>1.1770256139908524</v>
      </c>
      <c r="H256" s="14">
        <f t="shared" si="43"/>
        <v>0.89529106555171212</v>
      </c>
      <c r="I256" s="26">
        <f>'trading strategies'!S325</f>
        <v>0</v>
      </c>
      <c r="J256" s="26">
        <f>'trading strategies'!T325</f>
        <v>0</v>
      </c>
      <c r="K256" s="26">
        <f>'trading strategies'!U325</f>
        <v>0</v>
      </c>
      <c r="L256" s="14">
        <f t="shared" si="44"/>
        <v>0.2207964904635169</v>
      </c>
      <c r="M256" s="14">
        <f t="shared" si="45"/>
        <v>0.86902561399085232</v>
      </c>
      <c r="N256" s="14">
        <f t="shared" si="46"/>
        <v>0.72329106555171208</v>
      </c>
      <c r="U256" s="9">
        <f t="shared" si="38"/>
        <v>-1</v>
      </c>
      <c r="V256" s="9">
        <f t="shared" si="39"/>
        <v>-1</v>
      </c>
      <c r="W256" s="9">
        <f t="shared" si="40"/>
        <v>-1</v>
      </c>
      <c r="X256" s="15">
        <f t="shared" si="47"/>
        <v>0</v>
      </c>
      <c r="Y256" s="15">
        <f t="shared" si="48"/>
        <v>0</v>
      </c>
      <c r="Z256" s="15">
        <f t="shared" si="49"/>
        <v>0</v>
      </c>
      <c r="AA256" s="15"/>
    </row>
    <row r="257" spans="1:27" x14ac:dyDescent="0.25">
      <c r="A257" s="1">
        <f>'trading strategies'!A326</f>
        <v>39979</v>
      </c>
      <c r="B257" s="52">
        <f>'trading strategies'!B326</f>
        <v>1.6206400000000001</v>
      </c>
      <c r="C257" s="5">
        <f>'trading strategies'!P326</f>
        <v>0</v>
      </c>
      <c r="D257" s="5">
        <f>'trading strategies'!Q326</f>
        <v>8.408232102934482E-2</v>
      </c>
      <c r="E257" s="5">
        <f>'trading strategies'!R326</f>
        <v>8.408232102934482E-2</v>
      </c>
      <c r="F257" s="14">
        <f t="shared" si="41"/>
        <v>0.51079649046351716</v>
      </c>
      <c r="G257" s="14">
        <f t="shared" si="42"/>
        <v>1.2611079350201972</v>
      </c>
      <c r="H257" s="14">
        <f t="shared" si="43"/>
        <v>0.97937338658105699</v>
      </c>
      <c r="I257" s="26">
        <f>'trading strategies'!S326</f>
        <v>0</v>
      </c>
      <c r="J257" s="26">
        <f>'trading strategies'!T326</f>
        <v>8.2082321029344818E-2</v>
      </c>
      <c r="K257" s="26">
        <f>'trading strategies'!U326</f>
        <v>8.2082321029344818E-2</v>
      </c>
      <c r="L257" s="14">
        <f t="shared" si="44"/>
        <v>0.2207964904635169</v>
      </c>
      <c r="M257" s="14">
        <f t="shared" si="45"/>
        <v>0.95110793502019719</v>
      </c>
      <c r="N257" s="14">
        <f t="shared" si="46"/>
        <v>0.80537338658105684</v>
      </c>
      <c r="U257" s="9">
        <f t="shared" si="38"/>
        <v>-1</v>
      </c>
      <c r="V257" s="9">
        <f t="shared" si="39"/>
        <v>1</v>
      </c>
      <c r="W257" s="9">
        <f t="shared" si="40"/>
        <v>1</v>
      </c>
      <c r="X257" s="15">
        <f t="shared" si="47"/>
        <v>0</v>
      </c>
      <c r="Y257" s="15">
        <f t="shared" si="48"/>
        <v>8.2082321029344818E-2</v>
      </c>
      <c r="Z257" s="15">
        <f t="shared" si="49"/>
        <v>8.2082321029344818E-2</v>
      </c>
      <c r="AA257" s="15"/>
    </row>
    <row r="258" spans="1:27" x14ac:dyDescent="0.25">
      <c r="A258" s="1">
        <f>'trading strategies'!A327</f>
        <v>39986</v>
      </c>
      <c r="B258" s="52">
        <f>'trading strategies'!B327</f>
        <v>1.61531</v>
      </c>
      <c r="C258" s="5">
        <f>'trading strategies'!P327</f>
        <v>0</v>
      </c>
      <c r="D258" s="5">
        <f>'trading strategies'!Q327</f>
        <v>3.2942442374671588E-3</v>
      </c>
      <c r="E258" s="5">
        <f>'trading strategies'!R327</f>
        <v>3.2942442374671588E-3</v>
      </c>
      <c r="F258" s="14">
        <f t="shared" si="41"/>
        <v>0.51079649046351716</v>
      </c>
      <c r="G258" s="14">
        <f t="shared" si="42"/>
        <v>1.2644021792576643</v>
      </c>
      <c r="H258" s="14">
        <f t="shared" si="43"/>
        <v>0.98266763081852415</v>
      </c>
      <c r="I258" s="26">
        <f>'trading strategies'!S327</f>
        <v>0</v>
      </c>
      <c r="J258" s="26">
        <f>'trading strategies'!T327</f>
        <v>1.2942442374671587E-3</v>
      </c>
      <c r="K258" s="26">
        <f>'trading strategies'!U327</f>
        <v>1.2942442374671587E-3</v>
      </c>
      <c r="L258" s="14">
        <f t="shared" si="44"/>
        <v>0.2207964904635169</v>
      </c>
      <c r="M258" s="14">
        <f t="shared" si="45"/>
        <v>0.95240217925766435</v>
      </c>
      <c r="N258" s="14">
        <f t="shared" si="46"/>
        <v>0.806667630818524</v>
      </c>
      <c r="U258" s="9">
        <f t="shared" si="38"/>
        <v>-1</v>
      </c>
      <c r="V258" s="9">
        <f t="shared" si="39"/>
        <v>2</v>
      </c>
      <c r="W258" s="9">
        <f t="shared" si="40"/>
        <v>2</v>
      </c>
      <c r="X258" s="15">
        <f t="shared" si="47"/>
        <v>0</v>
      </c>
      <c r="Y258" s="15">
        <f t="shared" si="48"/>
        <v>8.3376565266811975E-2</v>
      </c>
      <c r="Z258" s="15">
        <f t="shared" si="49"/>
        <v>8.3376565266811975E-2</v>
      </c>
      <c r="AA258" s="15"/>
    </row>
    <row r="259" spans="1:27" x14ac:dyDescent="0.25">
      <c r="A259" s="1">
        <f>'trading strategies'!A328</f>
        <v>39993</v>
      </c>
      <c r="B259" s="52">
        <f>'trading strategies'!B328</f>
        <v>1.6206400000000001</v>
      </c>
      <c r="C259" s="5">
        <f>'trading strategies'!P328</f>
        <v>0</v>
      </c>
      <c r="D259" s="5">
        <f>'trading strategies'!Q328</f>
        <v>-3.2942442374671588E-3</v>
      </c>
      <c r="E259" s="5">
        <f>'trading strategies'!R328</f>
        <v>-3.2942442374671588E-3</v>
      </c>
      <c r="F259" s="14">
        <f t="shared" si="41"/>
        <v>0.51079649046351716</v>
      </c>
      <c r="G259" s="14">
        <f t="shared" si="42"/>
        <v>1.2611079350201972</v>
      </c>
      <c r="H259" s="14">
        <f t="shared" si="43"/>
        <v>0.97937338658105699</v>
      </c>
      <c r="I259" s="26">
        <f>'trading strategies'!S328</f>
        <v>0</v>
      </c>
      <c r="J259" s="26">
        <f>'trading strategies'!T328</f>
        <v>-5.2942442374671588E-3</v>
      </c>
      <c r="K259" s="26">
        <f>'trading strategies'!U328</f>
        <v>-5.2942442374671588E-3</v>
      </c>
      <c r="L259" s="14">
        <f t="shared" si="44"/>
        <v>0.2207964904635169</v>
      </c>
      <c r="M259" s="14">
        <f t="shared" si="45"/>
        <v>0.94710793502019719</v>
      </c>
      <c r="N259" s="14">
        <f t="shared" si="46"/>
        <v>0.80137338658105683</v>
      </c>
      <c r="U259" s="9">
        <f t="shared" ref="U259:U322" si="50">IF(AND(I259*I258&gt;0,I259&lt;0),U258-1,IF(AND(I259*I258&gt;0,I259&gt;0),U258+1,IF(I259&gt;0,1,-1)))</f>
        <v>-1</v>
      </c>
      <c r="V259" s="9">
        <f t="shared" ref="V259:V322" si="51">IF(AND(J259*J258&gt;0,J259&lt;0),V258-1,IF(AND(J259*J258&gt;0,J259&gt;0),V258+1,IF(J259&gt;0,1,-1)))</f>
        <v>-1</v>
      </c>
      <c r="W259" s="9">
        <f t="shared" ref="W259:W322" si="52">IF(AND(K259*K258&gt;0,K259&lt;0),W258-1,IF(AND(K259*K258&gt;0,K259&gt;0),W258+1,IF(K259&gt;0,1,-1)))</f>
        <v>-1</v>
      </c>
      <c r="X259" s="15">
        <f t="shared" si="47"/>
        <v>0</v>
      </c>
      <c r="Y259" s="15">
        <f t="shared" si="48"/>
        <v>-5.2942442374671588E-3</v>
      </c>
      <c r="Z259" s="15">
        <f t="shared" si="49"/>
        <v>-5.2942442374671588E-3</v>
      </c>
      <c r="AA259" s="15"/>
    </row>
    <row r="260" spans="1:27" x14ac:dyDescent="0.25">
      <c r="A260" s="1">
        <f>'trading strategies'!A329</f>
        <v>40000</v>
      </c>
      <c r="B260" s="52">
        <f>'trading strategies'!B329</f>
        <v>1.5424500000000001</v>
      </c>
      <c r="C260" s="5">
        <f>'trading strategies'!P329</f>
        <v>0</v>
      </c>
      <c r="D260" s="5">
        <f>'trading strategies'!Q329</f>
        <v>4.9449071595177696E-2</v>
      </c>
      <c r="E260" s="5">
        <f>'trading strategies'!R329</f>
        <v>4.9449071595177696E-2</v>
      </c>
      <c r="F260" s="14">
        <f t="shared" ref="F260:F323" si="53">C260+F259</f>
        <v>0.51079649046351716</v>
      </c>
      <c r="G260" s="14">
        <f t="shared" ref="G260:G323" si="54">D260+G259</f>
        <v>1.3105570066153749</v>
      </c>
      <c r="H260" s="14">
        <f t="shared" ref="H260:H323" si="55">E260+H259</f>
        <v>1.0288224581762346</v>
      </c>
      <c r="I260" s="26">
        <f>'trading strategies'!S329</f>
        <v>0</v>
      </c>
      <c r="J260" s="26">
        <f>'trading strategies'!T329</f>
        <v>4.7449071595177694E-2</v>
      </c>
      <c r="K260" s="26">
        <f>'trading strategies'!U329</f>
        <v>4.7449071595177694E-2</v>
      </c>
      <c r="L260" s="14">
        <f t="shared" ref="L260:L323" si="56">I260+L259</f>
        <v>0.2207964904635169</v>
      </c>
      <c r="M260" s="14">
        <f t="shared" ref="M260:M323" si="57">J260+M259</f>
        <v>0.99455700661537483</v>
      </c>
      <c r="N260" s="14">
        <f t="shared" ref="N260:N323" si="58">K260+N259</f>
        <v>0.84882245817623447</v>
      </c>
      <c r="U260" s="9">
        <f t="shared" si="50"/>
        <v>-1</v>
      </c>
      <c r="V260" s="9">
        <f t="shared" si="51"/>
        <v>1</v>
      </c>
      <c r="W260" s="9">
        <f t="shared" si="52"/>
        <v>1</v>
      </c>
      <c r="X260" s="15">
        <f t="shared" ref="X260:X323" si="59">IF(I260*I259&gt;0,I260+X259,I260)</f>
        <v>0</v>
      </c>
      <c r="Y260" s="15">
        <f t="shared" ref="Y260:Y323" si="60">IF(J260*J259&gt;0,J260+Y259,J260)</f>
        <v>4.7449071595177694E-2</v>
      </c>
      <c r="Z260" s="15">
        <f t="shared" ref="Z260:Z323" si="61">IF(K260*K259&gt;0,K260+Z259,K260)</f>
        <v>4.7449071595177694E-2</v>
      </c>
      <c r="AA260" s="15"/>
    </row>
    <row r="261" spans="1:27" x14ac:dyDescent="0.25">
      <c r="A261" s="1">
        <f>'trading strategies'!A330</f>
        <v>40007</v>
      </c>
      <c r="B261" s="52">
        <f>'trading strategies'!B330</f>
        <v>1.6881600000000001</v>
      </c>
      <c r="C261" s="5">
        <f>'trading strategies'!P330</f>
        <v>0</v>
      </c>
      <c r="D261" s="5">
        <f>'trading strategies'!Q330</f>
        <v>0</v>
      </c>
      <c r="E261" s="5">
        <f>'trading strategies'!R330</f>
        <v>0</v>
      </c>
      <c r="F261" s="14">
        <f t="shared" si="53"/>
        <v>0.51079649046351716</v>
      </c>
      <c r="G261" s="14">
        <f t="shared" si="54"/>
        <v>1.3105570066153749</v>
      </c>
      <c r="H261" s="14">
        <f t="shared" si="55"/>
        <v>1.0288224581762346</v>
      </c>
      <c r="I261" s="26">
        <f>'trading strategies'!S330</f>
        <v>0</v>
      </c>
      <c r="J261" s="26">
        <f>'trading strategies'!T330</f>
        <v>0</v>
      </c>
      <c r="K261" s="26">
        <f>'trading strategies'!U330</f>
        <v>0</v>
      </c>
      <c r="L261" s="14">
        <f t="shared" si="56"/>
        <v>0.2207964904635169</v>
      </c>
      <c r="M261" s="14">
        <f t="shared" si="57"/>
        <v>0.99455700661537483</v>
      </c>
      <c r="N261" s="14">
        <f t="shared" si="58"/>
        <v>0.84882245817623447</v>
      </c>
      <c r="U261" s="9">
        <f t="shared" si="50"/>
        <v>-1</v>
      </c>
      <c r="V261" s="9">
        <f t="shared" si="51"/>
        <v>-1</v>
      </c>
      <c r="W261" s="9">
        <f t="shared" si="52"/>
        <v>-1</v>
      </c>
      <c r="X261" s="15">
        <f t="shared" si="59"/>
        <v>0</v>
      </c>
      <c r="Y261" s="15">
        <f t="shared" si="60"/>
        <v>0</v>
      </c>
      <c r="Z261" s="15">
        <f t="shared" si="61"/>
        <v>0</v>
      </c>
      <c r="AA261" s="15"/>
    </row>
    <row r="262" spans="1:27" x14ac:dyDescent="0.25">
      <c r="A262" s="1">
        <f>'trading strategies'!A331</f>
        <v>40014</v>
      </c>
      <c r="B262" s="52">
        <f>'trading strategies'!B331</f>
        <v>1.7876799999999999</v>
      </c>
      <c r="C262" s="5">
        <f>'trading strategies'!P331</f>
        <v>5.7279511405245676E-2</v>
      </c>
      <c r="D262" s="5">
        <f>'trading strategies'!Q331</f>
        <v>5.7279511405245676E-2</v>
      </c>
      <c r="E262" s="5">
        <f>'trading strategies'!R331</f>
        <v>5.7279511405245676E-2</v>
      </c>
      <c r="F262" s="14">
        <f t="shared" si="53"/>
        <v>0.56807600186876284</v>
      </c>
      <c r="G262" s="14">
        <f t="shared" si="54"/>
        <v>1.3678365180206207</v>
      </c>
      <c r="H262" s="14">
        <f t="shared" si="55"/>
        <v>1.0861019695814802</v>
      </c>
      <c r="I262" s="26">
        <f>'trading strategies'!S331</f>
        <v>5.5279511405245674E-2</v>
      </c>
      <c r="J262" s="26">
        <f>'trading strategies'!T331</f>
        <v>5.5279511405245674E-2</v>
      </c>
      <c r="K262" s="26">
        <f>'trading strategies'!U331</f>
        <v>5.5279511405245674E-2</v>
      </c>
      <c r="L262" s="14">
        <f t="shared" si="56"/>
        <v>0.27607600186876258</v>
      </c>
      <c r="M262" s="14">
        <f t="shared" si="57"/>
        <v>1.0498365180206206</v>
      </c>
      <c r="N262" s="14">
        <f t="shared" si="58"/>
        <v>0.90410196958148015</v>
      </c>
      <c r="U262" s="9">
        <f t="shared" si="50"/>
        <v>1</v>
      </c>
      <c r="V262" s="9">
        <f t="shared" si="51"/>
        <v>1</v>
      </c>
      <c r="W262" s="9">
        <f t="shared" si="52"/>
        <v>1</v>
      </c>
      <c r="X262" s="15">
        <f t="shared" si="59"/>
        <v>5.5279511405245674E-2</v>
      </c>
      <c r="Y262" s="15">
        <f t="shared" si="60"/>
        <v>5.5279511405245674E-2</v>
      </c>
      <c r="Z262" s="15">
        <f t="shared" si="61"/>
        <v>5.5279511405245674E-2</v>
      </c>
      <c r="AA262" s="15"/>
    </row>
    <row r="263" spans="1:27" x14ac:dyDescent="0.25">
      <c r="A263" s="1">
        <f>'trading strategies'!A332</f>
        <v>40021</v>
      </c>
      <c r="B263" s="52">
        <f>'trading strategies'!B332</f>
        <v>1.8569800000000001</v>
      </c>
      <c r="C263" s="5">
        <f>'trading strategies'!P332</f>
        <v>3.8032822436445346E-2</v>
      </c>
      <c r="D263" s="5">
        <f>'trading strategies'!Q332</f>
        <v>3.8032822436445346E-2</v>
      </c>
      <c r="E263" s="5">
        <f>'trading strategies'!R332</f>
        <v>3.8032822436445346E-2</v>
      </c>
      <c r="F263" s="14">
        <f t="shared" si="53"/>
        <v>0.60610882430520818</v>
      </c>
      <c r="G263" s="14">
        <f t="shared" si="54"/>
        <v>1.4058693404570661</v>
      </c>
      <c r="H263" s="14">
        <f t="shared" si="55"/>
        <v>1.1241347920179257</v>
      </c>
      <c r="I263" s="26">
        <f>'trading strategies'!S332</f>
        <v>3.6032822436445344E-2</v>
      </c>
      <c r="J263" s="26">
        <f>'trading strategies'!T332</f>
        <v>3.6032822436445344E-2</v>
      </c>
      <c r="K263" s="26">
        <f>'trading strategies'!U332</f>
        <v>3.6032822436445344E-2</v>
      </c>
      <c r="L263" s="14">
        <f t="shared" si="56"/>
        <v>0.31210882430520792</v>
      </c>
      <c r="M263" s="14">
        <f t="shared" si="57"/>
        <v>1.0858693404570658</v>
      </c>
      <c r="N263" s="14">
        <f t="shared" si="58"/>
        <v>0.94013479201792549</v>
      </c>
      <c r="U263" s="9">
        <f t="shared" si="50"/>
        <v>2</v>
      </c>
      <c r="V263" s="9">
        <f t="shared" si="51"/>
        <v>2</v>
      </c>
      <c r="W263" s="9">
        <f t="shared" si="52"/>
        <v>2</v>
      </c>
      <c r="X263" s="15">
        <f t="shared" si="59"/>
        <v>9.1312333841691018E-2</v>
      </c>
      <c r="Y263" s="15">
        <f t="shared" si="60"/>
        <v>9.1312333841691018E-2</v>
      </c>
      <c r="Z263" s="15">
        <f t="shared" si="61"/>
        <v>9.1312333841691018E-2</v>
      </c>
      <c r="AA263" s="15"/>
    </row>
    <row r="264" spans="1:27" x14ac:dyDescent="0.25">
      <c r="A264" s="1">
        <f>'trading strategies'!A333</f>
        <v>40028</v>
      </c>
      <c r="B264" s="52">
        <f>'trading strategies'!B333</f>
        <v>2.0151300000000001</v>
      </c>
      <c r="C264" s="5">
        <f>'trading strategies'!P333</f>
        <v>8.1732197193266631E-2</v>
      </c>
      <c r="D264" s="5">
        <f>'trading strategies'!Q333</f>
        <v>8.1732197193266631E-2</v>
      </c>
      <c r="E264" s="5">
        <f>'trading strategies'!R333</f>
        <v>8.1732197193266631E-2</v>
      </c>
      <c r="F264" s="14">
        <f t="shared" si="53"/>
        <v>0.68784102149847481</v>
      </c>
      <c r="G264" s="14">
        <f t="shared" si="54"/>
        <v>1.4876015376503329</v>
      </c>
      <c r="H264" s="14">
        <f t="shared" si="55"/>
        <v>1.2058669892111924</v>
      </c>
      <c r="I264" s="26">
        <f>'trading strategies'!S333</f>
        <v>7.973219719326663E-2</v>
      </c>
      <c r="J264" s="26">
        <f>'trading strategies'!T333</f>
        <v>7.973219719326663E-2</v>
      </c>
      <c r="K264" s="26">
        <f>'trading strategies'!U333</f>
        <v>7.973219719326663E-2</v>
      </c>
      <c r="L264" s="14">
        <f t="shared" si="56"/>
        <v>0.39184102149847455</v>
      </c>
      <c r="M264" s="14">
        <f t="shared" si="57"/>
        <v>1.1656015376503324</v>
      </c>
      <c r="N264" s="14">
        <f t="shared" si="58"/>
        <v>1.019866989211192</v>
      </c>
      <c r="U264" s="9">
        <f t="shared" si="50"/>
        <v>3</v>
      </c>
      <c r="V264" s="9">
        <f t="shared" si="51"/>
        <v>3</v>
      </c>
      <c r="W264" s="9">
        <f t="shared" si="52"/>
        <v>3</v>
      </c>
      <c r="X264" s="15">
        <f t="shared" si="59"/>
        <v>0.17104453103495765</v>
      </c>
      <c r="Y264" s="15">
        <f t="shared" si="60"/>
        <v>0.17104453103495765</v>
      </c>
      <c r="Z264" s="15">
        <f t="shared" si="61"/>
        <v>0.17104453103495765</v>
      </c>
      <c r="AA264" s="15"/>
    </row>
    <row r="265" spans="1:27" x14ac:dyDescent="0.25">
      <c r="A265" s="1">
        <f>'trading strategies'!A334</f>
        <v>40035</v>
      </c>
      <c r="B265" s="52">
        <f>'trading strategies'!B334</f>
        <v>2.0382400000000001</v>
      </c>
      <c r="C265" s="5">
        <f>'trading strategies'!P334</f>
        <v>1.1402980932737061E-2</v>
      </c>
      <c r="D265" s="5">
        <f>'trading strategies'!Q334</f>
        <v>1.1402980932737061E-2</v>
      </c>
      <c r="E265" s="5">
        <f>'trading strategies'!R334</f>
        <v>1.1402980932737061E-2</v>
      </c>
      <c r="F265" s="14">
        <f t="shared" si="53"/>
        <v>0.69924400243121188</v>
      </c>
      <c r="G265" s="14">
        <f t="shared" si="54"/>
        <v>1.49900451858307</v>
      </c>
      <c r="H265" s="14">
        <f t="shared" si="55"/>
        <v>1.2172699701439296</v>
      </c>
      <c r="I265" s="26">
        <f>'trading strategies'!S334</f>
        <v>9.4029809327370612E-3</v>
      </c>
      <c r="J265" s="26">
        <f>'trading strategies'!T334</f>
        <v>9.4029809327370612E-3</v>
      </c>
      <c r="K265" s="26">
        <f>'trading strategies'!U334</f>
        <v>9.4029809327370612E-3</v>
      </c>
      <c r="L265" s="14">
        <f t="shared" si="56"/>
        <v>0.40124400243121161</v>
      </c>
      <c r="M265" s="14">
        <f t="shared" si="57"/>
        <v>1.1750045185830695</v>
      </c>
      <c r="N265" s="14">
        <f t="shared" si="58"/>
        <v>1.0292699701439292</v>
      </c>
      <c r="U265" s="9">
        <f t="shared" si="50"/>
        <v>4</v>
      </c>
      <c r="V265" s="9">
        <f t="shared" si="51"/>
        <v>4</v>
      </c>
      <c r="W265" s="9">
        <f t="shared" si="52"/>
        <v>4</v>
      </c>
      <c r="X265" s="15">
        <f t="shared" si="59"/>
        <v>0.18044751196769471</v>
      </c>
      <c r="Y265" s="15">
        <f t="shared" si="60"/>
        <v>0.18044751196769471</v>
      </c>
      <c r="Z265" s="15">
        <f t="shared" si="61"/>
        <v>0.18044751196769471</v>
      </c>
      <c r="AA265" s="15"/>
    </row>
    <row r="266" spans="1:27" x14ac:dyDescent="0.25">
      <c r="A266" s="1">
        <f>'trading strategies'!A335</f>
        <v>40042</v>
      </c>
      <c r="B266" s="52">
        <f>'trading strategies'!B335</f>
        <v>1.9653799999999999</v>
      </c>
      <c r="C266" s="5">
        <f>'trading strategies'!P335</f>
        <v>-3.6401079530515301E-2</v>
      </c>
      <c r="D266" s="5">
        <f>'trading strategies'!Q335</f>
        <v>-3.6401079530515301E-2</v>
      </c>
      <c r="E266" s="5">
        <f>'trading strategies'!R335</f>
        <v>-3.6401079530515301E-2</v>
      </c>
      <c r="F266" s="14">
        <f t="shared" si="53"/>
        <v>0.66284292290069657</v>
      </c>
      <c r="G266" s="14">
        <f t="shared" si="54"/>
        <v>1.4626034390525549</v>
      </c>
      <c r="H266" s="14">
        <f t="shared" si="55"/>
        <v>1.1808688906134144</v>
      </c>
      <c r="I266" s="26">
        <f>'trading strategies'!S335</f>
        <v>-3.8401079530515303E-2</v>
      </c>
      <c r="J266" s="26">
        <f>'trading strategies'!T335</f>
        <v>-3.8401079530515303E-2</v>
      </c>
      <c r="K266" s="26">
        <f>'trading strategies'!U335</f>
        <v>-3.8401079530515303E-2</v>
      </c>
      <c r="L266" s="14">
        <f t="shared" si="56"/>
        <v>0.36284292290069631</v>
      </c>
      <c r="M266" s="14">
        <f t="shared" si="57"/>
        <v>1.1366034390525543</v>
      </c>
      <c r="N266" s="14">
        <f t="shared" si="58"/>
        <v>0.99086889061341388</v>
      </c>
      <c r="U266" s="9">
        <f t="shared" si="50"/>
        <v>-1</v>
      </c>
      <c r="V266" s="9">
        <f t="shared" si="51"/>
        <v>-1</v>
      </c>
      <c r="W266" s="9">
        <f t="shared" si="52"/>
        <v>-1</v>
      </c>
      <c r="X266" s="15">
        <f t="shared" si="59"/>
        <v>-3.8401079530515303E-2</v>
      </c>
      <c r="Y266" s="15">
        <f t="shared" si="60"/>
        <v>-3.8401079530515303E-2</v>
      </c>
      <c r="Z266" s="15">
        <f t="shared" si="61"/>
        <v>-3.8401079530515303E-2</v>
      </c>
      <c r="AA266" s="15"/>
    </row>
    <row r="267" spans="1:27" x14ac:dyDescent="0.25">
      <c r="A267" s="1">
        <f>'trading strategies'!A336</f>
        <v>40049</v>
      </c>
      <c r="B267" s="52">
        <f>'trading strategies'!B336</f>
        <v>2.1715100000000001</v>
      </c>
      <c r="C267" s="5">
        <f>'trading strategies'!P336</f>
        <v>0</v>
      </c>
      <c r="D267" s="5">
        <f>'trading strategies'!Q336</f>
        <v>0</v>
      </c>
      <c r="E267" s="5">
        <f>'trading strategies'!R336</f>
        <v>0</v>
      </c>
      <c r="F267" s="14">
        <f t="shared" si="53"/>
        <v>0.66284292290069657</v>
      </c>
      <c r="G267" s="14">
        <f t="shared" si="54"/>
        <v>1.4626034390525549</v>
      </c>
      <c r="H267" s="14">
        <f t="shared" si="55"/>
        <v>1.1808688906134144</v>
      </c>
      <c r="I267" s="26">
        <f>'trading strategies'!S336</f>
        <v>0</v>
      </c>
      <c r="J267" s="26">
        <f>'trading strategies'!T336</f>
        <v>0</v>
      </c>
      <c r="K267" s="26">
        <f>'trading strategies'!U336</f>
        <v>0</v>
      </c>
      <c r="L267" s="14">
        <f t="shared" si="56"/>
        <v>0.36284292290069631</v>
      </c>
      <c r="M267" s="14">
        <f t="shared" si="57"/>
        <v>1.1366034390525543</v>
      </c>
      <c r="N267" s="14">
        <f t="shared" si="58"/>
        <v>0.99086889061341388</v>
      </c>
      <c r="U267" s="9">
        <f t="shared" si="50"/>
        <v>-1</v>
      </c>
      <c r="V267" s="9">
        <f t="shared" si="51"/>
        <v>-1</v>
      </c>
      <c r="W267" s="9">
        <f t="shared" si="52"/>
        <v>-1</v>
      </c>
      <c r="X267" s="15">
        <f t="shared" si="59"/>
        <v>0</v>
      </c>
      <c r="Y267" s="15">
        <f t="shared" si="60"/>
        <v>0</v>
      </c>
      <c r="Z267" s="15">
        <f t="shared" si="61"/>
        <v>0</v>
      </c>
      <c r="AA267" s="15"/>
    </row>
    <row r="268" spans="1:27" x14ac:dyDescent="0.25">
      <c r="A268" s="1">
        <f>'trading strategies'!A337</f>
        <v>40056</v>
      </c>
      <c r="B268" s="52">
        <f>'trading strategies'!B337</f>
        <v>2.0897700000000001</v>
      </c>
      <c r="C268" s="5">
        <f>'trading strategies'!P337</f>
        <v>-3.836876601968886E-2</v>
      </c>
      <c r="D268" s="5">
        <f>'trading strategies'!Q337</f>
        <v>-3.836876601968886E-2</v>
      </c>
      <c r="E268" s="5">
        <f>'trading strategies'!R337</f>
        <v>-3.836876601968886E-2</v>
      </c>
      <c r="F268" s="14">
        <f t="shared" si="53"/>
        <v>0.62447415688100771</v>
      </c>
      <c r="G268" s="14">
        <f t="shared" si="54"/>
        <v>1.4242346730328661</v>
      </c>
      <c r="H268" s="14">
        <f t="shared" si="55"/>
        <v>1.1425001245937256</v>
      </c>
      <c r="I268" s="26">
        <f>'trading strategies'!S337</f>
        <v>-4.0368766019688862E-2</v>
      </c>
      <c r="J268" s="26">
        <f>'trading strategies'!T337</f>
        <v>-4.0368766019688862E-2</v>
      </c>
      <c r="K268" s="26">
        <f>'trading strategies'!U337</f>
        <v>-4.0368766019688862E-2</v>
      </c>
      <c r="L268" s="14">
        <f t="shared" si="56"/>
        <v>0.32247415688100745</v>
      </c>
      <c r="M268" s="14">
        <f t="shared" si="57"/>
        <v>1.0962346730328654</v>
      </c>
      <c r="N268" s="14">
        <f t="shared" si="58"/>
        <v>0.95050012459372502</v>
      </c>
      <c r="U268" s="9">
        <f t="shared" si="50"/>
        <v>-1</v>
      </c>
      <c r="V268" s="9">
        <f t="shared" si="51"/>
        <v>-1</v>
      </c>
      <c r="W268" s="9">
        <f t="shared" si="52"/>
        <v>-1</v>
      </c>
      <c r="X268" s="15">
        <f t="shared" si="59"/>
        <v>-4.0368766019688862E-2</v>
      </c>
      <c r="Y268" s="15">
        <f t="shared" si="60"/>
        <v>-4.0368766019688862E-2</v>
      </c>
      <c r="Z268" s="15">
        <f t="shared" si="61"/>
        <v>-4.0368766019688862E-2</v>
      </c>
      <c r="AA268" s="15"/>
    </row>
    <row r="269" spans="1:27" x14ac:dyDescent="0.25">
      <c r="A269" s="1">
        <f>'trading strategies'!A338</f>
        <v>40063</v>
      </c>
      <c r="B269" s="52">
        <f>'trading strategies'!B338</f>
        <v>2.1519599999999999</v>
      </c>
      <c r="C269" s="5">
        <f>'trading strategies'!P338</f>
        <v>0</v>
      </c>
      <c r="D269" s="5">
        <f>'trading strategies'!Q338</f>
        <v>0</v>
      </c>
      <c r="E269" s="5">
        <f>'trading strategies'!R338</f>
        <v>0</v>
      </c>
      <c r="F269" s="14">
        <f t="shared" si="53"/>
        <v>0.62447415688100771</v>
      </c>
      <c r="G269" s="14">
        <f t="shared" si="54"/>
        <v>1.4242346730328661</v>
      </c>
      <c r="H269" s="14">
        <f t="shared" si="55"/>
        <v>1.1425001245937256</v>
      </c>
      <c r="I269" s="26">
        <f>'trading strategies'!S338</f>
        <v>0</v>
      </c>
      <c r="J269" s="26">
        <f>'trading strategies'!T338</f>
        <v>0</v>
      </c>
      <c r="K269" s="26">
        <f>'trading strategies'!U338</f>
        <v>0</v>
      </c>
      <c r="L269" s="14">
        <f t="shared" si="56"/>
        <v>0.32247415688100745</v>
      </c>
      <c r="M269" s="14">
        <f t="shared" si="57"/>
        <v>1.0962346730328654</v>
      </c>
      <c r="N269" s="14">
        <f t="shared" si="58"/>
        <v>0.95050012459372502</v>
      </c>
      <c r="U269" s="9">
        <f t="shared" si="50"/>
        <v>-1</v>
      </c>
      <c r="V269" s="9">
        <f t="shared" si="51"/>
        <v>-1</v>
      </c>
      <c r="W269" s="9">
        <f t="shared" si="52"/>
        <v>-1</v>
      </c>
      <c r="X269" s="15">
        <f t="shared" si="59"/>
        <v>0</v>
      </c>
      <c r="Y269" s="15">
        <f t="shared" si="60"/>
        <v>0</v>
      </c>
      <c r="Z269" s="15">
        <f t="shared" si="61"/>
        <v>0</v>
      </c>
      <c r="AA269" s="15"/>
    </row>
    <row r="270" spans="1:27" x14ac:dyDescent="0.25">
      <c r="A270" s="1">
        <f>'trading strategies'!A339</f>
        <v>40070</v>
      </c>
      <c r="B270" s="52">
        <f>'trading strategies'!B339</f>
        <v>2.1892800000000001</v>
      </c>
      <c r="C270" s="5">
        <f>'trading strategies'!P339</f>
        <v>1.7193667883166897E-2</v>
      </c>
      <c r="D270" s="5">
        <f>'trading strategies'!Q339</f>
        <v>1.7193667883166897E-2</v>
      </c>
      <c r="E270" s="5">
        <f>'trading strategies'!R339</f>
        <v>1.7193667883166897E-2</v>
      </c>
      <c r="F270" s="14">
        <f t="shared" si="53"/>
        <v>0.64166782476417461</v>
      </c>
      <c r="G270" s="14">
        <f t="shared" si="54"/>
        <v>1.4414283409160329</v>
      </c>
      <c r="H270" s="14">
        <f t="shared" si="55"/>
        <v>1.1596937924768924</v>
      </c>
      <c r="I270" s="26">
        <f>'trading strategies'!S339</f>
        <v>1.5193667883166896E-2</v>
      </c>
      <c r="J270" s="26">
        <f>'trading strategies'!T339</f>
        <v>1.5193667883166896E-2</v>
      </c>
      <c r="K270" s="26">
        <f>'trading strategies'!U339</f>
        <v>1.5193667883166896E-2</v>
      </c>
      <c r="L270" s="14">
        <f t="shared" si="56"/>
        <v>0.33766782476417434</v>
      </c>
      <c r="M270" s="14">
        <f t="shared" si="57"/>
        <v>1.1114283409160324</v>
      </c>
      <c r="N270" s="14">
        <f t="shared" si="58"/>
        <v>0.96569379247689191</v>
      </c>
      <c r="U270" s="9">
        <f t="shared" si="50"/>
        <v>1</v>
      </c>
      <c r="V270" s="9">
        <f t="shared" si="51"/>
        <v>1</v>
      </c>
      <c r="W270" s="9">
        <f t="shared" si="52"/>
        <v>1</v>
      </c>
      <c r="X270" s="15">
        <f t="shared" si="59"/>
        <v>1.5193667883166896E-2</v>
      </c>
      <c r="Y270" s="15">
        <f t="shared" si="60"/>
        <v>1.5193667883166896E-2</v>
      </c>
      <c r="Z270" s="15">
        <f t="shared" si="61"/>
        <v>1.5193667883166896E-2</v>
      </c>
      <c r="AA270" s="15"/>
    </row>
    <row r="271" spans="1:27" x14ac:dyDescent="0.25">
      <c r="A271" s="1">
        <f>'trading strategies'!A340</f>
        <v>40077</v>
      </c>
      <c r="B271" s="52">
        <f>'trading strategies'!B340</f>
        <v>2.0986500000000001</v>
      </c>
      <c r="C271" s="5">
        <f>'trading strategies'!P340</f>
        <v>-4.2278441784095344E-2</v>
      </c>
      <c r="D271" s="5">
        <f>'trading strategies'!Q340</f>
        <v>-4.2278441784095344E-2</v>
      </c>
      <c r="E271" s="5">
        <f>'trading strategies'!R340</f>
        <v>-4.2278441784095344E-2</v>
      </c>
      <c r="F271" s="14">
        <f t="shared" si="53"/>
        <v>0.59938938298007927</v>
      </c>
      <c r="G271" s="14">
        <f t="shared" si="54"/>
        <v>1.3991498991319375</v>
      </c>
      <c r="H271" s="14">
        <f t="shared" si="55"/>
        <v>1.1174153506927971</v>
      </c>
      <c r="I271" s="26">
        <f>'trading strategies'!S340</f>
        <v>-4.4278441784095346E-2</v>
      </c>
      <c r="J271" s="26">
        <f>'trading strategies'!T340</f>
        <v>-4.4278441784095346E-2</v>
      </c>
      <c r="K271" s="26">
        <f>'trading strategies'!U340</f>
        <v>-4.4278441784095346E-2</v>
      </c>
      <c r="L271" s="14">
        <f t="shared" si="56"/>
        <v>0.29338938298007899</v>
      </c>
      <c r="M271" s="14">
        <f t="shared" si="57"/>
        <v>1.067149899131937</v>
      </c>
      <c r="N271" s="14">
        <f t="shared" si="58"/>
        <v>0.92141535069279656</v>
      </c>
      <c r="U271" s="9">
        <f t="shared" si="50"/>
        <v>-1</v>
      </c>
      <c r="V271" s="9">
        <f t="shared" si="51"/>
        <v>-1</v>
      </c>
      <c r="W271" s="9">
        <f t="shared" si="52"/>
        <v>-1</v>
      </c>
      <c r="X271" s="15">
        <f t="shared" si="59"/>
        <v>-4.4278441784095346E-2</v>
      </c>
      <c r="Y271" s="15">
        <f t="shared" si="60"/>
        <v>-4.4278441784095346E-2</v>
      </c>
      <c r="Z271" s="15">
        <f t="shared" si="61"/>
        <v>-4.4278441784095346E-2</v>
      </c>
      <c r="AA271" s="15"/>
    </row>
    <row r="272" spans="1:27" x14ac:dyDescent="0.25">
      <c r="A272" s="1">
        <f>'trading strategies'!A341</f>
        <v>40084</v>
      </c>
      <c r="B272" s="52">
        <f>'trading strategies'!B341</f>
        <v>2.0595599999999998</v>
      </c>
      <c r="C272" s="5">
        <f>'trading strategies'!P341</f>
        <v>-1.8801913110857327E-2</v>
      </c>
      <c r="D272" s="5">
        <f>'trading strategies'!Q341</f>
        <v>-1.8801913110857327E-2</v>
      </c>
      <c r="E272" s="5">
        <f>'trading strategies'!R341</f>
        <v>-1.8801913110857327E-2</v>
      </c>
      <c r="F272" s="14">
        <f t="shared" si="53"/>
        <v>0.58058746986922194</v>
      </c>
      <c r="G272" s="14">
        <f t="shared" si="54"/>
        <v>1.3803479860210803</v>
      </c>
      <c r="H272" s="14">
        <f t="shared" si="55"/>
        <v>1.0986134375819399</v>
      </c>
      <c r="I272" s="26">
        <f>'trading strategies'!S341</f>
        <v>-2.0801913110857329E-2</v>
      </c>
      <c r="J272" s="26">
        <f>'trading strategies'!T341</f>
        <v>-2.0801913110857329E-2</v>
      </c>
      <c r="K272" s="26">
        <f>'trading strategies'!U341</f>
        <v>-2.0801913110857329E-2</v>
      </c>
      <c r="L272" s="14">
        <f t="shared" si="56"/>
        <v>0.27258746986922167</v>
      </c>
      <c r="M272" s="14">
        <f t="shared" si="57"/>
        <v>1.0463479860210798</v>
      </c>
      <c r="N272" s="14">
        <f t="shared" si="58"/>
        <v>0.90061343758193924</v>
      </c>
      <c r="U272" s="9">
        <f t="shared" si="50"/>
        <v>-2</v>
      </c>
      <c r="V272" s="9">
        <f t="shared" si="51"/>
        <v>-2</v>
      </c>
      <c r="W272" s="9">
        <f t="shared" si="52"/>
        <v>-2</v>
      </c>
      <c r="X272" s="15">
        <f t="shared" si="59"/>
        <v>-6.5080354894952674E-2</v>
      </c>
      <c r="Y272" s="15">
        <f t="shared" si="60"/>
        <v>-6.5080354894952674E-2</v>
      </c>
      <c r="Z272" s="15">
        <f t="shared" si="61"/>
        <v>-6.5080354894952674E-2</v>
      </c>
      <c r="AA272" s="15"/>
    </row>
    <row r="273" spans="1:27" x14ac:dyDescent="0.25">
      <c r="A273" s="1">
        <f>'trading strategies'!A342</f>
        <v>40091</v>
      </c>
      <c r="B273" s="52">
        <f>'trading strategies'!B342</f>
        <v>2.1946099999999999</v>
      </c>
      <c r="C273" s="5">
        <f>'trading strategies'!P342</f>
        <v>0</v>
      </c>
      <c r="D273" s="5">
        <f>'trading strategies'!Q342</f>
        <v>0</v>
      </c>
      <c r="E273" s="5">
        <f>'trading strategies'!R342</f>
        <v>0</v>
      </c>
      <c r="F273" s="14">
        <f t="shared" si="53"/>
        <v>0.58058746986922194</v>
      </c>
      <c r="G273" s="14">
        <f t="shared" si="54"/>
        <v>1.3803479860210803</v>
      </c>
      <c r="H273" s="14">
        <f t="shared" si="55"/>
        <v>1.0986134375819399</v>
      </c>
      <c r="I273" s="26">
        <f>'trading strategies'!S342</f>
        <v>0</v>
      </c>
      <c r="J273" s="26">
        <f>'trading strategies'!T342</f>
        <v>0</v>
      </c>
      <c r="K273" s="26">
        <f>'trading strategies'!U342</f>
        <v>0</v>
      </c>
      <c r="L273" s="14">
        <f t="shared" si="56"/>
        <v>0.27258746986922167</v>
      </c>
      <c r="M273" s="14">
        <f t="shared" si="57"/>
        <v>1.0463479860210798</v>
      </c>
      <c r="N273" s="14">
        <f t="shared" si="58"/>
        <v>0.90061343758193924</v>
      </c>
      <c r="U273" s="9">
        <f t="shared" si="50"/>
        <v>-1</v>
      </c>
      <c r="V273" s="9">
        <f t="shared" si="51"/>
        <v>-1</v>
      </c>
      <c r="W273" s="9">
        <f t="shared" si="52"/>
        <v>-1</v>
      </c>
      <c r="X273" s="15">
        <f t="shared" si="59"/>
        <v>0</v>
      </c>
      <c r="Y273" s="15">
        <f t="shared" si="60"/>
        <v>0</v>
      </c>
      <c r="Z273" s="15">
        <f t="shared" si="61"/>
        <v>0</v>
      </c>
      <c r="AA273" s="15"/>
    </row>
    <row r="274" spans="1:27" x14ac:dyDescent="0.25">
      <c r="A274" s="1">
        <f>'trading strategies'!A343</f>
        <v>40098</v>
      </c>
      <c r="B274" s="52">
        <f>'trading strategies'!B343</f>
        <v>2.2052700000000001</v>
      </c>
      <c r="C274" s="5">
        <f>'trading strategies'!P343</f>
        <v>4.8455961789335422E-3</v>
      </c>
      <c r="D274" s="5">
        <f>'trading strategies'!Q343</f>
        <v>4.8455961789335422E-3</v>
      </c>
      <c r="E274" s="5">
        <f>'trading strategies'!R343</f>
        <v>4.8455961789335422E-3</v>
      </c>
      <c r="F274" s="14">
        <f t="shared" si="53"/>
        <v>0.58543306604815548</v>
      </c>
      <c r="G274" s="14">
        <f t="shared" si="54"/>
        <v>1.3851935822000139</v>
      </c>
      <c r="H274" s="14">
        <f t="shared" si="55"/>
        <v>1.1034590337608734</v>
      </c>
      <c r="I274" s="26">
        <f>'trading strategies'!S343</f>
        <v>2.8455961789335422E-3</v>
      </c>
      <c r="J274" s="26">
        <f>'trading strategies'!T343</f>
        <v>2.8455961789335422E-3</v>
      </c>
      <c r="K274" s="26">
        <f>'trading strategies'!U343</f>
        <v>2.8455961789335422E-3</v>
      </c>
      <c r="L274" s="14">
        <f t="shared" si="56"/>
        <v>0.27543306604815521</v>
      </c>
      <c r="M274" s="14">
        <f t="shared" si="57"/>
        <v>1.0491935822000134</v>
      </c>
      <c r="N274" s="14">
        <f t="shared" si="58"/>
        <v>0.90345903376087278</v>
      </c>
      <c r="U274" s="9">
        <f t="shared" si="50"/>
        <v>1</v>
      </c>
      <c r="V274" s="9">
        <f t="shared" si="51"/>
        <v>1</v>
      </c>
      <c r="W274" s="9">
        <f t="shared" si="52"/>
        <v>1</v>
      </c>
      <c r="X274" s="15">
        <f t="shared" si="59"/>
        <v>2.8455961789335422E-3</v>
      </c>
      <c r="Y274" s="15">
        <f t="shared" si="60"/>
        <v>2.8455961789335422E-3</v>
      </c>
      <c r="Z274" s="15">
        <f t="shared" si="61"/>
        <v>2.8455961789335422E-3</v>
      </c>
      <c r="AA274" s="15"/>
    </row>
    <row r="275" spans="1:27" x14ac:dyDescent="0.25">
      <c r="A275" s="1">
        <f>'trading strategies'!A344</f>
        <v>40105</v>
      </c>
      <c r="B275" s="52">
        <f>'trading strategies'!B344</f>
        <v>2.1644000000000001</v>
      </c>
      <c r="C275" s="5">
        <f>'trading strategies'!P344</f>
        <v>-1.8706763595693565E-2</v>
      </c>
      <c r="D275" s="5">
        <f>'trading strategies'!Q344</f>
        <v>-1.8706763595693565E-2</v>
      </c>
      <c r="E275" s="5">
        <f>'trading strategies'!R344</f>
        <v>-1.8706763595693565E-2</v>
      </c>
      <c r="F275" s="14">
        <f t="shared" si="53"/>
        <v>0.56672630245246192</v>
      </c>
      <c r="G275" s="14">
        <f t="shared" si="54"/>
        <v>1.3664868186043204</v>
      </c>
      <c r="H275" s="14">
        <f t="shared" si="55"/>
        <v>1.0847522701651799</v>
      </c>
      <c r="I275" s="26">
        <f>'trading strategies'!S344</f>
        <v>-2.0706763595693567E-2</v>
      </c>
      <c r="J275" s="26">
        <f>'trading strategies'!T344</f>
        <v>-2.0706763595693567E-2</v>
      </c>
      <c r="K275" s="26">
        <f>'trading strategies'!U344</f>
        <v>-2.0706763595693567E-2</v>
      </c>
      <c r="L275" s="14">
        <f t="shared" si="56"/>
        <v>0.25472630245246164</v>
      </c>
      <c r="M275" s="14">
        <f t="shared" si="57"/>
        <v>1.0284868186043199</v>
      </c>
      <c r="N275" s="14">
        <f t="shared" si="58"/>
        <v>0.88275227016517921</v>
      </c>
      <c r="U275" s="9">
        <f t="shared" si="50"/>
        <v>-1</v>
      </c>
      <c r="V275" s="9">
        <f t="shared" si="51"/>
        <v>-1</v>
      </c>
      <c r="W275" s="9">
        <f t="shared" si="52"/>
        <v>-1</v>
      </c>
      <c r="X275" s="15">
        <f t="shared" si="59"/>
        <v>-2.0706763595693567E-2</v>
      </c>
      <c r="Y275" s="15">
        <f t="shared" si="60"/>
        <v>-2.0706763595693567E-2</v>
      </c>
      <c r="Z275" s="15">
        <f t="shared" si="61"/>
        <v>-2.0706763595693567E-2</v>
      </c>
      <c r="AA275" s="15"/>
    </row>
    <row r="276" spans="1:27" x14ac:dyDescent="0.25">
      <c r="A276" s="1">
        <f>'trading strategies'!A345</f>
        <v>40112</v>
      </c>
      <c r="B276" s="52">
        <f>'trading strategies'!B345</f>
        <v>2.0435699999999999</v>
      </c>
      <c r="C276" s="5">
        <f>'trading strategies'!P345</f>
        <v>0</v>
      </c>
      <c r="D276" s="5">
        <f>'trading strategies'!Q345</f>
        <v>0</v>
      </c>
      <c r="E276" s="5">
        <f>'trading strategies'!R345</f>
        <v>0</v>
      </c>
      <c r="F276" s="14">
        <f t="shared" si="53"/>
        <v>0.56672630245246192</v>
      </c>
      <c r="G276" s="14">
        <f t="shared" si="54"/>
        <v>1.3664868186043204</v>
      </c>
      <c r="H276" s="14">
        <f t="shared" si="55"/>
        <v>1.0847522701651799</v>
      </c>
      <c r="I276" s="26">
        <f>'trading strategies'!S345</f>
        <v>0</v>
      </c>
      <c r="J276" s="26">
        <f>'trading strategies'!T345</f>
        <v>0</v>
      </c>
      <c r="K276" s="26">
        <f>'trading strategies'!U345</f>
        <v>0</v>
      </c>
      <c r="L276" s="14">
        <f t="shared" si="56"/>
        <v>0.25472630245246164</v>
      </c>
      <c r="M276" s="14">
        <f t="shared" si="57"/>
        <v>1.0284868186043199</v>
      </c>
      <c r="N276" s="14">
        <f t="shared" si="58"/>
        <v>0.88275227016517921</v>
      </c>
      <c r="U276" s="9">
        <f t="shared" si="50"/>
        <v>-1</v>
      </c>
      <c r="V276" s="9">
        <f t="shared" si="51"/>
        <v>-1</v>
      </c>
      <c r="W276" s="9">
        <f t="shared" si="52"/>
        <v>-1</v>
      </c>
      <c r="X276" s="15">
        <f t="shared" si="59"/>
        <v>0</v>
      </c>
      <c r="Y276" s="15">
        <f t="shared" si="60"/>
        <v>0</v>
      </c>
      <c r="Z276" s="15">
        <f t="shared" si="61"/>
        <v>0</v>
      </c>
      <c r="AA276" s="15"/>
    </row>
    <row r="277" spans="1:27" x14ac:dyDescent="0.25">
      <c r="A277" s="1">
        <f>'trading strategies'!A346</f>
        <v>40119</v>
      </c>
      <c r="B277" s="52">
        <f>'trading strategies'!B346</f>
        <v>2.0311300000000001</v>
      </c>
      <c r="C277" s="5">
        <f>'trading strategies'!P346</f>
        <v>0</v>
      </c>
      <c r="D277" s="5">
        <f>'trading strategies'!Q346</f>
        <v>0</v>
      </c>
      <c r="E277" s="5">
        <f>'trading strategies'!R346</f>
        <v>0</v>
      </c>
      <c r="F277" s="14">
        <f t="shared" si="53"/>
        <v>0.56672630245246192</v>
      </c>
      <c r="G277" s="14">
        <f t="shared" si="54"/>
        <v>1.3664868186043204</v>
      </c>
      <c r="H277" s="14">
        <f t="shared" si="55"/>
        <v>1.0847522701651799</v>
      </c>
      <c r="I277" s="26">
        <f>'trading strategies'!S346</f>
        <v>0</v>
      </c>
      <c r="J277" s="26">
        <f>'trading strategies'!T346</f>
        <v>0</v>
      </c>
      <c r="K277" s="26">
        <f>'trading strategies'!U346</f>
        <v>0</v>
      </c>
      <c r="L277" s="14">
        <f t="shared" si="56"/>
        <v>0.25472630245246164</v>
      </c>
      <c r="M277" s="14">
        <f t="shared" si="57"/>
        <v>1.0284868186043199</v>
      </c>
      <c r="N277" s="14">
        <f t="shared" si="58"/>
        <v>0.88275227016517921</v>
      </c>
      <c r="U277" s="9">
        <f t="shared" si="50"/>
        <v>-1</v>
      </c>
      <c r="V277" s="9">
        <f t="shared" si="51"/>
        <v>-1</v>
      </c>
      <c r="W277" s="9">
        <f t="shared" si="52"/>
        <v>-1</v>
      </c>
      <c r="X277" s="15">
        <f t="shared" si="59"/>
        <v>0</v>
      </c>
      <c r="Y277" s="15">
        <f t="shared" si="60"/>
        <v>0</v>
      </c>
      <c r="Z277" s="15">
        <f t="shared" si="61"/>
        <v>0</v>
      </c>
      <c r="AA277" s="15"/>
    </row>
    <row r="278" spans="1:27" x14ac:dyDescent="0.25">
      <c r="A278" s="1">
        <f>'trading strategies'!A347</f>
        <v>40126</v>
      </c>
      <c r="B278" s="52">
        <f>'trading strategies'!B347</f>
        <v>2.1768399999999999</v>
      </c>
      <c r="C278" s="5">
        <f>'trading strategies'!P347</f>
        <v>0</v>
      </c>
      <c r="D278" s="5">
        <f>'trading strategies'!Q347</f>
        <v>0</v>
      </c>
      <c r="E278" s="5">
        <f>'trading strategies'!R347</f>
        <v>0</v>
      </c>
      <c r="F278" s="14">
        <f t="shared" si="53"/>
        <v>0.56672630245246192</v>
      </c>
      <c r="G278" s="14">
        <f t="shared" si="54"/>
        <v>1.3664868186043204</v>
      </c>
      <c r="H278" s="14">
        <f t="shared" si="55"/>
        <v>1.0847522701651799</v>
      </c>
      <c r="I278" s="26">
        <f>'trading strategies'!S347</f>
        <v>0</v>
      </c>
      <c r="J278" s="26">
        <f>'trading strategies'!T347</f>
        <v>0</v>
      </c>
      <c r="K278" s="26">
        <f>'trading strategies'!U347</f>
        <v>0</v>
      </c>
      <c r="L278" s="14">
        <f t="shared" si="56"/>
        <v>0.25472630245246164</v>
      </c>
      <c r="M278" s="14">
        <f t="shared" si="57"/>
        <v>1.0284868186043199</v>
      </c>
      <c r="N278" s="14">
        <f t="shared" si="58"/>
        <v>0.88275227016517921</v>
      </c>
      <c r="U278" s="9">
        <f t="shared" si="50"/>
        <v>-1</v>
      </c>
      <c r="V278" s="9">
        <f t="shared" si="51"/>
        <v>-1</v>
      </c>
      <c r="W278" s="9">
        <f t="shared" si="52"/>
        <v>-1</v>
      </c>
      <c r="X278" s="15">
        <f t="shared" si="59"/>
        <v>0</v>
      </c>
      <c r="Y278" s="15">
        <f t="shared" si="60"/>
        <v>0</v>
      </c>
      <c r="Z278" s="15">
        <f t="shared" si="61"/>
        <v>0</v>
      </c>
      <c r="AA278" s="15"/>
    </row>
    <row r="279" spans="1:27" x14ac:dyDescent="0.25">
      <c r="A279" s="1">
        <f>'trading strategies'!A348</f>
        <v>40133</v>
      </c>
      <c r="B279" s="52">
        <f>'trading strategies'!B348</f>
        <v>2.07911</v>
      </c>
      <c r="C279" s="5">
        <f>'trading strategies'!P348</f>
        <v>-4.5934366386178649E-2</v>
      </c>
      <c r="D279" s="5">
        <f>'trading strategies'!Q348</f>
        <v>-4.5934366386178649E-2</v>
      </c>
      <c r="E279" s="5">
        <f>'trading strategies'!R348</f>
        <v>-4.5934366386178649E-2</v>
      </c>
      <c r="F279" s="14">
        <f t="shared" si="53"/>
        <v>0.52079193606628327</v>
      </c>
      <c r="G279" s="14">
        <f t="shared" si="54"/>
        <v>1.3205524522181418</v>
      </c>
      <c r="H279" s="14">
        <f t="shared" si="55"/>
        <v>1.0388179037790013</v>
      </c>
      <c r="I279" s="26">
        <f>'trading strategies'!S348</f>
        <v>-4.7934366386178651E-2</v>
      </c>
      <c r="J279" s="26">
        <f>'trading strategies'!T348</f>
        <v>-4.7934366386178651E-2</v>
      </c>
      <c r="K279" s="26">
        <f>'trading strategies'!U348</f>
        <v>-4.7934366386178651E-2</v>
      </c>
      <c r="L279" s="14">
        <f t="shared" si="56"/>
        <v>0.20679193606628299</v>
      </c>
      <c r="M279" s="14">
        <f t="shared" si="57"/>
        <v>0.98055245221814125</v>
      </c>
      <c r="N279" s="14">
        <f t="shared" si="58"/>
        <v>0.83481790377900056</v>
      </c>
      <c r="U279" s="9">
        <f t="shared" si="50"/>
        <v>-1</v>
      </c>
      <c r="V279" s="9">
        <f t="shared" si="51"/>
        <v>-1</v>
      </c>
      <c r="W279" s="9">
        <f t="shared" si="52"/>
        <v>-1</v>
      </c>
      <c r="X279" s="15">
        <f t="shared" si="59"/>
        <v>-4.7934366386178651E-2</v>
      </c>
      <c r="Y279" s="15">
        <f t="shared" si="60"/>
        <v>-4.7934366386178651E-2</v>
      </c>
      <c r="Z279" s="15">
        <f t="shared" si="61"/>
        <v>-4.7934366386178651E-2</v>
      </c>
      <c r="AA279" s="15"/>
    </row>
    <row r="280" spans="1:27" x14ac:dyDescent="0.25">
      <c r="A280" s="1">
        <f>'trading strategies'!A349</f>
        <v>40140</v>
      </c>
      <c r="B280" s="52">
        <f>'trading strategies'!B349</f>
        <v>2.0648900000000001</v>
      </c>
      <c r="C280" s="5">
        <f>'trading strategies'!P349</f>
        <v>0</v>
      </c>
      <c r="D280" s="5">
        <f>'trading strategies'!Q349</f>
        <v>0</v>
      </c>
      <c r="E280" s="5">
        <f>'trading strategies'!R349</f>
        <v>0</v>
      </c>
      <c r="F280" s="14">
        <f t="shared" si="53"/>
        <v>0.52079193606628327</v>
      </c>
      <c r="G280" s="14">
        <f t="shared" si="54"/>
        <v>1.3205524522181418</v>
      </c>
      <c r="H280" s="14">
        <f t="shared" si="55"/>
        <v>1.0388179037790013</v>
      </c>
      <c r="I280" s="26">
        <f>'trading strategies'!S349</f>
        <v>0</v>
      </c>
      <c r="J280" s="26">
        <f>'trading strategies'!T349</f>
        <v>0</v>
      </c>
      <c r="K280" s="26">
        <f>'trading strategies'!U349</f>
        <v>0</v>
      </c>
      <c r="L280" s="14">
        <f t="shared" si="56"/>
        <v>0.20679193606628299</v>
      </c>
      <c r="M280" s="14">
        <f t="shared" si="57"/>
        <v>0.98055245221814125</v>
      </c>
      <c r="N280" s="14">
        <f t="shared" si="58"/>
        <v>0.83481790377900056</v>
      </c>
      <c r="U280" s="9">
        <f t="shared" si="50"/>
        <v>-1</v>
      </c>
      <c r="V280" s="9">
        <f t="shared" si="51"/>
        <v>-1</v>
      </c>
      <c r="W280" s="9">
        <f t="shared" si="52"/>
        <v>-1</v>
      </c>
      <c r="X280" s="15">
        <f t="shared" si="59"/>
        <v>0</v>
      </c>
      <c r="Y280" s="15">
        <f t="shared" si="60"/>
        <v>0</v>
      </c>
      <c r="Z280" s="15">
        <f t="shared" si="61"/>
        <v>0</v>
      </c>
      <c r="AA280" s="15"/>
    </row>
    <row r="281" spans="1:27" x14ac:dyDescent="0.25">
      <c r="A281" s="1">
        <f>'trading strategies'!A350</f>
        <v>40147</v>
      </c>
      <c r="B281" s="52">
        <f>'trading strategies'!B350</f>
        <v>2.1892800000000001</v>
      </c>
      <c r="C281" s="5">
        <f>'trading strategies'!P350</f>
        <v>0</v>
      </c>
      <c r="D281" s="5">
        <f>'trading strategies'!Q350</f>
        <v>0</v>
      </c>
      <c r="E281" s="5">
        <f>'trading strategies'!R350</f>
        <v>0</v>
      </c>
      <c r="F281" s="14">
        <f t="shared" si="53"/>
        <v>0.52079193606628327</v>
      </c>
      <c r="G281" s="14">
        <f t="shared" si="54"/>
        <v>1.3205524522181418</v>
      </c>
      <c r="H281" s="14">
        <f t="shared" si="55"/>
        <v>1.0388179037790013</v>
      </c>
      <c r="I281" s="26">
        <f>'trading strategies'!S350</f>
        <v>0</v>
      </c>
      <c r="J281" s="26">
        <f>'trading strategies'!T350</f>
        <v>0</v>
      </c>
      <c r="K281" s="26">
        <f>'trading strategies'!U350</f>
        <v>0</v>
      </c>
      <c r="L281" s="14">
        <f t="shared" si="56"/>
        <v>0.20679193606628299</v>
      </c>
      <c r="M281" s="14">
        <f t="shared" si="57"/>
        <v>0.98055245221814125</v>
      </c>
      <c r="N281" s="14">
        <f t="shared" si="58"/>
        <v>0.83481790377900056</v>
      </c>
      <c r="U281" s="9">
        <f t="shared" si="50"/>
        <v>-1</v>
      </c>
      <c r="V281" s="9">
        <f t="shared" si="51"/>
        <v>-1</v>
      </c>
      <c r="W281" s="9">
        <f t="shared" si="52"/>
        <v>-1</v>
      </c>
      <c r="X281" s="15">
        <f t="shared" si="59"/>
        <v>0</v>
      </c>
      <c r="Y281" s="15">
        <f t="shared" si="60"/>
        <v>0</v>
      </c>
      <c r="Z281" s="15">
        <f t="shared" si="61"/>
        <v>0</v>
      </c>
      <c r="AA281" s="15"/>
    </row>
    <row r="282" spans="1:27" x14ac:dyDescent="0.25">
      <c r="A282" s="1">
        <f>'trading strategies'!A351</f>
        <v>40154</v>
      </c>
      <c r="B282" s="52">
        <f>'trading strategies'!B351</f>
        <v>2.1413000000000002</v>
      </c>
      <c r="C282" s="5">
        <f>'trading strategies'!P351</f>
        <v>-2.2159601419328823E-2</v>
      </c>
      <c r="D282" s="5">
        <f>'trading strategies'!Q351</f>
        <v>-2.2159601419328823E-2</v>
      </c>
      <c r="E282" s="5">
        <f>'trading strategies'!R351</f>
        <v>-2.2159601419328823E-2</v>
      </c>
      <c r="F282" s="14">
        <f t="shared" si="53"/>
        <v>0.49863233464695444</v>
      </c>
      <c r="G282" s="14">
        <f t="shared" si="54"/>
        <v>1.2983928507988129</v>
      </c>
      <c r="H282" s="14">
        <f t="shared" si="55"/>
        <v>1.0166583023596725</v>
      </c>
      <c r="I282" s="26">
        <f>'trading strategies'!S351</f>
        <v>-2.4159601419328824E-2</v>
      </c>
      <c r="J282" s="26">
        <f>'trading strategies'!T351</f>
        <v>-2.4159601419328824E-2</v>
      </c>
      <c r="K282" s="26">
        <f>'trading strategies'!U351</f>
        <v>-2.4159601419328824E-2</v>
      </c>
      <c r="L282" s="14">
        <f t="shared" si="56"/>
        <v>0.18263233464695416</v>
      </c>
      <c r="M282" s="14">
        <f t="shared" si="57"/>
        <v>0.95639285079881242</v>
      </c>
      <c r="N282" s="14">
        <f t="shared" si="58"/>
        <v>0.81065830235967173</v>
      </c>
      <c r="U282" s="9">
        <f t="shared" si="50"/>
        <v>-1</v>
      </c>
      <c r="V282" s="9">
        <f t="shared" si="51"/>
        <v>-1</v>
      </c>
      <c r="W282" s="9">
        <f t="shared" si="52"/>
        <v>-1</v>
      </c>
      <c r="X282" s="15">
        <f t="shared" si="59"/>
        <v>-2.4159601419328824E-2</v>
      </c>
      <c r="Y282" s="15">
        <f t="shared" si="60"/>
        <v>-2.4159601419328824E-2</v>
      </c>
      <c r="Z282" s="15">
        <f t="shared" si="61"/>
        <v>-2.4159601419328824E-2</v>
      </c>
      <c r="AA282" s="15"/>
    </row>
    <row r="283" spans="1:27" x14ac:dyDescent="0.25">
      <c r="A283" s="1">
        <f>'trading strategies'!A352</f>
        <v>40161</v>
      </c>
      <c r="B283" s="52">
        <f>'trading strategies'!B352</f>
        <v>2.13774</v>
      </c>
      <c r="C283" s="5">
        <f>'trading strategies'!P352</f>
        <v>-1.6639250025076713E-3</v>
      </c>
      <c r="D283" s="5">
        <f>'trading strategies'!Q352</f>
        <v>-1.6639250025076713E-3</v>
      </c>
      <c r="E283" s="5">
        <f>'trading strategies'!R352</f>
        <v>-1.6639250025076713E-3</v>
      </c>
      <c r="F283" s="14">
        <f t="shared" si="53"/>
        <v>0.49696840964444677</v>
      </c>
      <c r="G283" s="14">
        <f t="shared" si="54"/>
        <v>1.2967289257963053</v>
      </c>
      <c r="H283" s="14">
        <f t="shared" si="55"/>
        <v>1.0149943773571648</v>
      </c>
      <c r="I283" s="26">
        <f>'trading strategies'!S352</f>
        <v>-3.6639250025076713E-3</v>
      </c>
      <c r="J283" s="26">
        <f>'trading strategies'!T352</f>
        <v>-3.6639250025076713E-3</v>
      </c>
      <c r="K283" s="26">
        <f>'trading strategies'!U352</f>
        <v>-3.6639250025076713E-3</v>
      </c>
      <c r="L283" s="14">
        <f t="shared" si="56"/>
        <v>0.17896840964444649</v>
      </c>
      <c r="M283" s="14">
        <f t="shared" si="57"/>
        <v>0.95272892579630475</v>
      </c>
      <c r="N283" s="14">
        <f t="shared" si="58"/>
        <v>0.80699437735716406</v>
      </c>
      <c r="U283" s="9">
        <f t="shared" si="50"/>
        <v>-2</v>
      </c>
      <c r="V283" s="9">
        <f t="shared" si="51"/>
        <v>-2</v>
      </c>
      <c r="W283" s="9">
        <f t="shared" si="52"/>
        <v>-2</v>
      </c>
      <c r="X283" s="15">
        <f t="shared" si="59"/>
        <v>-2.7823526421836497E-2</v>
      </c>
      <c r="Y283" s="15">
        <f t="shared" si="60"/>
        <v>-2.7823526421836497E-2</v>
      </c>
      <c r="Z283" s="15">
        <f t="shared" si="61"/>
        <v>-2.7823526421836497E-2</v>
      </c>
      <c r="AA283" s="15"/>
    </row>
    <row r="284" spans="1:27" x14ac:dyDescent="0.25">
      <c r="A284" s="1">
        <f>'trading strategies'!A353</f>
        <v>40168</v>
      </c>
      <c r="B284" s="52">
        <f>'trading strategies'!B353</f>
        <v>2.2159399999999998</v>
      </c>
      <c r="C284" s="5">
        <f>'trading strategies'!P353</f>
        <v>3.5927496478679988E-2</v>
      </c>
      <c r="D284" s="5">
        <f>'trading strategies'!Q353</f>
        <v>3.5927496478679988E-2</v>
      </c>
      <c r="E284" s="5">
        <f>'trading strategies'!R353</f>
        <v>3.5927496478679988E-2</v>
      </c>
      <c r="F284" s="14">
        <f t="shared" si="53"/>
        <v>0.53289590612312676</v>
      </c>
      <c r="G284" s="14">
        <f t="shared" si="54"/>
        <v>1.3326564222749853</v>
      </c>
      <c r="H284" s="14">
        <f t="shared" si="55"/>
        <v>1.0509218738358448</v>
      </c>
      <c r="I284" s="26">
        <f>'trading strategies'!S353</f>
        <v>3.3927496478679986E-2</v>
      </c>
      <c r="J284" s="26">
        <f>'trading strategies'!T353</f>
        <v>3.3927496478679986E-2</v>
      </c>
      <c r="K284" s="26">
        <f>'trading strategies'!U353</f>
        <v>3.3927496478679986E-2</v>
      </c>
      <c r="L284" s="14">
        <f t="shared" si="56"/>
        <v>0.21289590612312648</v>
      </c>
      <c r="M284" s="14">
        <f t="shared" si="57"/>
        <v>0.98665642227498473</v>
      </c>
      <c r="N284" s="14">
        <f t="shared" si="58"/>
        <v>0.84092187383584405</v>
      </c>
      <c r="U284" s="9">
        <f t="shared" si="50"/>
        <v>1</v>
      </c>
      <c r="V284" s="9">
        <f t="shared" si="51"/>
        <v>1</v>
      </c>
      <c r="W284" s="9">
        <f t="shared" si="52"/>
        <v>1</v>
      </c>
      <c r="X284" s="15">
        <f t="shared" si="59"/>
        <v>3.3927496478679986E-2</v>
      </c>
      <c r="Y284" s="15">
        <f t="shared" si="60"/>
        <v>3.3927496478679986E-2</v>
      </c>
      <c r="Z284" s="15">
        <f t="shared" si="61"/>
        <v>3.3927496478679986E-2</v>
      </c>
      <c r="AA284" s="15"/>
    </row>
    <row r="285" spans="1:27" x14ac:dyDescent="0.25">
      <c r="A285" s="1">
        <f>'trading strategies'!A354</f>
        <v>40175</v>
      </c>
      <c r="B285" s="52">
        <f>'trading strategies'!B354</f>
        <v>2.2390400000000001</v>
      </c>
      <c r="C285" s="5">
        <f>'trading strategies'!P354</f>
        <v>1.0370509869188527E-2</v>
      </c>
      <c r="D285" s="5">
        <f>'trading strategies'!Q354</f>
        <v>1.0370509869188527E-2</v>
      </c>
      <c r="E285" s="5">
        <f>'trading strategies'!R354</f>
        <v>1.0370509869188527E-2</v>
      </c>
      <c r="F285" s="14">
        <f t="shared" si="53"/>
        <v>0.54326641599231529</v>
      </c>
      <c r="G285" s="14">
        <f t="shared" si="54"/>
        <v>1.3430269321441739</v>
      </c>
      <c r="H285" s="14">
        <f t="shared" si="55"/>
        <v>1.0612923837050334</v>
      </c>
      <c r="I285" s="26">
        <f>'trading strategies'!S354</f>
        <v>8.3705098691885266E-3</v>
      </c>
      <c r="J285" s="26">
        <f>'trading strategies'!T354</f>
        <v>8.3705098691885266E-3</v>
      </c>
      <c r="K285" s="26">
        <f>'trading strategies'!U354</f>
        <v>8.3705098691885266E-3</v>
      </c>
      <c r="L285" s="14">
        <f t="shared" si="56"/>
        <v>0.221266415992315</v>
      </c>
      <c r="M285" s="14">
        <f t="shared" si="57"/>
        <v>0.99502693214417326</v>
      </c>
      <c r="N285" s="14">
        <f t="shared" si="58"/>
        <v>0.84929238370503257</v>
      </c>
      <c r="U285" s="9">
        <f t="shared" si="50"/>
        <v>2</v>
      </c>
      <c r="V285" s="9">
        <f t="shared" si="51"/>
        <v>2</v>
      </c>
      <c r="W285" s="9">
        <f t="shared" si="52"/>
        <v>2</v>
      </c>
      <c r="X285" s="15">
        <f t="shared" si="59"/>
        <v>4.2298006347868511E-2</v>
      </c>
      <c r="Y285" s="15">
        <f t="shared" si="60"/>
        <v>4.2298006347868511E-2</v>
      </c>
      <c r="Z285" s="15">
        <f t="shared" si="61"/>
        <v>4.2298006347868511E-2</v>
      </c>
      <c r="AA285" s="15"/>
    </row>
    <row r="286" spans="1:27" x14ac:dyDescent="0.25">
      <c r="A286" s="1">
        <f>'trading strategies'!A355</f>
        <v>40182</v>
      </c>
      <c r="B286" s="52">
        <f>'trading strategies'!B355</f>
        <v>2.2603599999999999</v>
      </c>
      <c r="C286" s="5">
        <f>'trading strategies'!P355</f>
        <v>9.4768900585685545E-3</v>
      </c>
      <c r="D286" s="5">
        <f>'trading strategies'!Q355</f>
        <v>9.4768900585685545E-3</v>
      </c>
      <c r="E286" s="5">
        <f>'trading strategies'!R355</f>
        <v>9.4768900585685545E-3</v>
      </c>
      <c r="F286" s="14">
        <f t="shared" si="53"/>
        <v>0.55274330605088384</v>
      </c>
      <c r="G286" s="14">
        <f t="shared" si="54"/>
        <v>1.3525038222027423</v>
      </c>
      <c r="H286" s="14">
        <f t="shared" si="55"/>
        <v>1.0707692737636019</v>
      </c>
      <c r="I286" s="26">
        <f>'trading strategies'!S355</f>
        <v>7.4768900585685544E-3</v>
      </c>
      <c r="J286" s="26">
        <f>'trading strategies'!T355</f>
        <v>7.4768900585685544E-3</v>
      </c>
      <c r="K286" s="26">
        <f>'trading strategies'!U355</f>
        <v>7.4768900585685544E-3</v>
      </c>
      <c r="L286" s="14">
        <f t="shared" si="56"/>
        <v>0.22874330605088355</v>
      </c>
      <c r="M286" s="14">
        <f t="shared" si="57"/>
        <v>1.0025038222027418</v>
      </c>
      <c r="N286" s="14">
        <f t="shared" si="58"/>
        <v>0.85676927376360112</v>
      </c>
      <c r="U286" s="9">
        <f t="shared" si="50"/>
        <v>3</v>
      </c>
      <c r="V286" s="9">
        <f t="shared" si="51"/>
        <v>3</v>
      </c>
      <c r="W286" s="9">
        <f t="shared" si="52"/>
        <v>3</v>
      </c>
      <c r="X286" s="15">
        <f t="shared" si="59"/>
        <v>4.9774896406437064E-2</v>
      </c>
      <c r="Y286" s="15">
        <f t="shared" si="60"/>
        <v>4.9774896406437064E-2</v>
      </c>
      <c r="Z286" s="15">
        <f t="shared" si="61"/>
        <v>4.9774896406437064E-2</v>
      </c>
      <c r="AA286" s="15"/>
    </row>
    <row r="287" spans="1:27" x14ac:dyDescent="0.25">
      <c r="A287" s="1">
        <f>'trading strategies'!A356</f>
        <v>40189</v>
      </c>
      <c r="B287" s="52">
        <f>'trading strategies'!B356</f>
        <v>2.2159399999999998</v>
      </c>
      <c r="C287" s="5">
        <f>'trading strategies'!P356</f>
        <v>-1.9847399927757081E-2</v>
      </c>
      <c r="D287" s="5">
        <f>'trading strategies'!Q356</f>
        <v>-1.9847399927757081E-2</v>
      </c>
      <c r="E287" s="5">
        <f>'trading strategies'!R356</f>
        <v>-1.9847399927757081E-2</v>
      </c>
      <c r="F287" s="14">
        <f t="shared" si="53"/>
        <v>0.53289590612312676</v>
      </c>
      <c r="G287" s="14">
        <f t="shared" si="54"/>
        <v>1.3326564222749853</v>
      </c>
      <c r="H287" s="14">
        <f t="shared" si="55"/>
        <v>1.0509218738358448</v>
      </c>
      <c r="I287" s="26">
        <f>'trading strategies'!S356</f>
        <v>-2.1847399927757083E-2</v>
      </c>
      <c r="J287" s="26">
        <f>'trading strategies'!T356</f>
        <v>-2.1847399927757083E-2</v>
      </c>
      <c r="K287" s="26">
        <f>'trading strategies'!U356</f>
        <v>-2.1847399927757083E-2</v>
      </c>
      <c r="L287" s="14">
        <f t="shared" si="56"/>
        <v>0.20689590612312647</v>
      </c>
      <c r="M287" s="14">
        <f t="shared" si="57"/>
        <v>0.98065642227498473</v>
      </c>
      <c r="N287" s="14">
        <f t="shared" si="58"/>
        <v>0.83492187383584404</v>
      </c>
      <c r="U287" s="9">
        <f t="shared" si="50"/>
        <v>-1</v>
      </c>
      <c r="V287" s="9">
        <f t="shared" si="51"/>
        <v>-1</v>
      </c>
      <c r="W287" s="9">
        <f t="shared" si="52"/>
        <v>-1</v>
      </c>
      <c r="X287" s="15">
        <f t="shared" si="59"/>
        <v>-2.1847399927757083E-2</v>
      </c>
      <c r="Y287" s="15">
        <f t="shared" si="60"/>
        <v>-2.1847399927757083E-2</v>
      </c>
      <c r="Z287" s="15">
        <f t="shared" si="61"/>
        <v>-2.1847399927757083E-2</v>
      </c>
      <c r="AA287" s="15"/>
    </row>
    <row r="288" spans="1:27" x14ac:dyDescent="0.25">
      <c r="A288" s="1">
        <f>'trading strategies'!A357</f>
        <v>40196</v>
      </c>
      <c r="B288" s="52">
        <f>'trading strategies'!B357</f>
        <v>2.0577800000000002</v>
      </c>
      <c r="C288" s="5">
        <f>'trading strategies'!P357</f>
        <v>-7.4048960911368589E-2</v>
      </c>
      <c r="D288" s="5">
        <f>'trading strategies'!Q357</f>
        <v>-7.4048960911368589E-2</v>
      </c>
      <c r="E288" s="5">
        <f>'trading strategies'!R357</f>
        <v>-7.4048960911368589E-2</v>
      </c>
      <c r="F288" s="14">
        <f t="shared" si="53"/>
        <v>0.45884694521175817</v>
      </c>
      <c r="G288" s="14">
        <f t="shared" si="54"/>
        <v>1.2586074613636167</v>
      </c>
      <c r="H288" s="14">
        <f t="shared" si="55"/>
        <v>0.9768729129244762</v>
      </c>
      <c r="I288" s="26">
        <f>'trading strategies'!S357</f>
        <v>-7.604896091136859E-2</v>
      </c>
      <c r="J288" s="26">
        <f>'trading strategies'!T357</f>
        <v>-7.604896091136859E-2</v>
      </c>
      <c r="K288" s="26">
        <f>'trading strategies'!U357</f>
        <v>-7.604896091136859E-2</v>
      </c>
      <c r="L288" s="14">
        <f t="shared" si="56"/>
        <v>0.13084694521175788</v>
      </c>
      <c r="M288" s="14">
        <f t="shared" si="57"/>
        <v>0.90460746136361614</v>
      </c>
      <c r="N288" s="14">
        <f t="shared" si="58"/>
        <v>0.75887291292447545</v>
      </c>
      <c r="U288" s="9">
        <f t="shared" si="50"/>
        <v>-2</v>
      </c>
      <c r="V288" s="9">
        <f t="shared" si="51"/>
        <v>-2</v>
      </c>
      <c r="W288" s="9">
        <f t="shared" si="52"/>
        <v>-2</v>
      </c>
      <c r="X288" s="15">
        <f t="shared" si="59"/>
        <v>-9.7896360839125673E-2</v>
      </c>
      <c r="Y288" s="15">
        <f t="shared" si="60"/>
        <v>-9.7896360839125673E-2</v>
      </c>
      <c r="Z288" s="15">
        <f t="shared" si="61"/>
        <v>-9.7896360839125673E-2</v>
      </c>
      <c r="AA288" s="15"/>
    </row>
    <row r="289" spans="1:27" x14ac:dyDescent="0.25">
      <c r="A289" s="1">
        <f>'trading strategies'!A358</f>
        <v>40203</v>
      </c>
      <c r="B289" s="52">
        <f>'trading strategies'!B358</f>
        <v>1.9742599999999999</v>
      </c>
      <c r="C289" s="5">
        <f>'trading strategies'!P358</f>
        <v>0</v>
      </c>
      <c r="D289" s="5">
        <f>'trading strategies'!Q358</f>
        <v>0</v>
      </c>
      <c r="E289" s="5">
        <f>'trading strategies'!R358</f>
        <v>0</v>
      </c>
      <c r="F289" s="14">
        <f t="shared" si="53"/>
        <v>0.45884694521175817</v>
      </c>
      <c r="G289" s="14">
        <f t="shared" si="54"/>
        <v>1.2586074613636167</v>
      </c>
      <c r="H289" s="14">
        <f t="shared" si="55"/>
        <v>0.9768729129244762</v>
      </c>
      <c r="I289" s="26">
        <f>'trading strategies'!S358</f>
        <v>0</v>
      </c>
      <c r="J289" s="26">
        <f>'trading strategies'!T358</f>
        <v>0</v>
      </c>
      <c r="K289" s="26">
        <f>'trading strategies'!U358</f>
        <v>0</v>
      </c>
      <c r="L289" s="14">
        <f t="shared" si="56"/>
        <v>0.13084694521175788</v>
      </c>
      <c r="M289" s="14">
        <f t="shared" si="57"/>
        <v>0.90460746136361614</v>
      </c>
      <c r="N289" s="14">
        <f t="shared" si="58"/>
        <v>0.75887291292447545</v>
      </c>
      <c r="U289" s="9">
        <f t="shared" si="50"/>
        <v>-1</v>
      </c>
      <c r="V289" s="9">
        <f t="shared" si="51"/>
        <v>-1</v>
      </c>
      <c r="W289" s="9">
        <f t="shared" si="52"/>
        <v>-1</v>
      </c>
      <c r="X289" s="15">
        <f t="shared" si="59"/>
        <v>0</v>
      </c>
      <c r="Y289" s="15">
        <f t="shared" si="60"/>
        <v>0</v>
      </c>
      <c r="Z289" s="15">
        <f t="shared" si="61"/>
        <v>0</v>
      </c>
      <c r="AA289" s="15"/>
    </row>
    <row r="290" spans="1:27" x14ac:dyDescent="0.25">
      <c r="A290" s="1">
        <f>'trading strategies'!A359</f>
        <v>40210</v>
      </c>
      <c r="B290" s="52">
        <f>'trading strategies'!B359</f>
        <v>1.8178799999999999</v>
      </c>
      <c r="C290" s="5">
        <f>'trading strategies'!P359</f>
        <v>0</v>
      </c>
      <c r="D290" s="5">
        <f>'trading strategies'!Q359</f>
        <v>8.2522657621268092E-2</v>
      </c>
      <c r="E290" s="5">
        <f>'trading strategies'!R359</f>
        <v>8.2522657621268092E-2</v>
      </c>
      <c r="F290" s="14">
        <f t="shared" si="53"/>
        <v>0.45884694521175817</v>
      </c>
      <c r="G290" s="14">
        <f t="shared" si="54"/>
        <v>1.3411301189848848</v>
      </c>
      <c r="H290" s="14">
        <f t="shared" si="55"/>
        <v>1.0593955705457443</v>
      </c>
      <c r="I290" s="26">
        <f>'trading strategies'!S359</f>
        <v>0</v>
      </c>
      <c r="J290" s="26">
        <f>'trading strategies'!T359</f>
        <v>8.052265762126809E-2</v>
      </c>
      <c r="K290" s="26">
        <f>'trading strategies'!U359</f>
        <v>8.052265762126809E-2</v>
      </c>
      <c r="L290" s="14">
        <f t="shared" si="56"/>
        <v>0.13084694521175788</v>
      </c>
      <c r="M290" s="14">
        <f t="shared" si="57"/>
        <v>0.98513011898488423</v>
      </c>
      <c r="N290" s="14">
        <f t="shared" si="58"/>
        <v>0.83939557054574354</v>
      </c>
      <c r="U290" s="9">
        <f t="shared" si="50"/>
        <v>-1</v>
      </c>
      <c r="V290" s="9">
        <f t="shared" si="51"/>
        <v>1</v>
      </c>
      <c r="W290" s="9">
        <f t="shared" si="52"/>
        <v>1</v>
      </c>
      <c r="X290" s="15">
        <f t="shared" si="59"/>
        <v>0</v>
      </c>
      <c r="Y290" s="15">
        <f t="shared" si="60"/>
        <v>8.052265762126809E-2</v>
      </c>
      <c r="Z290" s="15">
        <f t="shared" si="61"/>
        <v>8.052265762126809E-2</v>
      </c>
      <c r="AA290" s="15"/>
    </row>
    <row r="291" spans="1:27" x14ac:dyDescent="0.25">
      <c r="A291" s="1">
        <f>'trading strategies'!A360</f>
        <v>40217</v>
      </c>
      <c r="B291" s="52">
        <f>'trading strategies'!B360</f>
        <v>1.8711899999999999</v>
      </c>
      <c r="C291" s="5">
        <f>'trading strategies'!P360</f>
        <v>0</v>
      </c>
      <c r="D291" s="5">
        <f>'trading strategies'!Q360</f>
        <v>-2.8903605133283938E-2</v>
      </c>
      <c r="E291" s="5">
        <f>'trading strategies'!R360</f>
        <v>-2.8903605133283938E-2</v>
      </c>
      <c r="F291" s="14">
        <f t="shared" si="53"/>
        <v>0.45884694521175817</v>
      </c>
      <c r="G291" s="14">
        <f t="shared" si="54"/>
        <v>1.3122265138516007</v>
      </c>
      <c r="H291" s="14">
        <f t="shared" si="55"/>
        <v>1.0304919654124602</v>
      </c>
      <c r="I291" s="26">
        <f>'trading strategies'!S360</f>
        <v>0</v>
      </c>
      <c r="J291" s="26">
        <f>'trading strategies'!T360</f>
        <v>-3.090360513328394E-2</v>
      </c>
      <c r="K291" s="26">
        <f>'trading strategies'!U360</f>
        <v>-3.090360513328394E-2</v>
      </c>
      <c r="L291" s="14">
        <f t="shared" si="56"/>
        <v>0.13084694521175788</v>
      </c>
      <c r="M291" s="14">
        <f t="shared" si="57"/>
        <v>0.95422651385160029</v>
      </c>
      <c r="N291" s="14">
        <f t="shared" si="58"/>
        <v>0.8084919654124596</v>
      </c>
      <c r="U291" s="9">
        <f t="shared" si="50"/>
        <v>-1</v>
      </c>
      <c r="V291" s="9">
        <f t="shared" si="51"/>
        <v>-1</v>
      </c>
      <c r="W291" s="9">
        <f t="shared" si="52"/>
        <v>-1</v>
      </c>
      <c r="X291" s="15">
        <f t="shared" si="59"/>
        <v>0</v>
      </c>
      <c r="Y291" s="15">
        <f t="shared" si="60"/>
        <v>-3.090360513328394E-2</v>
      </c>
      <c r="Z291" s="15">
        <f t="shared" si="61"/>
        <v>-3.090360513328394E-2</v>
      </c>
      <c r="AA291" s="15"/>
    </row>
    <row r="292" spans="1:27" x14ac:dyDescent="0.25">
      <c r="A292" s="1">
        <f>'trading strategies'!A361</f>
        <v>40224</v>
      </c>
      <c r="B292" s="52">
        <f>'trading strategies'!B361</f>
        <v>1.9209499999999999</v>
      </c>
      <c r="C292" s="5">
        <f>'trading strategies'!P361</f>
        <v>0</v>
      </c>
      <c r="D292" s="5">
        <f>'trading strategies'!Q361</f>
        <v>-2.6245263227943849E-2</v>
      </c>
      <c r="E292" s="5">
        <f>'trading strategies'!R361</f>
        <v>-2.6245263227943849E-2</v>
      </c>
      <c r="F292" s="14">
        <f t="shared" si="53"/>
        <v>0.45884694521175817</v>
      </c>
      <c r="G292" s="14">
        <f t="shared" si="54"/>
        <v>1.285981250623657</v>
      </c>
      <c r="H292" s="14">
        <f t="shared" si="55"/>
        <v>1.0042467021845165</v>
      </c>
      <c r="I292" s="26">
        <f>'trading strategies'!S361</f>
        <v>0</v>
      </c>
      <c r="J292" s="26">
        <f>'trading strategies'!T361</f>
        <v>-2.8245263227943851E-2</v>
      </c>
      <c r="K292" s="26">
        <f>'trading strategies'!U361</f>
        <v>-2.8245263227943851E-2</v>
      </c>
      <c r="L292" s="14">
        <f t="shared" si="56"/>
        <v>0.13084694521175788</v>
      </c>
      <c r="M292" s="14">
        <f t="shared" si="57"/>
        <v>0.92598125062365644</v>
      </c>
      <c r="N292" s="14">
        <f t="shared" si="58"/>
        <v>0.78024670218451575</v>
      </c>
      <c r="U292" s="9">
        <f t="shared" si="50"/>
        <v>-1</v>
      </c>
      <c r="V292" s="9">
        <f t="shared" si="51"/>
        <v>-2</v>
      </c>
      <c r="W292" s="9">
        <f t="shared" si="52"/>
        <v>-2</v>
      </c>
      <c r="X292" s="15">
        <f t="shared" si="59"/>
        <v>0</v>
      </c>
      <c r="Y292" s="15">
        <f t="shared" si="60"/>
        <v>-5.9148868361227791E-2</v>
      </c>
      <c r="Z292" s="15">
        <f t="shared" si="61"/>
        <v>-5.9148868361227791E-2</v>
      </c>
      <c r="AA292" s="15"/>
    </row>
    <row r="293" spans="1:27" x14ac:dyDescent="0.25">
      <c r="A293" s="1">
        <f>'trading strategies'!A362</f>
        <v>40231</v>
      </c>
      <c r="B293" s="52">
        <f>'trading strategies'!B362</f>
        <v>1.83565</v>
      </c>
      <c r="C293" s="5">
        <f>'trading strategies'!P362</f>
        <v>-4.542121311985603E-2</v>
      </c>
      <c r="D293" s="5">
        <f>'trading strategies'!Q362</f>
        <v>0</v>
      </c>
      <c r="E293" s="5">
        <f>'trading strategies'!R362</f>
        <v>0</v>
      </c>
      <c r="F293" s="14">
        <f t="shared" si="53"/>
        <v>0.41342573209190214</v>
      </c>
      <c r="G293" s="14">
        <f t="shared" si="54"/>
        <v>1.285981250623657</v>
      </c>
      <c r="H293" s="14">
        <f t="shared" si="55"/>
        <v>1.0042467021845165</v>
      </c>
      <c r="I293" s="26">
        <f>'trading strategies'!S362</f>
        <v>-4.7421213119856032E-2</v>
      </c>
      <c r="J293" s="26">
        <f>'trading strategies'!T362</f>
        <v>0</v>
      </c>
      <c r="K293" s="26">
        <f>'trading strategies'!U362</f>
        <v>0</v>
      </c>
      <c r="L293" s="14">
        <f t="shared" si="56"/>
        <v>8.342573209190185E-2</v>
      </c>
      <c r="M293" s="14">
        <f t="shared" si="57"/>
        <v>0.92598125062365644</v>
      </c>
      <c r="N293" s="14">
        <f t="shared" si="58"/>
        <v>0.78024670218451575</v>
      </c>
      <c r="U293" s="9">
        <f t="shared" si="50"/>
        <v>-1</v>
      </c>
      <c r="V293" s="9">
        <f t="shared" si="51"/>
        <v>-1</v>
      </c>
      <c r="W293" s="9">
        <f t="shared" si="52"/>
        <v>-1</v>
      </c>
      <c r="X293" s="15">
        <f t="shared" si="59"/>
        <v>-4.7421213119856032E-2</v>
      </c>
      <c r="Y293" s="15">
        <f t="shared" si="60"/>
        <v>0</v>
      </c>
      <c r="Z293" s="15">
        <f t="shared" si="61"/>
        <v>0</v>
      </c>
      <c r="AA293" s="15"/>
    </row>
    <row r="294" spans="1:27" x14ac:dyDescent="0.25">
      <c r="A294" s="1">
        <f>'trading strategies'!A363</f>
        <v>40238</v>
      </c>
      <c r="B294" s="52">
        <f>'trading strategies'!B363</f>
        <v>2.0169100000000002</v>
      </c>
      <c r="C294" s="5">
        <f>'trading strategies'!P363</f>
        <v>0</v>
      </c>
      <c r="D294" s="5">
        <f>'trading strategies'!Q363</f>
        <v>-9.4167995035226215E-2</v>
      </c>
      <c r="E294" s="5">
        <f>'trading strategies'!R363</f>
        <v>-9.4167995035226215E-2</v>
      </c>
      <c r="F294" s="14">
        <f t="shared" si="53"/>
        <v>0.41342573209190214</v>
      </c>
      <c r="G294" s="14">
        <f t="shared" si="54"/>
        <v>1.1918132555884307</v>
      </c>
      <c r="H294" s="14">
        <f t="shared" si="55"/>
        <v>0.91007870714929029</v>
      </c>
      <c r="I294" s="26">
        <f>'trading strategies'!S363</f>
        <v>0</v>
      </c>
      <c r="J294" s="26">
        <f>'trading strategies'!T363</f>
        <v>-9.6167995035226217E-2</v>
      </c>
      <c r="K294" s="26">
        <f>'trading strategies'!U363</f>
        <v>-9.6167995035226217E-2</v>
      </c>
      <c r="L294" s="14">
        <f t="shared" si="56"/>
        <v>8.342573209190185E-2</v>
      </c>
      <c r="M294" s="14">
        <f t="shared" si="57"/>
        <v>0.82981325558843022</v>
      </c>
      <c r="N294" s="14">
        <f t="shared" si="58"/>
        <v>0.68407870714928953</v>
      </c>
      <c r="U294" s="9">
        <f t="shared" si="50"/>
        <v>-1</v>
      </c>
      <c r="V294" s="9">
        <f t="shared" si="51"/>
        <v>-1</v>
      </c>
      <c r="W294" s="9">
        <f t="shared" si="52"/>
        <v>-1</v>
      </c>
      <c r="X294" s="15">
        <f t="shared" si="59"/>
        <v>0</v>
      </c>
      <c r="Y294" s="15">
        <f t="shared" si="60"/>
        <v>-9.6167995035226217E-2</v>
      </c>
      <c r="Z294" s="15">
        <f t="shared" si="61"/>
        <v>-9.6167995035226217E-2</v>
      </c>
      <c r="AA294" s="15"/>
    </row>
    <row r="295" spans="1:27" x14ac:dyDescent="0.25">
      <c r="A295" s="1">
        <f>'trading strategies'!A364</f>
        <v>40245</v>
      </c>
      <c r="B295" s="52">
        <f>'trading strategies'!B364</f>
        <v>2.0240200000000002</v>
      </c>
      <c r="C295" s="5">
        <f>'trading strategies'!P364</f>
        <v>3.5189955466297107E-3</v>
      </c>
      <c r="D295" s="5">
        <f>'trading strategies'!Q364</f>
        <v>0</v>
      </c>
      <c r="E295" s="5">
        <f>'trading strategies'!R364</f>
        <v>0</v>
      </c>
      <c r="F295" s="14">
        <f t="shared" si="53"/>
        <v>0.41694472763853185</v>
      </c>
      <c r="G295" s="14">
        <f t="shared" si="54"/>
        <v>1.1918132555884307</v>
      </c>
      <c r="H295" s="14">
        <f t="shared" si="55"/>
        <v>0.91007870714929029</v>
      </c>
      <c r="I295" s="26">
        <f>'trading strategies'!S364</f>
        <v>1.5189955466297107E-3</v>
      </c>
      <c r="J295" s="26">
        <f>'trading strategies'!T364</f>
        <v>0</v>
      </c>
      <c r="K295" s="26">
        <f>'trading strategies'!U364</f>
        <v>0</v>
      </c>
      <c r="L295" s="14">
        <f t="shared" si="56"/>
        <v>8.4944727638531559E-2</v>
      </c>
      <c r="M295" s="14">
        <f t="shared" si="57"/>
        <v>0.82981325558843022</v>
      </c>
      <c r="N295" s="14">
        <f t="shared" si="58"/>
        <v>0.68407870714928953</v>
      </c>
      <c r="U295" s="9">
        <f t="shared" si="50"/>
        <v>1</v>
      </c>
      <c r="V295" s="9">
        <f t="shared" si="51"/>
        <v>-1</v>
      </c>
      <c r="W295" s="9">
        <f t="shared" si="52"/>
        <v>-1</v>
      </c>
      <c r="X295" s="15">
        <f t="shared" si="59"/>
        <v>1.5189955466297107E-3</v>
      </c>
      <c r="Y295" s="15">
        <f t="shared" si="60"/>
        <v>0</v>
      </c>
      <c r="Z295" s="15">
        <f t="shared" si="61"/>
        <v>0</v>
      </c>
      <c r="AA295" s="15"/>
    </row>
    <row r="296" spans="1:27" x14ac:dyDescent="0.25">
      <c r="A296" s="1">
        <f>'trading strategies'!A365</f>
        <v>40252</v>
      </c>
      <c r="B296" s="52">
        <f>'trading strategies'!B365</f>
        <v>2.0169100000000002</v>
      </c>
      <c r="C296" s="5">
        <f>'trading strategies'!P365</f>
        <v>-3.5189955466297107E-3</v>
      </c>
      <c r="D296" s="5">
        <f>'trading strategies'!Q365</f>
        <v>0</v>
      </c>
      <c r="E296" s="5">
        <f>'trading strategies'!R365</f>
        <v>0</v>
      </c>
      <c r="F296" s="14">
        <f t="shared" si="53"/>
        <v>0.41342573209190214</v>
      </c>
      <c r="G296" s="14">
        <f t="shared" si="54"/>
        <v>1.1918132555884307</v>
      </c>
      <c r="H296" s="14">
        <f t="shared" si="55"/>
        <v>0.91007870714929029</v>
      </c>
      <c r="I296" s="26">
        <f>'trading strategies'!S365</f>
        <v>-5.5189955466297107E-3</v>
      </c>
      <c r="J296" s="26">
        <f>'trading strategies'!T365</f>
        <v>0</v>
      </c>
      <c r="K296" s="26">
        <f>'trading strategies'!U365</f>
        <v>0</v>
      </c>
      <c r="L296" s="14">
        <f t="shared" si="56"/>
        <v>7.9425732091901846E-2</v>
      </c>
      <c r="M296" s="14">
        <f t="shared" si="57"/>
        <v>0.82981325558843022</v>
      </c>
      <c r="N296" s="14">
        <f t="shared" si="58"/>
        <v>0.68407870714928953</v>
      </c>
      <c r="U296" s="9">
        <f t="shared" si="50"/>
        <v>-1</v>
      </c>
      <c r="V296" s="9">
        <f t="shared" si="51"/>
        <v>-1</v>
      </c>
      <c r="W296" s="9">
        <f t="shared" si="52"/>
        <v>-1</v>
      </c>
      <c r="X296" s="15">
        <f t="shared" si="59"/>
        <v>-5.5189955466297107E-3</v>
      </c>
      <c r="Y296" s="15">
        <f t="shared" si="60"/>
        <v>0</v>
      </c>
      <c r="Z296" s="15">
        <f t="shared" si="61"/>
        <v>0</v>
      </c>
      <c r="AA296" s="15"/>
    </row>
    <row r="297" spans="1:27" x14ac:dyDescent="0.25">
      <c r="A297" s="1">
        <f>'trading strategies'!A366</f>
        <v>40259</v>
      </c>
      <c r="B297" s="52">
        <f>'trading strategies'!B366</f>
        <v>2.0026899999999999</v>
      </c>
      <c r="C297" s="5">
        <f>'trading strategies'!P366</f>
        <v>-7.0753603950192145E-3</v>
      </c>
      <c r="D297" s="5">
        <f>'trading strategies'!Q366</f>
        <v>0</v>
      </c>
      <c r="E297" s="5">
        <f>'trading strategies'!R366</f>
        <v>0</v>
      </c>
      <c r="F297" s="14">
        <f t="shared" si="53"/>
        <v>0.40635037169688293</v>
      </c>
      <c r="G297" s="14">
        <f t="shared" si="54"/>
        <v>1.1918132555884307</v>
      </c>
      <c r="H297" s="14">
        <f t="shared" si="55"/>
        <v>0.91007870714929029</v>
      </c>
      <c r="I297" s="26">
        <f>'trading strategies'!S366</f>
        <v>-9.0753603950192146E-3</v>
      </c>
      <c r="J297" s="26">
        <f>'trading strategies'!T366</f>
        <v>0</v>
      </c>
      <c r="K297" s="26">
        <f>'trading strategies'!U366</f>
        <v>0</v>
      </c>
      <c r="L297" s="14">
        <f t="shared" si="56"/>
        <v>7.035037169688263E-2</v>
      </c>
      <c r="M297" s="14">
        <f t="shared" si="57"/>
        <v>0.82981325558843022</v>
      </c>
      <c r="N297" s="14">
        <f t="shared" si="58"/>
        <v>0.68407870714928953</v>
      </c>
      <c r="U297" s="9">
        <f t="shared" si="50"/>
        <v>-2</v>
      </c>
      <c r="V297" s="9">
        <f t="shared" si="51"/>
        <v>-1</v>
      </c>
      <c r="W297" s="9">
        <f t="shared" si="52"/>
        <v>-1</v>
      </c>
      <c r="X297" s="15">
        <f t="shared" si="59"/>
        <v>-1.4594355941648925E-2</v>
      </c>
      <c r="Y297" s="15">
        <f t="shared" si="60"/>
        <v>0</v>
      </c>
      <c r="Z297" s="15">
        <f t="shared" si="61"/>
        <v>0</v>
      </c>
      <c r="AA297" s="15"/>
    </row>
    <row r="298" spans="1:27" x14ac:dyDescent="0.25">
      <c r="A298" s="1">
        <f>'trading strategies'!A367</f>
        <v>40266</v>
      </c>
      <c r="B298" s="52">
        <f>'trading strategies'!B367</f>
        <v>2.0009100000000002</v>
      </c>
      <c r="C298" s="5">
        <f>'trading strategies'!P367</f>
        <v>-8.8919977884072132E-4</v>
      </c>
      <c r="D298" s="5">
        <f>'trading strategies'!Q367</f>
        <v>0</v>
      </c>
      <c r="E298" s="5">
        <f>'trading strategies'!R367</f>
        <v>0</v>
      </c>
      <c r="F298" s="14">
        <f t="shared" si="53"/>
        <v>0.40546117191804221</v>
      </c>
      <c r="G298" s="14">
        <f t="shared" si="54"/>
        <v>1.1918132555884307</v>
      </c>
      <c r="H298" s="14">
        <f t="shared" si="55"/>
        <v>0.91007870714929029</v>
      </c>
      <c r="I298" s="26">
        <f>'trading strategies'!S367</f>
        <v>-2.8891997788407214E-3</v>
      </c>
      <c r="J298" s="26">
        <f>'trading strategies'!T367</f>
        <v>0</v>
      </c>
      <c r="K298" s="26">
        <f>'trading strategies'!U367</f>
        <v>0</v>
      </c>
      <c r="L298" s="14">
        <f t="shared" si="56"/>
        <v>6.7461171918041907E-2</v>
      </c>
      <c r="M298" s="14">
        <f t="shared" si="57"/>
        <v>0.82981325558843022</v>
      </c>
      <c r="N298" s="14">
        <f t="shared" si="58"/>
        <v>0.68407870714928953</v>
      </c>
      <c r="U298" s="9">
        <f t="shared" si="50"/>
        <v>-3</v>
      </c>
      <c r="V298" s="9">
        <f t="shared" si="51"/>
        <v>-1</v>
      </c>
      <c r="W298" s="9">
        <f t="shared" si="52"/>
        <v>-1</v>
      </c>
      <c r="X298" s="15">
        <f t="shared" si="59"/>
        <v>-1.7483555720489645E-2</v>
      </c>
      <c r="Y298" s="15">
        <f t="shared" si="60"/>
        <v>0</v>
      </c>
      <c r="Z298" s="15">
        <f t="shared" si="61"/>
        <v>0</v>
      </c>
      <c r="AA298" s="15"/>
    </row>
    <row r="299" spans="1:27" x14ac:dyDescent="0.25">
      <c r="A299" s="1">
        <f>'trading strategies'!A368</f>
        <v>40273</v>
      </c>
      <c r="B299" s="52">
        <f>'trading strategies'!B368</f>
        <v>1.9493799999999999</v>
      </c>
      <c r="C299" s="5">
        <f>'trading strategies'!P368</f>
        <v>0</v>
      </c>
      <c r="D299" s="5">
        <f>'trading strategies'!Q368</f>
        <v>2.6090703777536972E-2</v>
      </c>
      <c r="E299" s="5">
        <f>'trading strategies'!R368</f>
        <v>2.6090703777536972E-2</v>
      </c>
      <c r="F299" s="14">
        <f t="shared" si="53"/>
        <v>0.40546117191804221</v>
      </c>
      <c r="G299" s="14">
        <f t="shared" si="54"/>
        <v>1.2179039593659677</v>
      </c>
      <c r="H299" s="14">
        <f t="shared" si="55"/>
        <v>0.93616941092682726</v>
      </c>
      <c r="I299" s="26">
        <f>'trading strategies'!S368</f>
        <v>0</v>
      </c>
      <c r="J299" s="26">
        <f>'trading strategies'!T368</f>
        <v>2.409070377753697E-2</v>
      </c>
      <c r="K299" s="26">
        <f>'trading strategies'!U368</f>
        <v>2.409070377753697E-2</v>
      </c>
      <c r="L299" s="14">
        <f t="shared" si="56"/>
        <v>6.7461171918041907E-2</v>
      </c>
      <c r="M299" s="14">
        <f t="shared" si="57"/>
        <v>0.85390395936596719</v>
      </c>
      <c r="N299" s="14">
        <f t="shared" si="58"/>
        <v>0.7081694109268265</v>
      </c>
      <c r="U299" s="9">
        <f t="shared" si="50"/>
        <v>-1</v>
      </c>
      <c r="V299" s="9">
        <f t="shared" si="51"/>
        <v>1</v>
      </c>
      <c r="W299" s="9">
        <f t="shared" si="52"/>
        <v>1</v>
      </c>
      <c r="X299" s="15">
        <f t="shared" si="59"/>
        <v>0</v>
      </c>
      <c r="Y299" s="15">
        <f t="shared" si="60"/>
        <v>2.409070377753697E-2</v>
      </c>
      <c r="Z299" s="15">
        <f t="shared" si="61"/>
        <v>2.409070377753697E-2</v>
      </c>
      <c r="AA299" s="15"/>
    </row>
    <row r="300" spans="1:27" x14ac:dyDescent="0.25">
      <c r="A300" s="1">
        <f>'trading strategies'!A369</f>
        <v>40280</v>
      </c>
      <c r="B300" s="52">
        <f>'trading strategies'!B369</f>
        <v>1.98847</v>
      </c>
      <c r="C300" s="5">
        <f>'trading strategies'!P369</f>
        <v>0</v>
      </c>
      <c r="D300" s="5">
        <f>'trading strategies'!Q369</f>
        <v>-1.985412550169996E-2</v>
      </c>
      <c r="E300" s="5">
        <f>'trading strategies'!R369</f>
        <v>-1.985412550169996E-2</v>
      </c>
      <c r="F300" s="14">
        <f t="shared" si="53"/>
        <v>0.40546117191804221</v>
      </c>
      <c r="G300" s="14">
        <f t="shared" si="54"/>
        <v>1.1980498338642678</v>
      </c>
      <c r="H300" s="14">
        <f t="shared" si="55"/>
        <v>0.9163152854251273</v>
      </c>
      <c r="I300" s="26">
        <f>'trading strategies'!S369</f>
        <v>0</v>
      </c>
      <c r="J300" s="26">
        <f>'trading strategies'!T369</f>
        <v>-2.1854125501699961E-2</v>
      </c>
      <c r="K300" s="26">
        <f>'trading strategies'!U369</f>
        <v>-2.1854125501699961E-2</v>
      </c>
      <c r="L300" s="14">
        <f t="shared" si="56"/>
        <v>6.7461171918041907E-2</v>
      </c>
      <c r="M300" s="14">
        <f t="shared" si="57"/>
        <v>0.83204983386426723</v>
      </c>
      <c r="N300" s="14">
        <f t="shared" si="58"/>
        <v>0.68631528542512654</v>
      </c>
      <c r="U300" s="9">
        <f t="shared" si="50"/>
        <v>-1</v>
      </c>
      <c r="V300" s="9">
        <f t="shared" si="51"/>
        <v>-1</v>
      </c>
      <c r="W300" s="9">
        <f t="shared" si="52"/>
        <v>-1</v>
      </c>
      <c r="X300" s="15">
        <f t="shared" si="59"/>
        <v>0</v>
      </c>
      <c r="Y300" s="15">
        <f t="shared" si="60"/>
        <v>-2.1854125501699961E-2</v>
      </c>
      <c r="Z300" s="15">
        <f t="shared" si="61"/>
        <v>-2.1854125501699961E-2</v>
      </c>
      <c r="AA300" s="15"/>
    </row>
    <row r="301" spans="1:27" x14ac:dyDescent="0.25">
      <c r="A301" s="1">
        <f>'trading strategies'!A370</f>
        <v>40287</v>
      </c>
      <c r="B301" s="52">
        <f>'trading strategies'!B370</f>
        <v>1.9174</v>
      </c>
      <c r="C301" s="5">
        <f>'trading strategies'!P370</f>
        <v>-3.6395397142237274E-2</v>
      </c>
      <c r="D301" s="5">
        <f>'trading strategies'!Q370</f>
        <v>0</v>
      </c>
      <c r="E301" s="5">
        <f>'trading strategies'!R370</f>
        <v>0</v>
      </c>
      <c r="F301" s="14">
        <f t="shared" si="53"/>
        <v>0.36906577477580493</v>
      </c>
      <c r="G301" s="14">
        <f t="shared" si="54"/>
        <v>1.1980498338642678</v>
      </c>
      <c r="H301" s="14">
        <f t="shared" si="55"/>
        <v>0.9163152854251273</v>
      </c>
      <c r="I301" s="26">
        <f>'trading strategies'!S370</f>
        <v>-3.8395397142237275E-2</v>
      </c>
      <c r="J301" s="26">
        <f>'trading strategies'!T370</f>
        <v>0</v>
      </c>
      <c r="K301" s="26">
        <f>'trading strategies'!U370</f>
        <v>0</v>
      </c>
      <c r="L301" s="14">
        <f t="shared" si="56"/>
        <v>2.9065774775804631E-2</v>
      </c>
      <c r="M301" s="14">
        <f t="shared" si="57"/>
        <v>0.83204983386426723</v>
      </c>
      <c r="N301" s="14">
        <f t="shared" si="58"/>
        <v>0.68631528542512654</v>
      </c>
      <c r="U301" s="9">
        <f t="shared" si="50"/>
        <v>-1</v>
      </c>
      <c r="V301" s="9">
        <f t="shared" si="51"/>
        <v>-1</v>
      </c>
      <c r="W301" s="9">
        <f t="shared" si="52"/>
        <v>-1</v>
      </c>
      <c r="X301" s="15">
        <f t="shared" si="59"/>
        <v>-3.8395397142237275E-2</v>
      </c>
      <c r="Y301" s="15">
        <f t="shared" si="60"/>
        <v>0</v>
      </c>
      <c r="Z301" s="15">
        <f t="shared" si="61"/>
        <v>0</v>
      </c>
      <c r="AA301" s="15"/>
    </row>
    <row r="302" spans="1:27" x14ac:dyDescent="0.25">
      <c r="A302" s="1">
        <f>'trading strategies'!A371</f>
        <v>40294</v>
      </c>
      <c r="B302" s="52">
        <f>'trading strategies'!B371</f>
        <v>1.7752399999999999</v>
      </c>
      <c r="C302" s="5">
        <f>'trading strategies'!P371</f>
        <v>0</v>
      </c>
      <c r="D302" s="5">
        <f>'trading strategies'!Q371</f>
        <v>7.7034476605994051E-2</v>
      </c>
      <c r="E302" s="5">
        <f>'trading strategies'!R371</f>
        <v>7.7034476605994051E-2</v>
      </c>
      <c r="F302" s="14">
        <f t="shared" si="53"/>
        <v>0.36906577477580493</v>
      </c>
      <c r="G302" s="14">
        <f t="shared" si="54"/>
        <v>1.2750843104702618</v>
      </c>
      <c r="H302" s="14">
        <f t="shared" si="55"/>
        <v>0.99334976203112135</v>
      </c>
      <c r="I302" s="26">
        <f>'trading strategies'!S371</f>
        <v>0</v>
      </c>
      <c r="J302" s="26">
        <f>'trading strategies'!T371</f>
        <v>7.5034476605994049E-2</v>
      </c>
      <c r="K302" s="26">
        <f>'trading strategies'!U371</f>
        <v>7.5034476605994049E-2</v>
      </c>
      <c r="L302" s="14">
        <f t="shared" si="56"/>
        <v>2.9065774775804631E-2</v>
      </c>
      <c r="M302" s="14">
        <f t="shared" si="57"/>
        <v>0.90708431047026128</v>
      </c>
      <c r="N302" s="14">
        <f t="shared" si="58"/>
        <v>0.76134976203112059</v>
      </c>
      <c r="U302" s="9">
        <f t="shared" si="50"/>
        <v>-1</v>
      </c>
      <c r="V302" s="9">
        <f t="shared" si="51"/>
        <v>1</v>
      </c>
      <c r="W302" s="9">
        <f t="shared" si="52"/>
        <v>1</v>
      </c>
      <c r="X302" s="15">
        <f t="shared" si="59"/>
        <v>0</v>
      </c>
      <c r="Y302" s="15">
        <f t="shared" si="60"/>
        <v>7.5034476605994049E-2</v>
      </c>
      <c r="Z302" s="15">
        <f t="shared" si="61"/>
        <v>7.5034476605994049E-2</v>
      </c>
      <c r="AA302" s="15"/>
    </row>
    <row r="303" spans="1:27" x14ac:dyDescent="0.25">
      <c r="A303" s="1">
        <f>'trading strategies'!A372</f>
        <v>40301</v>
      </c>
      <c r="B303" s="52">
        <f>'trading strategies'!B372</f>
        <v>1.4269400000000001</v>
      </c>
      <c r="C303" s="5">
        <f>'trading strategies'!P372</f>
        <v>0</v>
      </c>
      <c r="D303" s="5">
        <f>'trading strategies'!Q372</f>
        <v>0.21840333369491005</v>
      </c>
      <c r="E303" s="5">
        <f>'trading strategies'!R372</f>
        <v>0.21840333369491005</v>
      </c>
      <c r="F303" s="14">
        <f t="shared" si="53"/>
        <v>0.36906577477580493</v>
      </c>
      <c r="G303" s="14">
        <f t="shared" si="54"/>
        <v>1.4934876441651719</v>
      </c>
      <c r="H303" s="14">
        <f t="shared" si="55"/>
        <v>1.2117530957260314</v>
      </c>
      <c r="I303" s="26">
        <f>'trading strategies'!S372</f>
        <v>0</v>
      </c>
      <c r="J303" s="26">
        <f>'trading strategies'!T372</f>
        <v>0.21640333369491005</v>
      </c>
      <c r="K303" s="26">
        <f>'trading strategies'!U372</f>
        <v>0.21640333369491005</v>
      </c>
      <c r="L303" s="14">
        <f t="shared" si="56"/>
        <v>2.9065774775804631E-2</v>
      </c>
      <c r="M303" s="14">
        <f t="shared" si="57"/>
        <v>1.1234876441651713</v>
      </c>
      <c r="N303" s="14">
        <f t="shared" si="58"/>
        <v>0.97775309572603064</v>
      </c>
      <c r="U303" s="9">
        <f t="shared" si="50"/>
        <v>-1</v>
      </c>
      <c r="V303" s="9">
        <f t="shared" si="51"/>
        <v>2</v>
      </c>
      <c r="W303" s="9">
        <f t="shared" si="52"/>
        <v>2</v>
      </c>
      <c r="X303" s="15">
        <f t="shared" si="59"/>
        <v>0</v>
      </c>
      <c r="Y303" s="15">
        <f t="shared" si="60"/>
        <v>0.2914378103009041</v>
      </c>
      <c r="Z303" s="15">
        <f t="shared" si="61"/>
        <v>0.2914378103009041</v>
      </c>
      <c r="AA303" s="15"/>
    </row>
    <row r="304" spans="1:27" x14ac:dyDescent="0.25">
      <c r="A304" s="1">
        <f>'trading strategies'!A373</f>
        <v>40308</v>
      </c>
      <c r="B304" s="52">
        <f>'trading strategies'!B373</f>
        <v>1.546</v>
      </c>
      <c r="C304" s="5">
        <f>'trading strategies'!P373</f>
        <v>0</v>
      </c>
      <c r="D304" s="5">
        <f>'trading strategies'!Q373</f>
        <v>-8.0138658805375129E-2</v>
      </c>
      <c r="E304" s="5">
        <f>'trading strategies'!R373</f>
        <v>-8.0138658805375129E-2</v>
      </c>
      <c r="F304" s="14">
        <f t="shared" si="53"/>
        <v>0.36906577477580493</v>
      </c>
      <c r="G304" s="14">
        <f t="shared" si="54"/>
        <v>1.4133489853597967</v>
      </c>
      <c r="H304" s="14">
        <f t="shared" si="55"/>
        <v>1.1316144369206562</v>
      </c>
      <c r="I304" s="26">
        <f>'trading strategies'!S373</f>
        <v>0</v>
      </c>
      <c r="J304" s="26">
        <f>'trading strategies'!T373</f>
        <v>-8.2138658805375131E-2</v>
      </c>
      <c r="K304" s="26">
        <f>'trading strategies'!U373</f>
        <v>-8.2138658805375131E-2</v>
      </c>
      <c r="L304" s="14">
        <f t="shared" si="56"/>
        <v>2.9065774775804631E-2</v>
      </c>
      <c r="M304" s="14">
        <f t="shared" si="57"/>
        <v>1.0413489853597961</v>
      </c>
      <c r="N304" s="14">
        <f t="shared" si="58"/>
        <v>0.89561443692065557</v>
      </c>
      <c r="U304" s="9">
        <f t="shared" si="50"/>
        <v>-1</v>
      </c>
      <c r="V304" s="9">
        <f t="shared" si="51"/>
        <v>-1</v>
      </c>
      <c r="W304" s="9">
        <f t="shared" si="52"/>
        <v>-1</v>
      </c>
      <c r="X304" s="15">
        <f t="shared" si="59"/>
        <v>0</v>
      </c>
      <c r="Y304" s="15">
        <f t="shared" si="60"/>
        <v>-8.2138658805375131E-2</v>
      </c>
      <c r="Z304" s="15">
        <f t="shared" si="61"/>
        <v>-8.2138658805375131E-2</v>
      </c>
      <c r="AA304" s="15"/>
    </row>
    <row r="305" spans="1:27" x14ac:dyDescent="0.25">
      <c r="A305" s="1">
        <f>'trading strategies'!A374</f>
        <v>40315</v>
      </c>
      <c r="B305" s="52">
        <f>'trading strategies'!B374</f>
        <v>1.55488</v>
      </c>
      <c r="C305" s="5">
        <f>'trading strategies'!P374</f>
        <v>0</v>
      </c>
      <c r="D305" s="5">
        <f>'trading strategies'!Q374</f>
        <v>-5.7274220701709067E-3</v>
      </c>
      <c r="E305" s="5">
        <f>'trading strategies'!R374</f>
        <v>-5.7274220701709067E-3</v>
      </c>
      <c r="F305" s="14">
        <f t="shared" si="53"/>
        <v>0.36906577477580493</v>
      </c>
      <c r="G305" s="14">
        <f t="shared" si="54"/>
        <v>1.4076215632896258</v>
      </c>
      <c r="H305" s="14">
        <f t="shared" si="55"/>
        <v>1.1258870148504854</v>
      </c>
      <c r="I305" s="26">
        <f>'trading strategies'!S374</f>
        <v>0</v>
      </c>
      <c r="J305" s="26">
        <f>'trading strategies'!T374</f>
        <v>-7.7274220701709067E-3</v>
      </c>
      <c r="K305" s="26">
        <f>'trading strategies'!U374</f>
        <v>-7.7274220701709067E-3</v>
      </c>
      <c r="L305" s="14">
        <f t="shared" si="56"/>
        <v>2.9065774775804631E-2</v>
      </c>
      <c r="M305" s="14">
        <f t="shared" si="57"/>
        <v>1.0336215632896253</v>
      </c>
      <c r="N305" s="14">
        <f t="shared" si="58"/>
        <v>0.88788701485048471</v>
      </c>
      <c r="U305" s="9">
        <f t="shared" si="50"/>
        <v>-1</v>
      </c>
      <c r="V305" s="9">
        <f t="shared" si="51"/>
        <v>-2</v>
      </c>
      <c r="W305" s="9">
        <f t="shared" si="52"/>
        <v>-2</v>
      </c>
      <c r="X305" s="15">
        <f t="shared" si="59"/>
        <v>0</v>
      </c>
      <c r="Y305" s="15">
        <f t="shared" si="60"/>
        <v>-8.9866080875546039E-2</v>
      </c>
      <c r="Z305" s="15">
        <f t="shared" si="61"/>
        <v>-8.9866080875546039E-2</v>
      </c>
      <c r="AA305" s="15"/>
    </row>
    <row r="306" spans="1:27" x14ac:dyDescent="0.25">
      <c r="A306" s="1">
        <f>'trading strategies'!A375</f>
        <v>40322</v>
      </c>
      <c r="B306" s="52">
        <f>'trading strategies'!B375</f>
        <v>1.5886</v>
      </c>
      <c r="C306" s="5">
        <f>'trading strategies'!P375</f>
        <v>0</v>
      </c>
      <c r="D306" s="5">
        <f>'trading strategies'!Q375</f>
        <v>-2.1454752981493519E-2</v>
      </c>
      <c r="E306" s="5">
        <f>'trading strategies'!R375</f>
        <v>-2.1454752981493519E-2</v>
      </c>
      <c r="F306" s="14">
        <f t="shared" si="53"/>
        <v>0.36906577477580493</v>
      </c>
      <c r="G306" s="14">
        <f t="shared" si="54"/>
        <v>1.3861668103081324</v>
      </c>
      <c r="H306" s="14">
        <f t="shared" si="55"/>
        <v>1.1044322618689919</v>
      </c>
      <c r="I306" s="26">
        <f>'trading strategies'!S375</f>
        <v>0</v>
      </c>
      <c r="J306" s="26">
        <f>'trading strategies'!T375</f>
        <v>-2.3454752981493521E-2</v>
      </c>
      <c r="K306" s="26">
        <f>'trading strategies'!U375</f>
        <v>-2.3454752981493521E-2</v>
      </c>
      <c r="L306" s="14">
        <f t="shared" si="56"/>
        <v>2.9065774775804631E-2</v>
      </c>
      <c r="M306" s="14">
        <f t="shared" si="57"/>
        <v>1.0101668103081318</v>
      </c>
      <c r="N306" s="14">
        <f t="shared" si="58"/>
        <v>0.86443226186899125</v>
      </c>
      <c r="U306" s="9">
        <f t="shared" si="50"/>
        <v>-1</v>
      </c>
      <c r="V306" s="9">
        <f t="shared" si="51"/>
        <v>-3</v>
      </c>
      <c r="W306" s="9">
        <f t="shared" si="52"/>
        <v>-3</v>
      </c>
      <c r="X306" s="15">
        <f t="shared" si="59"/>
        <v>0</v>
      </c>
      <c r="Y306" s="15">
        <f t="shared" si="60"/>
        <v>-0.11332083385703956</v>
      </c>
      <c r="Z306" s="15">
        <f t="shared" si="61"/>
        <v>-0.11332083385703956</v>
      </c>
      <c r="AA306" s="15"/>
    </row>
    <row r="307" spans="1:27" x14ac:dyDescent="0.25">
      <c r="A307" s="1">
        <f>'trading strategies'!A376</f>
        <v>40329</v>
      </c>
      <c r="B307" s="52">
        <f>'trading strategies'!B376</f>
        <v>1.4743200000000001</v>
      </c>
      <c r="C307" s="5">
        <f>'trading strategies'!P376</f>
        <v>-7.4656258675249998E-2</v>
      </c>
      <c r="D307" s="5">
        <f>'trading strategies'!Q376</f>
        <v>0</v>
      </c>
      <c r="E307" s="5">
        <f>'trading strategies'!R376</f>
        <v>0</v>
      </c>
      <c r="F307" s="14">
        <f t="shared" si="53"/>
        <v>0.29440951610055494</v>
      </c>
      <c r="G307" s="14">
        <f t="shared" si="54"/>
        <v>1.3861668103081324</v>
      </c>
      <c r="H307" s="14">
        <f t="shared" si="55"/>
        <v>1.1044322618689919</v>
      </c>
      <c r="I307" s="26">
        <f>'trading strategies'!S376</f>
        <v>-7.665625867525E-2</v>
      </c>
      <c r="J307" s="26">
        <f>'trading strategies'!T376</f>
        <v>0</v>
      </c>
      <c r="K307" s="26">
        <f>'trading strategies'!U376</f>
        <v>0</v>
      </c>
      <c r="L307" s="14">
        <f t="shared" si="56"/>
        <v>-4.7590483899445368E-2</v>
      </c>
      <c r="M307" s="14">
        <f t="shared" si="57"/>
        <v>1.0101668103081318</v>
      </c>
      <c r="N307" s="14">
        <f t="shared" si="58"/>
        <v>0.86443226186899125</v>
      </c>
      <c r="U307" s="9">
        <f t="shared" si="50"/>
        <v>-1</v>
      </c>
      <c r="V307" s="9">
        <f t="shared" si="51"/>
        <v>-1</v>
      </c>
      <c r="W307" s="9">
        <f t="shared" si="52"/>
        <v>-1</v>
      </c>
      <c r="X307" s="15">
        <f t="shared" si="59"/>
        <v>-7.665625867525E-2</v>
      </c>
      <c r="Y307" s="15">
        <f t="shared" si="60"/>
        <v>0</v>
      </c>
      <c r="Z307" s="15">
        <f t="shared" si="61"/>
        <v>0</v>
      </c>
      <c r="AA307" s="15"/>
    </row>
    <row r="308" spans="1:27" x14ac:dyDescent="0.25">
      <c r="A308" s="1">
        <f>'trading strategies'!A377</f>
        <v>40336</v>
      </c>
      <c r="B308" s="52">
        <f>'trading strategies'!B377</f>
        <v>1.6108</v>
      </c>
      <c r="C308" s="5">
        <f>'trading strategies'!P377</f>
        <v>0</v>
      </c>
      <c r="D308" s="5">
        <f>'trading strategies'!Q377</f>
        <v>-8.8534083453517431E-2</v>
      </c>
      <c r="E308" s="5">
        <f>'trading strategies'!R377</f>
        <v>-8.8534083453517431E-2</v>
      </c>
      <c r="F308" s="14">
        <f t="shared" si="53"/>
        <v>0.29440951610055494</v>
      </c>
      <c r="G308" s="14">
        <f t="shared" si="54"/>
        <v>1.2976327268546148</v>
      </c>
      <c r="H308" s="14">
        <f t="shared" si="55"/>
        <v>1.0158981784154744</v>
      </c>
      <c r="I308" s="26">
        <f>'trading strategies'!S377</f>
        <v>0</v>
      </c>
      <c r="J308" s="26">
        <f>'trading strategies'!T377</f>
        <v>-9.0534083453517433E-2</v>
      </c>
      <c r="K308" s="26">
        <f>'trading strategies'!U377</f>
        <v>-9.0534083453517433E-2</v>
      </c>
      <c r="L308" s="14">
        <f t="shared" si="56"/>
        <v>-4.7590483899445368E-2</v>
      </c>
      <c r="M308" s="14">
        <f t="shared" si="57"/>
        <v>0.91963272685461439</v>
      </c>
      <c r="N308" s="14">
        <f t="shared" si="58"/>
        <v>0.77389817841547381</v>
      </c>
      <c r="U308" s="9">
        <f t="shared" si="50"/>
        <v>-1</v>
      </c>
      <c r="V308" s="9">
        <f t="shared" si="51"/>
        <v>-1</v>
      </c>
      <c r="W308" s="9">
        <f t="shared" si="52"/>
        <v>-1</v>
      </c>
      <c r="X308" s="15">
        <f t="shared" si="59"/>
        <v>0</v>
      </c>
      <c r="Y308" s="15">
        <f t="shared" si="60"/>
        <v>-9.0534083453517433E-2</v>
      </c>
      <c r="Z308" s="15">
        <f t="shared" si="61"/>
        <v>-9.0534083453517433E-2</v>
      </c>
      <c r="AA308" s="15"/>
    </row>
    <row r="309" spans="1:27" x14ac:dyDescent="0.25">
      <c r="A309" s="1">
        <f>'trading strategies'!A378</f>
        <v>40343</v>
      </c>
      <c r="B309" s="52">
        <f>'trading strategies'!B378</f>
        <v>1.7717000000000001</v>
      </c>
      <c r="C309" s="5">
        <f>'trading strategies'!P378</f>
        <v>9.5208587629092567E-2</v>
      </c>
      <c r="D309" s="5">
        <f>'trading strategies'!Q378</f>
        <v>0</v>
      </c>
      <c r="E309" s="5">
        <f>'trading strategies'!R378</f>
        <v>0</v>
      </c>
      <c r="F309" s="14">
        <f t="shared" si="53"/>
        <v>0.3896181037296475</v>
      </c>
      <c r="G309" s="14">
        <f t="shared" si="54"/>
        <v>1.2976327268546148</v>
      </c>
      <c r="H309" s="14">
        <f t="shared" si="55"/>
        <v>1.0158981784154744</v>
      </c>
      <c r="I309" s="26">
        <f>'trading strategies'!S378</f>
        <v>9.3208587629092565E-2</v>
      </c>
      <c r="J309" s="26">
        <f>'trading strategies'!T378</f>
        <v>0</v>
      </c>
      <c r="K309" s="26">
        <f>'trading strategies'!U378</f>
        <v>0</v>
      </c>
      <c r="L309" s="14">
        <f t="shared" si="56"/>
        <v>4.5618103729647197E-2</v>
      </c>
      <c r="M309" s="14">
        <f t="shared" si="57"/>
        <v>0.91963272685461439</v>
      </c>
      <c r="N309" s="14">
        <f t="shared" si="58"/>
        <v>0.77389817841547381</v>
      </c>
      <c r="U309" s="9">
        <f t="shared" si="50"/>
        <v>1</v>
      </c>
      <c r="V309" s="9">
        <f t="shared" si="51"/>
        <v>-1</v>
      </c>
      <c r="W309" s="9">
        <f t="shared" si="52"/>
        <v>-1</v>
      </c>
      <c r="X309" s="15">
        <f t="shared" si="59"/>
        <v>9.3208587629092565E-2</v>
      </c>
      <c r="Y309" s="15">
        <f t="shared" si="60"/>
        <v>0</v>
      </c>
      <c r="Z309" s="15">
        <f t="shared" si="61"/>
        <v>0</v>
      </c>
      <c r="AA309" s="15"/>
    </row>
    <row r="310" spans="1:27" x14ac:dyDescent="0.25">
      <c r="A310" s="1">
        <f>'trading strategies'!A379</f>
        <v>40350</v>
      </c>
      <c r="B310" s="52">
        <f>'trading strategies'!B379</f>
        <v>1.7236100000000001</v>
      </c>
      <c r="C310" s="5">
        <f>'trading strategies'!P379</f>
        <v>-2.7518609071374378E-2</v>
      </c>
      <c r="D310" s="5">
        <f>'trading strategies'!Q379</f>
        <v>0</v>
      </c>
      <c r="E310" s="5">
        <f>'trading strategies'!R379</f>
        <v>0</v>
      </c>
      <c r="F310" s="14">
        <f t="shared" si="53"/>
        <v>0.36209949465827312</v>
      </c>
      <c r="G310" s="14">
        <f t="shared" si="54"/>
        <v>1.2976327268546148</v>
      </c>
      <c r="H310" s="14">
        <f t="shared" si="55"/>
        <v>1.0158981784154744</v>
      </c>
      <c r="I310" s="26">
        <f>'trading strategies'!S379</f>
        <v>-2.951860907137438E-2</v>
      </c>
      <c r="J310" s="26">
        <f>'trading strategies'!T379</f>
        <v>0</v>
      </c>
      <c r="K310" s="26">
        <f>'trading strategies'!U379</f>
        <v>0</v>
      </c>
      <c r="L310" s="14">
        <f t="shared" si="56"/>
        <v>1.6099494658272817E-2</v>
      </c>
      <c r="M310" s="14">
        <f t="shared" si="57"/>
        <v>0.91963272685461439</v>
      </c>
      <c r="N310" s="14">
        <f t="shared" si="58"/>
        <v>0.77389817841547381</v>
      </c>
      <c r="U310" s="9">
        <f t="shared" si="50"/>
        <v>-1</v>
      </c>
      <c r="V310" s="9">
        <f t="shared" si="51"/>
        <v>-1</v>
      </c>
      <c r="W310" s="9">
        <f t="shared" si="52"/>
        <v>-1</v>
      </c>
      <c r="X310" s="15">
        <f t="shared" si="59"/>
        <v>-2.951860907137438E-2</v>
      </c>
      <c r="Y310" s="15">
        <f t="shared" si="60"/>
        <v>0</v>
      </c>
      <c r="Z310" s="15">
        <f t="shared" si="61"/>
        <v>0</v>
      </c>
      <c r="AA310" s="15"/>
    </row>
    <row r="311" spans="1:27" x14ac:dyDescent="0.25">
      <c r="A311" s="1">
        <f>'trading strategies'!A380</f>
        <v>40357</v>
      </c>
      <c r="B311" s="52">
        <f>'trading strategies'!B380</f>
        <v>1.5867599999999999</v>
      </c>
      <c r="C311" s="5">
        <f>'trading strategies'!P380</f>
        <v>-8.2726727178285553E-2</v>
      </c>
      <c r="D311" s="5">
        <f>'trading strategies'!Q380</f>
        <v>0</v>
      </c>
      <c r="E311" s="5">
        <f>'trading strategies'!R380</f>
        <v>0</v>
      </c>
      <c r="F311" s="14">
        <f t="shared" si="53"/>
        <v>0.27937276747998757</v>
      </c>
      <c r="G311" s="14">
        <f t="shared" si="54"/>
        <v>1.2976327268546148</v>
      </c>
      <c r="H311" s="14">
        <f t="shared" si="55"/>
        <v>1.0158981784154744</v>
      </c>
      <c r="I311" s="26">
        <f>'trading strategies'!S380</f>
        <v>-8.4726727178285555E-2</v>
      </c>
      <c r="J311" s="26">
        <f>'trading strategies'!T380</f>
        <v>0</v>
      </c>
      <c r="K311" s="26">
        <f>'trading strategies'!U380</f>
        <v>0</v>
      </c>
      <c r="L311" s="14">
        <f t="shared" si="56"/>
        <v>-6.8627232520012738E-2</v>
      </c>
      <c r="M311" s="14">
        <f t="shared" si="57"/>
        <v>0.91963272685461439</v>
      </c>
      <c r="N311" s="14">
        <f t="shared" si="58"/>
        <v>0.77389817841547381</v>
      </c>
      <c r="U311" s="9">
        <f t="shared" si="50"/>
        <v>-2</v>
      </c>
      <c r="V311" s="9">
        <f t="shared" si="51"/>
        <v>-1</v>
      </c>
      <c r="W311" s="9">
        <f t="shared" si="52"/>
        <v>-1</v>
      </c>
      <c r="X311" s="15">
        <f t="shared" si="59"/>
        <v>-0.11424533624965993</v>
      </c>
      <c r="Y311" s="15">
        <f t="shared" si="60"/>
        <v>0</v>
      </c>
      <c r="Z311" s="15">
        <f t="shared" si="61"/>
        <v>0</v>
      </c>
      <c r="AA311" s="15"/>
    </row>
    <row r="312" spans="1:27" x14ac:dyDescent="0.25">
      <c r="A312" s="1">
        <f>'trading strategies'!A381</f>
        <v>40364</v>
      </c>
      <c r="B312" s="52">
        <f>'trading strategies'!B381</f>
        <v>1.77725</v>
      </c>
      <c r="C312" s="5">
        <f>'trading strategies'!P381</f>
        <v>0</v>
      </c>
      <c r="D312" s="5">
        <f>'trading strategies'!Q381</f>
        <v>-0.11337302445286068</v>
      </c>
      <c r="E312" s="5">
        <f>'trading strategies'!R381</f>
        <v>-0.11337302445286068</v>
      </c>
      <c r="F312" s="14">
        <f t="shared" si="53"/>
        <v>0.27937276747998757</v>
      </c>
      <c r="G312" s="14">
        <f t="shared" si="54"/>
        <v>1.184259702401754</v>
      </c>
      <c r="H312" s="14">
        <f t="shared" si="55"/>
        <v>0.90252515396261368</v>
      </c>
      <c r="I312" s="26">
        <f>'trading strategies'!S381</f>
        <v>0</v>
      </c>
      <c r="J312" s="26">
        <f>'trading strategies'!T381</f>
        <v>-0.11537302445286068</v>
      </c>
      <c r="K312" s="26">
        <f>'trading strategies'!U381</f>
        <v>-0.11537302445286068</v>
      </c>
      <c r="L312" s="14">
        <f t="shared" si="56"/>
        <v>-6.8627232520012738E-2</v>
      </c>
      <c r="M312" s="14">
        <f t="shared" si="57"/>
        <v>0.80425970240175371</v>
      </c>
      <c r="N312" s="14">
        <f t="shared" si="58"/>
        <v>0.65852515396261313</v>
      </c>
      <c r="U312" s="9">
        <f t="shared" si="50"/>
        <v>-1</v>
      </c>
      <c r="V312" s="9">
        <f t="shared" si="51"/>
        <v>-1</v>
      </c>
      <c r="W312" s="9">
        <f t="shared" si="52"/>
        <v>-1</v>
      </c>
      <c r="X312" s="15">
        <f t="shared" si="59"/>
        <v>0</v>
      </c>
      <c r="Y312" s="15">
        <f t="shared" si="60"/>
        <v>-0.11537302445286068</v>
      </c>
      <c r="Z312" s="15">
        <f t="shared" si="61"/>
        <v>-0.11537302445286068</v>
      </c>
      <c r="AA312" s="15"/>
    </row>
    <row r="313" spans="1:27" x14ac:dyDescent="0.25">
      <c r="A313" s="1">
        <f>'trading strategies'!A382</f>
        <v>40371</v>
      </c>
      <c r="B313" s="52">
        <f>'trading strategies'!B382</f>
        <v>1.7698499999999999</v>
      </c>
      <c r="C313" s="5">
        <f>'trading strategies'!P382</f>
        <v>-4.1724285955545559E-3</v>
      </c>
      <c r="D313" s="5">
        <f>'trading strategies'!Q382</f>
        <v>0</v>
      </c>
      <c r="E313" s="5">
        <f>'trading strategies'!R382</f>
        <v>0</v>
      </c>
      <c r="F313" s="14">
        <f t="shared" si="53"/>
        <v>0.27520033888443302</v>
      </c>
      <c r="G313" s="14">
        <f t="shared" si="54"/>
        <v>1.184259702401754</v>
      </c>
      <c r="H313" s="14">
        <f t="shared" si="55"/>
        <v>0.90252515396261368</v>
      </c>
      <c r="I313" s="26">
        <f>'trading strategies'!S382</f>
        <v>-6.172428595554556E-3</v>
      </c>
      <c r="J313" s="26">
        <f>'trading strategies'!T382</f>
        <v>0</v>
      </c>
      <c r="K313" s="26">
        <f>'trading strategies'!U382</f>
        <v>0</v>
      </c>
      <c r="L313" s="14">
        <f t="shared" si="56"/>
        <v>-7.4799661115567295E-2</v>
      </c>
      <c r="M313" s="14">
        <f t="shared" si="57"/>
        <v>0.80425970240175371</v>
      </c>
      <c r="N313" s="14">
        <f t="shared" si="58"/>
        <v>0.65852515396261313</v>
      </c>
      <c r="U313" s="9">
        <f t="shared" si="50"/>
        <v>-1</v>
      </c>
      <c r="V313" s="9">
        <f t="shared" si="51"/>
        <v>-1</v>
      </c>
      <c r="W313" s="9">
        <f t="shared" si="52"/>
        <v>-1</v>
      </c>
      <c r="X313" s="15">
        <f t="shared" si="59"/>
        <v>-6.172428595554556E-3</v>
      </c>
      <c r="Y313" s="15">
        <f t="shared" si="60"/>
        <v>0</v>
      </c>
      <c r="Z313" s="15">
        <f t="shared" si="61"/>
        <v>0</v>
      </c>
      <c r="AA313" s="15"/>
    </row>
    <row r="314" spans="1:27" x14ac:dyDescent="0.25">
      <c r="A314" s="1">
        <f>'trading strategies'!A383</f>
        <v>40378</v>
      </c>
      <c r="B314" s="52">
        <f>'trading strategies'!B383</f>
        <v>1.77725</v>
      </c>
      <c r="C314" s="5">
        <f>'trading strategies'!P383</f>
        <v>4.1724285955545559E-3</v>
      </c>
      <c r="D314" s="5">
        <f>'trading strategies'!Q383</f>
        <v>0</v>
      </c>
      <c r="E314" s="5">
        <f>'trading strategies'!R383</f>
        <v>0</v>
      </c>
      <c r="F314" s="14">
        <f t="shared" si="53"/>
        <v>0.27937276747998757</v>
      </c>
      <c r="G314" s="14">
        <f t="shared" si="54"/>
        <v>1.184259702401754</v>
      </c>
      <c r="H314" s="14">
        <f t="shared" si="55"/>
        <v>0.90252515396261368</v>
      </c>
      <c r="I314" s="26">
        <f>'trading strategies'!S383</f>
        <v>2.1724285955545559E-3</v>
      </c>
      <c r="J314" s="26">
        <f>'trading strategies'!T383</f>
        <v>0</v>
      </c>
      <c r="K314" s="26">
        <f>'trading strategies'!U383</f>
        <v>0</v>
      </c>
      <c r="L314" s="14">
        <f t="shared" si="56"/>
        <v>-7.2627232520012741E-2</v>
      </c>
      <c r="M314" s="14">
        <f t="shared" si="57"/>
        <v>0.80425970240175371</v>
      </c>
      <c r="N314" s="14">
        <f t="shared" si="58"/>
        <v>0.65852515396261313</v>
      </c>
      <c r="U314" s="9">
        <f t="shared" si="50"/>
        <v>1</v>
      </c>
      <c r="V314" s="9">
        <f t="shared" si="51"/>
        <v>-1</v>
      </c>
      <c r="W314" s="9">
        <f t="shared" si="52"/>
        <v>-1</v>
      </c>
      <c r="X314" s="15">
        <f t="shared" si="59"/>
        <v>2.1724285955545559E-3</v>
      </c>
      <c r="Y314" s="15">
        <f t="shared" si="60"/>
        <v>0</v>
      </c>
      <c r="Z314" s="15">
        <f t="shared" si="61"/>
        <v>0</v>
      </c>
      <c r="AA314" s="15"/>
    </row>
    <row r="315" spans="1:27" x14ac:dyDescent="0.25">
      <c r="A315" s="1">
        <f>'trading strategies'!A384</f>
        <v>40385</v>
      </c>
      <c r="B315" s="52">
        <f>'trading strategies'!B384</f>
        <v>1.87896</v>
      </c>
      <c r="C315" s="5">
        <f>'trading strategies'!P384</f>
        <v>5.5651206458176006E-2</v>
      </c>
      <c r="D315" s="5">
        <f>'trading strategies'!Q384</f>
        <v>0</v>
      </c>
      <c r="E315" s="5">
        <f>'trading strategies'!R384</f>
        <v>0</v>
      </c>
      <c r="F315" s="14">
        <f t="shared" si="53"/>
        <v>0.33502397393816358</v>
      </c>
      <c r="G315" s="14">
        <f t="shared" si="54"/>
        <v>1.184259702401754</v>
      </c>
      <c r="H315" s="14">
        <f t="shared" si="55"/>
        <v>0.90252515396261368</v>
      </c>
      <c r="I315" s="26">
        <f>'trading strategies'!S384</f>
        <v>5.3651206458176004E-2</v>
      </c>
      <c r="J315" s="26">
        <f>'trading strategies'!T384</f>
        <v>0</v>
      </c>
      <c r="K315" s="26">
        <f>'trading strategies'!U384</f>
        <v>0</v>
      </c>
      <c r="L315" s="14">
        <f t="shared" si="56"/>
        <v>-1.8976026061836737E-2</v>
      </c>
      <c r="M315" s="14">
        <f t="shared" si="57"/>
        <v>0.80425970240175371</v>
      </c>
      <c r="N315" s="14">
        <f t="shared" si="58"/>
        <v>0.65852515396261313</v>
      </c>
      <c r="U315" s="9">
        <f t="shared" si="50"/>
        <v>2</v>
      </c>
      <c r="V315" s="9">
        <f t="shared" si="51"/>
        <v>-1</v>
      </c>
      <c r="W315" s="9">
        <f t="shared" si="52"/>
        <v>-1</v>
      </c>
      <c r="X315" s="15">
        <f t="shared" si="59"/>
        <v>5.5823635053730558E-2</v>
      </c>
      <c r="Y315" s="15">
        <f t="shared" si="60"/>
        <v>0</v>
      </c>
      <c r="Z315" s="15">
        <f t="shared" si="61"/>
        <v>0</v>
      </c>
      <c r="AA315" s="15"/>
    </row>
    <row r="316" spans="1:27" x14ac:dyDescent="0.25">
      <c r="A316" s="1">
        <f>'trading strategies'!A385</f>
        <v>40392</v>
      </c>
      <c r="B316" s="52">
        <f>'trading strategies'!B385</f>
        <v>1.8586199999999999</v>
      </c>
      <c r="C316" s="5">
        <f>'trading strategies'!P385</f>
        <v>-1.0884155414736751E-2</v>
      </c>
      <c r="D316" s="5">
        <f>'trading strategies'!Q385</f>
        <v>0</v>
      </c>
      <c r="E316" s="5">
        <f>'trading strategies'!R385</f>
        <v>0</v>
      </c>
      <c r="F316" s="14">
        <f t="shared" si="53"/>
        <v>0.32413981852342683</v>
      </c>
      <c r="G316" s="14">
        <f t="shared" si="54"/>
        <v>1.184259702401754</v>
      </c>
      <c r="H316" s="14">
        <f t="shared" si="55"/>
        <v>0.90252515396261368</v>
      </c>
      <c r="I316" s="26">
        <f>'trading strategies'!S385</f>
        <v>-1.2884155414736751E-2</v>
      </c>
      <c r="J316" s="26">
        <f>'trading strategies'!T385</f>
        <v>0</v>
      </c>
      <c r="K316" s="26">
        <f>'trading strategies'!U385</f>
        <v>0</v>
      </c>
      <c r="L316" s="14">
        <f t="shared" si="56"/>
        <v>-3.186018147657349E-2</v>
      </c>
      <c r="M316" s="14">
        <f t="shared" si="57"/>
        <v>0.80425970240175371</v>
      </c>
      <c r="N316" s="14">
        <f t="shared" si="58"/>
        <v>0.65852515396261313</v>
      </c>
      <c r="U316" s="9">
        <f t="shared" si="50"/>
        <v>-1</v>
      </c>
      <c r="V316" s="9">
        <f t="shared" si="51"/>
        <v>-1</v>
      </c>
      <c r="W316" s="9">
        <f t="shared" si="52"/>
        <v>-1</v>
      </c>
      <c r="X316" s="15">
        <f t="shared" si="59"/>
        <v>-1.2884155414736751E-2</v>
      </c>
      <c r="Y316" s="15">
        <f t="shared" si="60"/>
        <v>0</v>
      </c>
      <c r="Z316" s="15">
        <f t="shared" si="61"/>
        <v>0</v>
      </c>
      <c r="AA316" s="15"/>
    </row>
    <row r="317" spans="1:27" x14ac:dyDescent="0.25">
      <c r="A317" s="1">
        <f>'trading strategies'!A386</f>
        <v>40399</v>
      </c>
      <c r="B317" s="52">
        <f>'trading strategies'!B386</f>
        <v>1.74766</v>
      </c>
      <c r="C317" s="5">
        <f>'trading strategies'!P386</f>
        <v>-6.155652656584043E-2</v>
      </c>
      <c r="D317" s="5">
        <f>'trading strategies'!Q386</f>
        <v>0</v>
      </c>
      <c r="E317" s="5">
        <f>'trading strategies'!R386</f>
        <v>0</v>
      </c>
      <c r="F317" s="14">
        <f t="shared" si="53"/>
        <v>0.2625832919575864</v>
      </c>
      <c r="G317" s="14">
        <f t="shared" si="54"/>
        <v>1.184259702401754</v>
      </c>
      <c r="H317" s="14">
        <f t="shared" si="55"/>
        <v>0.90252515396261368</v>
      </c>
      <c r="I317" s="26">
        <f>'trading strategies'!S386</f>
        <v>-6.3556526565840432E-2</v>
      </c>
      <c r="J317" s="26">
        <f>'trading strategies'!T386</f>
        <v>0</v>
      </c>
      <c r="K317" s="26">
        <f>'trading strategies'!U386</f>
        <v>0</v>
      </c>
      <c r="L317" s="14">
        <f t="shared" si="56"/>
        <v>-9.5416708042413922E-2</v>
      </c>
      <c r="M317" s="14">
        <f t="shared" si="57"/>
        <v>0.80425970240175371</v>
      </c>
      <c r="N317" s="14">
        <f t="shared" si="58"/>
        <v>0.65852515396261313</v>
      </c>
      <c r="U317" s="9">
        <f t="shared" si="50"/>
        <v>-2</v>
      </c>
      <c r="V317" s="9">
        <f t="shared" si="51"/>
        <v>-1</v>
      </c>
      <c r="W317" s="9">
        <f t="shared" si="52"/>
        <v>-1</v>
      </c>
      <c r="X317" s="15">
        <f t="shared" si="59"/>
        <v>-7.6440681980577185E-2</v>
      </c>
      <c r="Y317" s="15">
        <f t="shared" si="60"/>
        <v>0</v>
      </c>
      <c r="Z317" s="15">
        <f t="shared" si="61"/>
        <v>0</v>
      </c>
      <c r="AA317" s="15"/>
    </row>
    <row r="318" spans="1:27" x14ac:dyDescent="0.25">
      <c r="A318" s="1">
        <f>'trading strategies'!A387</f>
        <v>40406</v>
      </c>
      <c r="B318" s="52">
        <f>'trading strategies'!B387</f>
        <v>1.6551800000000001</v>
      </c>
      <c r="C318" s="5">
        <f>'trading strategies'!P387</f>
        <v>0</v>
      </c>
      <c r="D318" s="5">
        <f>'trading strategies'!Q387</f>
        <v>5.4367986060807394E-2</v>
      </c>
      <c r="E318" s="5">
        <f>'trading strategies'!R387</f>
        <v>5.4367986060807394E-2</v>
      </c>
      <c r="F318" s="14">
        <f t="shared" si="53"/>
        <v>0.2625832919575864</v>
      </c>
      <c r="G318" s="14">
        <f t="shared" si="54"/>
        <v>1.2386276884625613</v>
      </c>
      <c r="H318" s="14">
        <f t="shared" si="55"/>
        <v>0.95689314002342107</v>
      </c>
      <c r="I318" s="26">
        <f>'trading strategies'!S387</f>
        <v>0</v>
      </c>
      <c r="J318" s="26">
        <f>'trading strategies'!T387</f>
        <v>5.2367986060807392E-2</v>
      </c>
      <c r="K318" s="26">
        <f>'trading strategies'!U387</f>
        <v>5.2367986060807392E-2</v>
      </c>
      <c r="L318" s="14">
        <f t="shared" si="56"/>
        <v>-9.5416708042413922E-2</v>
      </c>
      <c r="M318" s="14">
        <f t="shared" si="57"/>
        <v>0.8566276884625611</v>
      </c>
      <c r="N318" s="14">
        <f t="shared" si="58"/>
        <v>0.71089314002342052</v>
      </c>
      <c r="U318" s="9">
        <f t="shared" si="50"/>
        <v>-1</v>
      </c>
      <c r="V318" s="9">
        <f t="shared" si="51"/>
        <v>1</v>
      </c>
      <c r="W318" s="9">
        <f t="shared" si="52"/>
        <v>1</v>
      </c>
      <c r="X318" s="15">
        <f t="shared" si="59"/>
        <v>0</v>
      </c>
      <c r="Y318" s="15">
        <f t="shared" si="60"/>
        <v>5.2367986060807392E-2</v>
      </c>
      <c r="Z318" s="15">
        <f t="shared" si="61"/>
        <v>5.2367986060807392E-2</v>
      </c>
      <c r="AA318" s="15"/>
    </row>
    <row r="319" spans="1:27" x14ac:dyDescent="0.25">
      <c r="A319" s="1">
        <f>'trading strategies'!A388</f>
        <v>40413</v>
      </c>
      <c r="B319" s="52">
        <f>'trading strategies'!B388</f>
        <v>1.66998</v>
      </c>
      <c r="C319" s="5">
        <f>'trading strategies'!P388</f>
        <v>0</v>
      </c>
      <c r="D319" s="5">
        <f>'trading strategies'!Q388</f>
        <v>-8.901886064799247E-3</v>
      </c>
      <c r="E319" s="5">
        <f>'trading strategies'!R388</f>
        <v>-8.901886064799247E-3</v>
      </c>
      <c r="F319" s="14">
        <f t="shared" si="53"/>
        <v>0.2625832919575864</v>
      </c>
      <c r="G319" s="14">
        <f t="shared" si="54"/>
        <v>1.2297258023977622</v>
      </c>
      <c r="H319" s="14">
        <f t="shared" si="55"/>
        <v>0.94799125395862183</v>
      </c>
      <c r="I319" s="26">
        <f>'trading strategies'!S388</f>
        <v>0</v>
      </c>
      <c r="J319" s="26">
        <f>'trading strategies'!T388</f>
        <v>-1.0901886064799247E-2</v>
      </c>
      <c r="K319" s="26">
        <f>'trading strategies'!U388</f>
        <v>-1.0901886064799247E-2</v>
      </c>
      <c r="L319" s="14">
        <f t="shared" si="56"/>
        <v>-9.5416708042413922E-2</v>
      </c>
      <c r="M319" s="14">
        <f t="shared" si="57"/>
        <v>0.84572580239776185</v>
      </c>
      <c r="N319" s="14">
        <f t="shared" si="58"/>
        <v>0.69999125395862127</v>
      </c>
      <c r="U319" s="9">
        <f t="shared" si="50"/>
        <v>-1</v>
      </c>
      <c r="V319" s="9">
        <f t="shared" si="51"/>
        <v>-1</v>
      </c>
      <c r="W319" s="9">
        <f t="shared" si="52"/>
        <v>-1</v>
      </c>
      <c r="X319" s="15">
        <f t="shared" si="59"/>
        <v>0</v>
      </c>
      <c r="Y319" s="15">
        <f t="shared" si="60"/>
        <v>-1.0901886064799247E-2</v>
      </c>
      <c r="Z319" s="15">
        <f t="shared" si="61"/>
        <v>-1.0901886064799247E-2</v>
      </c>
      <c r="AA319" s="15"/>
    </row>
    <row r="320" spans="1:27" x14ac:dyDescent="0.25">
      <c r="A320" s="1">
        <f>'trading strategies'!A389</f>
        <v>40420</v>
      </c>
      <c r="B320" s="52">
        <f>'trading strategies'!B389</f>
        <v>1.7698499999999999</v>
      </c>
      <c r="C320" s="5">
        <f>'trading strategies'!P389</f>
        <v>0</v>
      </c>
      <c r="D320" s="5">
        <f>'trading strategies'!Q389</f>
        <v>-5.8083146922854767E-2</v>
      </c>
      <c r="E320" s="5">
        <f>'trading strategies'!R389</f>
        <v>-5.8083146922854767E-2</v>
      </c>
      <c r="F320" s="14">
        <f t="shared" si="53"/>
        <v>0.2625832919575864</v>
      </c>
      <c r="G320" s="14">
        <f t="shared" si="54"/>
        <v>1.1716426554749075</v>
      </c>
      <c r="H320" s="14">
        <f t="shared" si="55"/>
        <v>0.88990810703576706</v>
      </c>
      <c r="I320" s="26">
        <f>'trading strategies'!S389</f>
        <v>0</v>
      </c>
      <c r="J320" s="26">
        <f>'trading strategies'!T389</f>
        <v>-6.0083146922854769E-2</v>
      </c>
      <c r="K320" s="26">
        <f>'trading strategies'!U389</f>
        <v>-6.0083146922854769E-2</v>
      </c>
      <c r="L320" s="14">
        <f t="shared" si="56"/>
        <v>-9.5416708042413922E-2</v>
      </c>
      <c r="M320" s="14">
        <f t="shared" si="57"/>
        <v>0.78564265547490708</v>
      </c>
      <c r="N320" s="14">
        <f t="shared" si="58"/>
        <v>0.6399081070357665</v>
      </c>
      <c r="U320" s="9">
        <f t="shared" si="50"/>
        <v>-1</v>
      </c>
      <c r="V320" s="9">
        <f t="shared" si="51"/>
        <v>-2</v>
      </c>
      <c r="W320" s="9">
        <f t="shared" si="52"/>
        <v>-2</v>
      </c>
      <c r="X320" s="15">
        <f t="shared" si="59"/>
        <v>0</v>
      </c>
      <c r="Y320" s="15">
        <f t="shared" si="60"/>
        <v>-7.0985032987654018E-2</v>
      </c>
      <c r="Z320" s="15">
        <f t="shared" si="61"/>
        <v>-7.0985032987654018E-2</v>
      </c>
      <c r="AA320" s="15"/>
    </row>
    <row r="321" spans="1:27" x14ac:dyDescent="0.25">
      <c r="A321" s="1">
        <f>'trading strategies'!A390</f>
        <v>40427</v>
      </c>
      <c r="B321" s="52">
        <f>'trading strategies'!B390</f>
        <v>1.8012900000000001</v>
      </c>
      <c r="C321" s="5">
        <f>'trading strategies'!P390</f>
        <v>1.7608277653959337E-2</v>
      </c>
      <c r="D321" s="5">
        <f>'trading strategies'!Q390</f>
        <v>0</v>
      </c>
      <c r="E321" s="5">
        <f>'trading strategies'!R390</f>
        <v>0</v>
      </c>
      <c r="F321" s="14">
        <f t="shared" si="53"/>
        <v>0.28019156961154573</v>
      </c>
      <c r="G321" s="14">
        <f t="shared" si="54"/>
        <v>1.1716426554749075</v>
      </c>
      <c r="H321" s="14">
        <f t="shared" si="55"/>
        <v>0.88990810703576706</v>
      </c>
      <c r="I321" s="26">
        <f>'trading strategies'!S390</f>
        <v>1.5608277653959337E-2</v>
      </c>
      <c r="J321" s="26">
        <f>'trading strategies'!T390</f>
        <v>0</v>
      </c>
      <c r="K321" s="26">
        <f>'trading strategies'!U390</f>
        <v>0</v>
      </c>
      <c r="L321" s="14">
        <f t="shared" si="56"/>
        <v>-7.9808430388454588E-2</v>
      </c>
      <c r="M321" s="14">
        <f t="shared" si="57"/>
        <v>0.78564265547490708</v>
      </c>
      <c r="N321" s="14">
        <f t="shared" si="58"/>
        <v>0.6399081070357665</v>
      </c>
      <c r="U321" s="9">
        <f t="shared" si="50"/>
        <v>1</v>
      </c>
      <c r="V321" s="9">
        <f t="shared" si="51"/>
        <v>-1</v>
      </c>
      <c r="W321" s="9">
        <f t="shared" si="52"/>
        <v>-1</v>
      </c>
      <c r="X321" s="15">
        <f t="shared" si="59"/>
        <v>1.5608277653959337E-2</v>
      </c>
      <c r="Y321" s="15">
        <f t="shared" si="60"/>
        <v>0</v>
      </c>
      <c r="Z321" s="15">
        <f t="shared" si="61"/>
        <v>0</v>
      </c>
      <c r="AA321" s="15"/>
    </row>
    <row r="322" spans="1:27" x14ac:dyDescent="0.25">
      <c r="A322" s="1">
        <f>'trading strategies'!A391</f>
        <v>40434</v>
      </c>
      <c r="B322" s="52">
        <f>'trading strategies'!B391</f>
        <v>1.77725</v>
      </c>
      <c r="C322" s="5">
        <f>'trading strategies'!P391</f>
        <v>-1.3435849058404781E-2</v>
      </c>
      <c r="D322" s="5">
        <f>'trading strategies'!Q391</f>
        <v>0</v>
      </c>
      <c r="E322" s="5">
        <f>'trading strategies'!R391</f>
        <v>0</v>
      </c>
      <c r="F322" s="14">
        <f t="shared" si="53"/>
        <v>0.26675572055314095</v>
      </c>
      <c r="G322" s="14">
        <f t="shared" si="54"/>
        <v>1.1716426554749075</v>
      </c>
      <c r="H322" s="14">
        <f t="shared" si="55"/>
        <v>0.88990810703576706</v>
      </c>
      <c r="I322" s="26">
        <f>'trading strategies'!S391</f>
        <v>-1.5435849058404781E-2</v>
      </c>
      <c r="J322" s="26">
        <f>'trading strategies'!T391</f>
        <v>0</v>
      </c>
      <c r="K322" s="26">
        <f>'trading strategies'!U391</f>
        <v>0</v>
      </c>
      <c r="L322" s="14">
        <f t="shared" si="56"/>
        <v>-9.524427944685937E-2</v>
      </c>
      <c r="M322" s="14">
        <f t="shared" si="57"/>
        <v>0.78564265547490708</v>
      </c>
      <c r="N322" s="14">
        <f t="shared" si="58"/>
        <v>0.6399081070357665</v>
      </c>
      <c r="U322" s="9">
        <f t="shared" si="50"/>
        <v>-1</v>
      </c>
      <c r="V322" s="9">
        <f t="shared" si="51"/>
        <v>-1</v>
      </c>
      <c r="W322" s="9">
        <f t="shared" si="52"/>
        <v>-1</v>
      </c>
      <c r="X322" s="15">
        <f t="shared" si="59"/>
        <v>-1.5435849058404781E-2</v>
      </c>
      <c r="Y322" s="15">
        <f t="shared" si="60"/>
        <v>0</v>
      </c>
      <c r="Z322" s="15">
        <f t="shared" si="61"/>
        <v>0</v>
      </c>
      <c r="AA322" s="15"/>
    </row>
    <row r="323" spans="1:27" x14ac:dyDescent="0.25">
      <c r="A323" s="1">
        <f>'trading strategies'!A392</f>
        <v>40441</v>
      </c>
      <c r="B323" s="52">
        <f>'trading strategies'!B392</f>
        <v>1.80498</v>
      </c>
      <c r="C323" s="5">
        <f>'trading strategies'!P392</f>
        <v>1.5482285563591547E-2</v>
      </c>
      <c r="D323" s="5">
        <f>'trading strategies'!Q392</f>
        <v>0</v>
      </c>
      <c r="E323" s="5">
        <f>'trading strategies'!R392</f>
        <v>0</v>
      </c>
      <c r="F323" s="14">
        <f t="shared" si="53"/>
        <v>0.2822380061167325</v>
      </c>
      <c r="G323" s="14">
        <f t="shared" si="54"/>
        <v>1.1716426554749075</v>
      </c>
      <c r="H323" s="14">
        <f t="shared" si="55"/>
        <v>0.88990810703576706</v>
      </c>
      <c r="I323" s="26">
        <f>'trading strategies'!S392</f>
        <v>1.3482285563591547E-2</v>
      </c>
      <c r="J323" s="26">
        <f>'trading strategies'!T392</f>
        <v>0</v>
      </c>
      <c r="K323" s="26">
        <f>'trading strategies'!U392</f>
        <v>0</v>
      </c>
      <c r="L323" s="14">
        <f t="shared" si="56"/>
        <v>-8.1761993883267825E-2</v>
      </c>
      <c r="M323" s="14">
        <f t="shared" si="57"/>
        <v>0.78564265547490708</v>
      </c>
      <c r="N323" s="14">
        <f t="shared" si="58"/>
        <v>0.6399081070357665</v>
      </c>
      <c r="U323" s="9">
        <f t="shared" ref="U323:U386" si="62">IF(AND(I323*I322&gt;0,I323&lt;0),U322-1,IF(AND(I323*I322&gt;0,I323&gt;0),U322+1,IF(I323&gt;0,1,-1)))</f>
        <v>1</v>
      </c>
      <c r="V323" s="9">
        <f t="shared" ref="V323:V386" si="63">IF(AND(J323*J322&gt;0,J323&lt;0),V322-1,IF(AND(J323*J322&gt;0,J323&gt;0),V322+1,IF(J323&gt;0,1,-1)))</f>
        <v>-1</v>
      </c>
      <c r="W323" s="9">
        <f t="shared" ref="W323:W386" si="64">IF(AND(K323*K322&gt;0,K323&lt;0),W322-1,IF(AND(K323*K322&gt;0,K323&gt;0),W322+1,IF(K323&gt;0,1,-1)))</f>
        <v>-1</v>
      </c>
      <c r="X323" s="15">
        <f t="shared" si="59"/>
        <v>1.3482285563591547E-2</v>
      </c>
      <c r="Y323" s="15">
        <f t="shared" si="60"/>
        <v>0</v>
      </c>
      <c r="Z323" s="15">
        <f t="shared" si="61"/>
        <v>0</v>
      </c>
      <c r="AA323" s="15"/>
    </row>
    <row r="324" spans="1:27" x14ac:dyDescent="0.25">
      <c r="A324" s="1">
        <f>'trading strategies'!A393</f>
        <v>40448</v>
      </c>
      <c r="B324" s="52">
        <f>'trading strategies'!B393</f>
        <v>1.7532000000000001</v>
      </c>
      <c r="C324" s="5">
        <f>'trading strategies'!P393</f>
        <v>-2.9106821828529861E-2</v>
      </c>
      <c r="D324" s="5">
        <f>'trading strategies'!Q393</f>
        <v>0</v>
      </c>
      <c r="E324" s="5">
        <f>'trading strategies'!R393</f>
        <v>0</v>
      </c>
      <c r="F324" s="14">
        <f t="shared" ref="F324:F387" si="65">C324+F323</f>
        <v>0.25313118428820264</v>
      </c>
      <c r="G324" s="14">
        <f t="shared" ref="G324:G387" si="66">D324+G323</f>
        <v>1.1716426554749075</v>
      </c>
      <c r="H324" s="14">
        <f t="shared" ref="H324:H387" si="67">E324+H323</f>
        <v>0.88990810703576706</v>
      </c>
      <c r="I324" s="26">
        <f>'trading strategies'!S393</f>
        <v>-3.1106821828529863E-2</v>
      </c>
      <c r="J324" s="26">
        <f>'trading strategies'!T393</f>
        <v>0</v>
      </c>
      <c r="K324" s="26">
        <f>'trading strategies'!U393</f>
        <v>0</v>
      </c>
      <c r="L324" s="14">
        <f t="shared" ref="L324:L387" si="68">I324+L323</f>
        <v>-0.11286881571179769</v>
      </c>
      <c r="M324" s="14">
        <f t="shared" ref="M324:M387" si="69">J324+M323</f>
        <v>0.78564265547490708</v>
      </c>
      <c r="N324" s="14">
        <f t="shared" ref="N324:N387" si="70">K324+N323</f>
        <v>0.6399081070357665</v>
      </c>
      <c r="U324" s="9">
        <f t="shared" si="62"/>
        <v>-1</v>
      </c>
      <c r="V324" s="9">
        <f t="shared" si="63"/>
        <v>-1</v>
      </c>
      <c r="W324" s="9">
        <f t="shared" si="64"/>
        <v>-1</v>
      </c>
      <c r="X324" s="15">
        <f t="shared" ref="X324:X387" si="71">IF(I324*I323&gt;0,I324+X323,I324)</f>
        <v>-3.1106821828529863E-2</v>
      </c>
      <c r="Y324" s="15">
        <f t="shared" ref="Y324:Y387" si="72">IF(J324*J323&gt;0,J324+Y323,J324)</f>
        <v>0</v>
      </c>
      <c r="Z324" s="15">
        <f t="shared" ref="Z324:Z387" si="73">IF(K324*K323&gt;0,K324+Z323,K324)</f>
        <v>0</v>
      </c>
      <c r="AA324" s="15"/>
    </row>
    <row r="325" spans="1:27" x14ac:dyDescent="0.25">
      <c r="A325" s="1">
        <f>'trading strategies'!A394</f>
        <v>40455</v>
      </c>
      <c r="B325" s="52">
        <f>'trading strategies'!B394</f>
        <v>1.80498</v>
      </c>
      <c r="C325" s="5">
        <f>'trading strategies'!P394</f>
        <v>0</v>
      </c>
      <c r="D325" s="5">
        <f>'trading strategies'!Q394</f>
        <v>-2.9106821828529861E-2</v>
      </c>
      <c r="E325" s="5">
        <f>'trading strategies'!R394</f>
        <v>-2.9106821828529861E-2</v>
      </c>
      <c r="F325" s="14">
        <f t="shared" si="65"/>
        <v>0.25313118428820264</v>
      </c>
      <c r="G325" s="14">
        <f t="shared" si="66"/>
        <v>1.1425358336463778</v>
      </c>
      <c r="H325" s="14">
        <f t="shared" si="67"/>
        <v>0.8608012852072372</v>
      </c>
      <c r="I325" s="26">
        <f>'trading strategies'!S394</f>
        <v>0</v>
      </c>
      <c r="J325" s="26">
        <f>'trading strategies'!T394</f>
        <v>-3.1106821828529863E-2</v>
      </c>
      <c r="K325" s="26">
        <f>'trading strategies'!U394</f>
        <v>-3.1106821828529863E-2</v>
      </c>
      <c r="L325" s="14">
        <f t="shared" si="68"/>
        <v>-0.11286881571179769</v>
      </c>
      <c r="M325" s="14">
        <f t="shared" si="69"/>
        <v>0.75453583364637722</v>
      </c>
      <c r="N325" s="14">
        <f t="shared" si="70"/>
        <v>0.60880128520723664</v>
      </c>
      <c r="U325" s="9">
        <f t="shared" si="62"/>
        <v>-1</v>
      </c>
      <c r="V325" s="9">
        <f t="shared" si="63"/>
        <v>-1</v>
      </c>
      <c r="W325" s="9">
        <f t="shared" si="64"/>
        <v>-1</v>
      </c>
      <c r="X325" s="15">
        <f t="shared" si="71"/>
        <v>0</v>
      </c>
      <c r="Y325" s="15">
        <f t="shared" si="72"/>
        <v>-3.1106821828529863E-2</v>
      </c>
      <c r="Z325" s="15">
        <f t="shared" si="73"/>
        <v>-3.1106821828529863E-2</v>
      </c>
      <c r="AA325" s="15"/>
    </row>
    <row r="326" spans="1:27" x14ac:dyDescent="0.25">
      <c r="A326" s="1">
        <f>'trading strategies'!A395</f>
        <v>40462</v>
      </c>
      <c r="B326" s="52">
        <f>'trading strategies'!B395</f>
        <v>1.8660099999999999</v>
      </c>
      <c r="C326" s="5">
        <f>'trading strategies'!P395</f>
        <v>3.325295007655138E-2</v>
      </c>
      <c r="D326" s="5">
        <f>'trading strategies'!Q395</f>
        <v>0</v>
      </c>
      <c r="E326" s="5">
        <f>'trading strategies'!R395</f>
        <v>0</v>
      </c>
      <c r="F326" s="14">
        <f t="shared" si="65"/>
        <v>0.28638413436475402</v>
      </c>
      <c r="G326" s="14">
        <f t="shared" si="66"/>
        <v>1.1425358336463778</v>
      </c>
      <c r="H326" s="14">
        <f t="shared" si="67"/>
        <v>0.8608012852072372</v>
      </c>
      <c r="I326" s="26">
        <f>'trading strategies'!S395</f>
        <v>3.1252950076551378E-2</v>
      </c>
      <c r="J326" s="26">
        <f>'trading strategies'!T395</f>
        <v>0</v>
      </c>
      <c r="K326" s="26">
        <f>'trading strategies'!U395</f>
        <v>0</v>
      </c>
      <c r="L326" s="14">
        <f t="shared" si="68"/>
        <v>-8.161586563524631E-2</v>
      </c>
      <c r="M326" s="14">
        <f t="shared" si="69"/>
        <v>0.75453583364637722</v>
      </c>
      <c r="N326" s="14">
        <f t="shared" si="70"/>
        <v>0.60880128520723664</v>
      </c>
      <c r="U326" s="9">
        <f t="shared" si="62"/>
        <v>1</v>
      </c>
      <c r="V326" s="9">
        <f t="shared" si="63"/>
        <v>-1</v>
      </c>
      <c r="W326" s="9">
        <f t="shared" si="64"/>
        <v>-1</v>
      </c>
      <c r="X326" s="15">
        <f t="shared" si="71"/>
        <v>3.1252950076551378E-2</v>
      </c>
      <c r="Y326" s="15">
        <f t="shared" si="72"/>
        <v>0</v>
      </c>
      <c r="Z326" s="15">
        <f t="shared" si="73"/>
        <v>0</v>
      </c>
      <c r="AA326" s="15"/>
    </row>
    <row r="327" spans="1:27" x14ac:dyDescent="0.25">
      <c r="A327" s="1">
        <f>'trading strategies'!A396</f>
        <v>40469</v>
      </c>
      <c r="B327" s="52">
        <f>'trading strategies'!B396</f>
        <v>1.96773</v>
      </c>
      <c r="C327" s="5">
        <f>'trading strategies'!P396</f>
        <v>5.3078132628400554E-2</v>
      </c>
      <c r="D327" s="5">
        <f>'trading strategies'!Q396</f>
        <v>0</v>
      </c>
      <c r="E327" s="5">
        <f>'trading strategies'!R396</f>
        <v>0</v>
      </c>
      <c r="F327" s="14">
        <f t="shared" si="65"/>
        <v>0.33946226699315457</v>
      </c>
      <c r="G327" s="14">
        <f t="shared" si="66"/>
        <v>1.1425358336463778</v>
      </c>
      <c r="H327" s="14">
        <f t="shared" si="67"/>
        <v>0.8608012852072372</v>
      </c>
      <c r="I327" s="26">
        <f>'trading strategies'!S396</f>
        <v>5.1078132628400552E-2</v>
      </c>
      <c r="J327" s="26">
        <f>'trading strategies'!T396</f>
        <v>0</v>
      </c>
      <c r="K327" s="26">
        <f>'trading strategies'!U396</f>
        <v>0</v>
      </c>
      <c r="L327" s="14">
        <f t="shared" si="68"/>
        <v>-3.0537733006845758E-2</v>
      </c>
      <c r="M327" s="14">
        <f t="shared" si="69"/>
        <v>0.75453583364637722</v>
      </c>
      <c r="N327" s="14">
        <f t="shared" si="70"/>
        <v>0.60880128520723664</v>
      </c>
      <c r="U327" s="9">
        <f t="shared" si="62"/>
        <v>2</v>
      </c>
      <c r="V327" s="9">
        <f t="shared" si="63"/>
        <v>-1</v>
      </c>
      <c r="W327" s="9">
        <f t="shared" si="64"/>
        <v>-1</v>
      </c>
      <c r="X327" s="15">
        <f t="shared" si="71"/>
        <v>8.233108270495193E-2</v>
      </c>
      <c r="Y327" s="15">
        <f t="shared" si="72"/>
        <v>0</v>
      </c>
      <c r="Z327" s="15">
        <f t="shared" si="73"/>
        <v>0</v>
      </c>
      <c r="AA327" s="15"/>
    </row>
    <row r="328" spans="1:27" x14ac:dyDescent="0.25">
      <c r="A328" s="1">
        <f>'trading strategies'!A397</f>
        <v>40476</v>
      </c>
      <c r="B328" s="52">
        <f>'trading strategies'!B397</f>
        <v>1.86971</v>
      </c>
      <c r="C328" s="5">
        <f>'trading strategies'!P397</f>
        <v>-5.10972554695871E-2</v>
      </c>
      <c r="D328" s="5">
        <f>'trading strategies'!Q397</f>
        <v>-5.10972554695871E-2</v>
      </c>
      <c r="E328" s="5">
        <f>'trading strategies'!R397</f>
        <v>-5.10972554695871E-2</v>
      </c>
      <c r="F328" s="14">
        <f t="shared" si="65"/>
        <v>0.28836501152356747</v>
      </c>
      <c r="G328" s="14">
        <f t="shared" si="66"/>
        <v>1.0914385781767906</v>
      </c>
      <c r="H328" s="14">
        <f t="shared" si="67"/>
        <v>0.8097040297376501</v>
      </c>
      <c r="I328" s="26">
        <f>'trading strategies'!S397</f>
        <v>-5.3097255469587101E-2</v>
      </c>
      <c r="J328" s="26">
        <f>'trading strategies'!T397</f>
        <v>-5.3097255469587101E-2</v>
      </c>
      <c r="K328" s="26">
        <f>'trading strategies'!U397</f>
        <v>-5.3097255469587101E-2</v>
      </c>
      <c r="L328" s="14">
        <f t="shared" si="68"/>
        <v>-8.3634988476432859E-2</v>
      </c>
      <c r="M328" s="14">
        <f t="shared" si="69"/>
        <v>0.70143857817679012</v>
      </c>
      <c r="N328" s="14">
        <f t="shared" si="70"/>
        <v>0.55570402973764954</v>
      </c>
      <c r="U328" s="9">
        <f t="shared" si="62"/>
        <v>-1</v>
      </c>
      <c r="V328" s="9">
        <f t="shared" si="63"/>
        <v>-1</v>
      </c>
      <c r="W328" s="9">
        <f t="shared" si="64"/>
        <v>-1</v>
      </c>
      <c r="X328" s="15">
        <f t="shared" si="71"/>
        <v>-5.3097255469587101E-2</v>
      </c>
      <c r="Y328" s="15">
        <f t="shared" si="72"/>
        <v>-5.3097255469587101E-2</v>
      </c>
      <c r="Z328" s="15">
        <f t="shared" si="73"/>
        <v>-5.3097255469587101E-2</v>
      </c>
      <c r="AA328" s="15"/>
    </row>
    <row r="329" spans="1:27" x14ac:dyDescent="0.25">
      <c r="A329" s="1">
        <f>'trading strategies'!A398</f>
        <v>40483</v>
      </c>
      <c r="B329" s="52">
        <f>'trading strategies'!B398</f>
        <v>1.78834</v>
      </c>
      <c r="C329" s="5">
        <f>'trading strategies'!P398</f>
        <v>0</v>
      </c>
      <c r="D329" s="5">
        <f>'trading strategies'!Q398</f>
        <v>4.4495523353011324E-2</v>
      </c>
      <c r="E329" s="5">
        <f>'trading strategies'!R398</f>
        <v>4.4495523353011324E-2</v>
      </c>
      <c r="F329" s="14">
        <f t="shared" si="65"/>
        <v>0.28836501152356747</v>
      </c>
      <c r="G329" s="14">
        <f t="shared" si="66"/>
        <v>1.1359341015298019</v>
      </c>
      <c r="H329" s="14">
        <f t="shared" si="67"/>
        <v>0.85419955309066142</v>
      </c>
      <c r="I329" s="26">
        <f>'trading strategies'!S398</f>
        <v>0</v>
      </c>
      <c r="J329" s="26">
        <f>'trading strategies'!T398</f>
        <v>4.2495523353011322E-2</v>
      </c>
      <c r="K329" s="26">
        <f>'trading strategies'!U398</f>
        <v>4.2495523353011322E-2</v>
      </c>
      <c r="L329" s="14">
        <f t="shared" si="68"/>
        <v>-8.3634988476432859E-2</v>
      </c>
      <c r="M329" s="14">
        <f t="shared" si="69"/>
        <v>0.74393410152980144</v>
      </c>
      <c r="N329" s="14">
        <f t="shared" si="70"/>
        <v>0.59819955309066086</v>
      </c>
      <c r="U329" s="9">
        <f t="shared" si="62"/>
        <v>-1</v>
      </c>
      <c r="V329" s="9">
        <f t="shared" si="63"/>
        <v>1</v>
      </c>
      <c r="W329" s="9">
        <f t="shared" si="64"/>
        <v>1</v>
      </c>
      <c r="X329" s="15">
        <f t="shared" si="71"/>
        <v>0</v>
      </c>
      <c r="Y329" s="15">
        <f t="shared" si="72"/>
        <v>4.2495523353011322E-2</v>
      </c>
      <c r="Z329" s="15">
        <f t="shared" si="73"/>
        <v>4.2495523353011322E-2</v>
      </c>
      <c r="AA329" s="15"/>
    </row>
    <row r="330" spans="1:27" x14ac:dyDescent="0.25">
      <c r="A330" s="1">
        <f>'trading strategies'!A399</f>
        <v>40490</v>
      </c>
      <c r="B330" s="52">
        <f>'trading strategies'!B399</f>
        <v>1.72916</v>
      </c>
      <c r="C330" s="5">
        <f>'trading strategies'!P399</f>
        <v>0</v>
      </c>
      <c r="D330" s="5">
        <f>'trading strategies'!Q399</f>
        <v>3.36520738138123E-2</v>
      </c>
      <c r="E330" s="5">
        <f>'trading strategies'!R399</f>
        <v>3.36520738138123E-2</v>
      </c>
      <c r="F330" s="14">
        <f t="shared" si="65"/>
        <v>0.28836501152356747</v>
      </c>
      <c r="G330" s="14">
        <f t="shared" si="66"/>
        <v>1.1695861753436141</v>
      </c>
      <c r="H330" s="14">
        <f t="shared" si="67"/>
        <v>0.88785162690447372</v>
      </c>
      <c r="I330" s="26">
        <f>'trading strategies'!S399</f>
        <v>0</v>
      </c>
      <c r="J330" s="26">
        <f>'trading strategies'!T399</f>
        <v>3.1652073813812298E-2</v>
      </c>
      <c r="K330" s="26">
        <f>'trading strategies'!U399</f>
        <v>3.1652073813812298E-2</v>
      </c>
      <c r="L330" s="14">
        <f t="shared" si="68"/>
        <v>-8.3634988476432859E-2</v>
      </c>
      <c r="M330" s="14">
        <f t="shared" si="69"/>
        <v>0.77558617534361374</v>
      </c>
      <c r="N330" s="14">
        <f t="shared" si="70"/>
        <v>0.62985162690447316</v>
      </c>
      <c r="U330" s="9">
        <f t="shared" si="62"/>
        <v>-1</v>
      </c>
      <c r="V330" s="9">
        <f t="shared" si="63"/>
        <v>2</v>
      </c>
      <c r="W330" s="9">
        <f t="shared" si="64"/>
        <v>2</v>
      </c>
      <c r="X330" s="15">
        <f t="shared" si="71"/>
        <v>0</v>
      </c>
      <c r="Y330" s="15">
        <f t="shared" si="72"/>
        <v>7.414759716682362E-2</v>
      </c>
      <c r="Z330" s="15">
        <f t="shared" si="73"/>
        <v>7.414759716682362E-2</v>
      </c>
      <c r="AA330" s="15"/>
    </row>
    <row r="331" spans="1:27" x14ac:dyDescent="0.25">
      <c r="A331" s="1">
        <f>'trading strategies'!A400</f>
        <v>40497</v>
      </c>
      <c r="B331" s="52">
        <f>'trading strategies'!B400</f>
        <v>1.7032700000000001</v>
      </c>
      <c r="C331" s="5">
        <f>'trading strategies'!P400</f>
        <v>0</v>
      </c>
      <c r="D331" s="5">
        <f>'trading strategies'!Q400</f>
        <v>1.5085808599438422E-2</v>
      </c>
      <c r="E331" s="5">
        <f>'trading strategies'!R400</f>
        <v>1.5085808599438422E-2</v>
      </c>
      <c r="F331" s="14">
        <f t="shared" si="65"/>
        <v>0.28836501152356747</v>
      </c>
      <c r="G331" s="14">
        <f t="shared" si="66"/>
        <v>1.1846719839430526</v>
      </c>
      <c r="H331" s="14">
        <f t="shared" si="67"/>
        <v>0.90293743550391214</v>
      </c>
      <c r="I331" s="26">
        <f>'trading strategies'!S400</f>
        <v>0</v>
      </c>
      <c r="J331" s="26">
        <f>'trading strategies'!T400</f>
        <v>1.3085808599438422E-2</v>
      </c>
      <c r="K331" s="26">
        <f>'trading strategies'!U400</f>
        <v>1.3085808599438422E-2</v>
      </c>
      <c r="L331" s="14">
        <f t="shared" si="68"/>
        <v>-8.3634988476432859E-2</v>
      </c>
      <c r="M331" s="14">
        <f t="shared" si="69"/>
        <v>0.78867198394305216</v>
      </c>
      <c r="N331" s="14">
        <f t="shared" si="70"/>
        <v>0.64293743550391158</v>
      </c>
      <c r="U331" s="9">
        <f t="shared" si="62"/>
        <v>-1</v>
      </c>
      <c r="V331" s="9">
        <f t="shared" si="63"/>
        <v>3</v>
      </c>
      <c r="W331" s="9">
        <f t="shared" si="64"/>
        <v>3</v>
      </c>
      <c r="X331" s="15">
        <f t="shared" si="71"/>
        <v>0</v>
      </c>
      <c r="Y331" s="15">
        <f t="shared" si="72"/>
        <v>8.723340576626204E-2</v>
      </c>
      <c r="Z331" s="15">
        <f t="shared" si="73"/>
        <v>8.723340576626204E-2</v>
      </c>
      <c r="AA331" s="15"/>
    </row>
    <row r="332" spans="1:27" x14ac:dyDescent="0.25">
      <c r="A332" s="1">
        <f>'trading strategies'!A401</f>
        <v>40504</v>
      </c>
      <c r="B332" s="52">
        <f>'trading strategies'!B401</f>
        <v>1.5756600000000001</v>
      </c>
      <c r="C332" s="5">
        <f>'trading strategies'!P401</f>
        <v>0</v>
      </c>
      <c r="D332" s="5">
        <f>'trading strategies'!Q401</f>
        <v>7.7875700739438558E-2</v>
      </c>
      <c r="E332" s="5">
        <f>'trading strategies'!R401</f>
        <v>7.7875700739438558E-2</v>
      </c>
      <c r="F332" s="14">
        <f t="shared" si="65"/>
        <v>0.28836501152356747</v>
      </c>
      <c r="G332" s="14">
        <f t="shared" si="66"/>
        <v>1.2625476846824912</v>
      </c>
      <c r="H332" s="14">
        <f t="shared" si="67"/>
        <v>0.98081313624335076</v>
      </c>
      <c r="I332" s="26">
        <f>'trading strategies'!S401</f>
        <v>0</v>
      </c>
      <c r="J332" s="26">
        <f>'trading strategies'!T401</f>
        <v>7.5875700739438556E-2</v>
      </c>
      <c r="K332" s="26">
        <f>'trading strategies'!U401</f>
        <v>7.5875700739438556E-2</v>
      </c>
      <c r="L332" s="14">
        <f t="shared" si="68"/>
        <v>-8.3634988476432859E-2</v>
      </c>
      <c r="M332" s="14">
        <f t="shared" si="69"/>
        <v>0.86454768468249066</v>
      </c>
      <c r="N332" s="14">
        <f t="shared" si="70"/>
        <v>0.71881313624335008</v>
      </c>
      <c r="U332" s="9">
        <f t="shared" si="62"/>
        <v>-1</v>
      </c>
      <c r="V332" s="9">
        <f t="shared" si="63"/>
        <v>4</v>
      </c>
      <c r="W332" s="9">
        <f t="shared" si="64"/>
        <v>4</v>
      </c>
      <c r="X332" s="15">
        <f t="shared" si="71"/>
        <v>0</v>
      </c>
      <c r="Y332" s="15">
        <f t="shared" si="72"/>
        <v>0.1631091065057006</v>
      </c>
      <c r="Z332" s="15">
        <f t="shared" si="73"/>
        <v>0.1631091065057006</v>
      </c>
      <c r="AA332" s="15"/>
    </row>
    <row r="333" spans="1:27" x14ac:dyDescent="0.25">
      <c r="A333" s="1">
        <f>'trading strategies'!A402</f>
        <v>40511</v>
      </c>
      <c r="B333" s="52">
        <f>'trading strategies'!B402</f>
        <v>1.58491</v>
      </c>
      <c r="C333" s="5">
        <f>'trading strategies'!P402</f>
        <v>0</v>
      </c>
      <c r="D333" s="5">
        <f>'trading strategies'!Q402</f>
        <v>-5.8533912619701534E-3</v>
      </c>
      <c r="E333" s="5">
        <f>'trading strategies'!R402</f>
        <v>-5.8533912619701534E-3</v>
      </c>
      <c r="F333" s="14">
        <f t="shared" si="65"/>
        <v>0.28836501152356747</v>
      </c>
      <c r="G333" s="14">
        <f t="shared" si="66"/>
        <v>1.2566942934205212</v>
      </c>
      <c r="H333" s="14">
        <f t="shared" si="67"/>
        <v>0.9749597449813806</v>
      </c>
      <c r="I333" s="26">
        <f>'trading strategies'!S402</f>
        <v>0</v>
      </c>
      <c r="J333" s="26">
        <f>'trading strategies'!T402</f>
        <v>-7.8533912619701534E-3</v>
      </c>
      <c r="K333" s="26">
        <f>'trading strategies'!U402</f>
        <v>-7.8533912619701534E-3</v>
      </c>
      <c r="L333" s="14">
        <f t="shared" si="68"/>
        <v>-8.3634988476432859E-2</v>
      </c>
      <c r="M333" s="14">
        <f t="shared" si="69"/>
        <v>0.8566942934205205</v>
      </c>
      <c r="N333" s="14">
        <f t="shared" si="70"/>
        <v>0.71095974498137993</v>
      </c>
      <c r="U333" s="9">
        <f t="shared" si="62"/>
        <v>-1</v>
      </c>
      <c r="V333" s="9">
        <f t="shared" si="63"/>
        <v>-1</v>
      </c>
      <c r="W333" s="9">
        <f t="shared" si="64"/>
        <v>-1</v>
      </c>
      <c r="X333" s="15">
        <f t="shared" si="71"/>
        <v>0</v>
      </c>
      <c r="Y333" s="15">
        <f t="shared" si="72"/>
        <v>-7.8533912619701534E-3</v>
      </c>
      <c r="Z333" s="15">
        <f t="shared" si="73"/>
        <v>-7.8533912619701534E-3</v>
      </c>
      <c r="AA333" s="15"/>
    </row>
    <row r="334" spans="1:27" x14ac:dyDescent="0.25">
      <c r="A334" s="1">
        <f>'trading strategies'!A403</f>
        <v>40518</v>
      </c>
      <c r="B334" s="52">
        <f>'trading strategies'!B403</f>
        <v>1.6052500000000001</v>
      </c>
      <c r="C334" s="5">
        <f>'trading strategies'!P403</f>
        <v>0</v>
      </c>
      <c r="D334" s="5">
        <f>'trading strategies'!Q403</f>
        <v>-1.2751884309339434E-2</v>
      </c>
      <c r="E334" s="5">
        <f>'trading strategies'!R403</f>
        <v>-1.2751884309339434E-2</v>
      </c>
      <c r="F334" s="14">
        <f t="shared" si="65"/>
        <v>0.28836501152356747</v>
      </c>
      <c r="G334" s="14">
        <f t="shared" si="66"/>
        <v>1.2439424091111817</v>
      </c>
      <c r="H334" s="14">
        <f t="shared" si="67"/>
        <v>0.96220786067204123</v>
      </c>
      <c r="I334" s="26">
        <f>'trading strategies'!S403</f>
        <v>0</v>
      </c>
      <c r="J334" s="26">
        <f>'trading strategies'!T403</f>
        <v>-1.4751884309339434E-2</v>
      </c>
      <c r="K334" s="26">
        <f>'trading strategies'!U403</f>
        <v>-1.4751884309339434E-2</v>
      </c>
      <c r="L334" s="14">
        <f t="shared" si="68"/>
        <v>-8.3634988476432859E-2</v>
      </c>
      <c r="M334" s="14">
        <f t="shared" si="69"/>
        <v>0.84194240911118112</v>
      </c>
      <c r="N334" s="14">
        <f t="shared" si="70"/>
        <v>0.69620786067204055</v>
      </c>
      <c r="U334" s="9">
        <f t="shared" si="62"/>
        <v>-1</v>
      </c>
      <c r="V334" s="9">
        <f t="shared" si="63"/>
        <v>-2</v>
      </c>
      <c r="W334" s="9">
        <f t="shared" si="64"/>
        <v>-2</v>
      </c>
      <c r="X334" s="15">
        <f t="shared" si="71"/>
        <v>0</v>
      </c>
      <c r="Y334" s="15">
        <f t="shared" si="72"/>
        <v>-2.2605275571309588E-2</v>
      </c>
      <c r="Z334" s="15">
        <f t="shared" si="73"/>
        <v>-2.2605275571309588E-2</v>
      </c>
      <c r="AA334" s="15"/>
    </row>
    <row r="335" spans="1:27" x14ac:dyDescent="0.25">
      <c r="A335" s="1">
        <f>'trading strategies'!A404</f>
        <v>40525</v>
      </c>
      <c r="B335" s="52">
        <f>'trading strategies'!B404</f>
        <v>1.53868</v>
      </c>
      <c r="C335" s="5">
        <f>'trading strategies'!P404</f>
        <v>0</v>
      </c>
      <c r="D335" s="5">
        <f>'trading strategies'!Q404</f>
        <v>4.2354601680612169E-2</v>
      </c>
      <c r="E335" s="5">
        <f>'trading strategies'!R404</f>
        <v>4.2354601680612169E-2</v>
      </c>
      <c r="F335" s="14">
        <f t="shared" si="65"/>
        <v>0.28836501152356747</v>
      </c>
      <c r="G335" s="14">
        <f t="shared" si="66"/>
        <v>1.2862970107917939</v>
      </c>
      <c r="H335" s="14">
        <f t="shared" si="67"/>
        <v>1.0045624623526535</v>
      </c>
      <c r="I335" s="26">
        <f>'trading strategies'!S404</f>
        <v>0</v>
      </c>
      <c r="J335" s="26">
        <f>'trading strategies'!T404</f>
        <v>4.0354601680612168E-2</v>
      </c>
      <c r="K335" s="26">
        <f>'trading strategies'!U404</f>
        <v>4.0354601680612168E-2</v>
      </c>
      <c r="L335" s="14">
        <f t="shared" si="68"/>
        <v>-8.3634988476432859E-2</v>
      </c>
      <c r="M335" s="14">
        <f t="shared" si="69"/>
        <v>0.88229701079179335</v>
      </c>
      <c r="N335" s="14">
        <f t="shared" si="70"/>
        <v>0.73656246235265277</v>
      </c>
      <c r="U335" s="9">
        <f t="shared" si="62"/>
        <v>-1</v>
      </c>
      <c r="V335" s="9">
        <f t="shared" si="63"/>
        <v>1</v>
      </c>
      <c r="W335" s="9">
        <f t="shared" si="64"/>
        <v>1</v>
      </c>
      <c r="X335" s="15">
        <f t="shared" si="71"/>
        <v>0</v>
      </c>
      <c r="Y335" s="15">
        <f t="shared" si="72"/>
        <v>4.0354601680612168E-2</v>
      </c>
      <c r="Z335" s="15">
        <f t="shared" si="73"/>
        <v>4.0354601680612168E-2</v>
      </c>
      <c r="AA335" s="15"/>
    </row>
    <row r="336" spans="1:27" x14ac:dyDescent="0.25">
      <c r="A336" s="1">
        <f>'trading strategies'!A405</f>
        <v>40532</v>
      </c>
      <c r="B336" s="52">
        <f>'trading strategies'!B405</f>
        <v>1.58121</v>
      </c>
      <c r="C336" s="5">
        <f>'trading strategies'!P405</f>
        <v>0</v>
      </c>
      <c r="D336" s="5">
        <f>'trading strategies'!Q405</f>
        <v>-2.7265470719636586E-2</v>
      </c>
      <c r="E336" s="5">
        <f>'trading strategies'!R405</f>
        <v>-2.7265470719636586E-2</v>
      </c>
      <c r="F336" s="14">
        <f t="shared" si="65"/>
        <v>0.28836501152356747</v>
      </c>
      <c r="G336" s="14">
        <f t="shared" si="66"/>
        <v>1.2590315400721575</v>
      </c>
      <c r="H336" s="14">
        <f t="shared" si="67"/>
        <v>0.97729699163301686</v>
      </c>
      <c r="I336" s="26">
        <f>'trading strategies'!S405</f>
        <v>0</v>
      </c>
      <c r="J336" s="26">
        <f>'trading strategies'!T405</f>
        <v>-2.9265470719636588E-2</v>
      </c>
      <c r="K336" s="26">
        <f>'trading strategies'!U405</f>
        <v>-2.9265470719636588E-2</v>
      </c>
      <c r="L336" s="14">
        <f t="shared" si="68"/>
        <v>-8.3634988476432859E-2</v>
      </c>
      <c r="M336" s="14">
        <f t="shared" si="69"/>
        <v>0.85303154007215676</v>
      </c>
      <c r="N336" s="14">
        <f t="shared" si="70"/>
        <v>0.70729699163301618</v>
      </c>
      <c r="U336" s="9">
        <f t="shared" si="62"/>
        <v>-1</v>
      </c>
      <c r="V336" s="9">
        <f t="shared" si="63"/>
        <v>-1</v>
      </c>
      <c r="W336" s="9">
        <f t="shared" si="64"/>
        <v>-1</v>
      </c>
      <c r="X336" s="15">
        <f t="shared" si="71"/>
        <v>0</v>
      </c>
      <c r="Y336" s="15">
        <f t="shared" si="72"/>
        <v>-2.9265470719636588E-2</v>
      </c>
      <c r="Z336" s="15">
        <f t="shared" si="73"/>
        <v>-2.9265470719636588E-2</v>
      </c>
      <c r="AA336" s="15"/>
    </row>
    <row r="337" spans="1:27" x14ac:dyDescent="0.25">
      <c r="A337" s="1">
        <f>'trading strategies'!A406</f>
        <v>40539</v>
      </c>
      <c r="B337" s="52">
        <f>'trading strategies'!B406</f>
        <v>1.50169</v>
      </c>
      <c r="C337" s="5">
        <f>'trading strategies'!P406</f>
        <v>-5.1599236168783646E-2</v>
      </c>
      <c r="D337" s="5">
        <f>'trading strategies'!Q406</f>
        <v>0</v>
      </c>
      <c r="E337" s="5">
        <f>'trading strategies'!R406</f>
        <v>0</v>
      </c>
      <c r="F337" s="14">
        <f t="shared" si="65"/>
        <v>0.23676577535478383</v>
      </c>
      <c r="G337" s="14">
        <f t="shared" si="66"/>
        <v>1.2590315400721575</v>
      </c>
      <c r="H337" s="14">
        <f t="shared" si="67"/>
        <v>0.97729699163301686</v>
      </c>
      <c r="I337" s="26">
        <f>'trading strategies'!S406</f>
        <v>-5.3599236168783648E-2</v>
      </c>
      <c r="J337" s="26">
        <f>'trading strategies'!T406</f>
        <v>0</v>
      </c>
      <c r="K337" s="26">
        <f>'trading strategies'!U406</f>
        <v>0</v>
      </c>
      <c r="L337" s="14">
        <f t="shared" si="68"/>
        <v>-0.13723422464521651</v>
      </c>
      <c r="M337" s="14">
        <f t="shared" si="69"/>
        <v>0.85303154007215676</v>
      </c>
      <c r="N337" s="14">
        <f t="shared" si="70"/>
        <v>0.70729699163301618</v>
      </c>
      <c r="U337" s="9">
        <f t="shared" si="62"/>
        <v>-1</v>
      </c>
      <c r="V337" s="9">
        <f t="shared" si="63"/>
        <v>-1</v>
      </c>
      <c r="W337" s="9">
        <f t="shared" si="64"/>
        <v>-1</v>
      </c>
      <c r="X337" s="15">
        <f t="shared" si="71"/>
        <v>-5.3599236168783648E-2</v>
      </c>
      <c r="Y337" s="15">
        <f t="shared" si="72"/>
        <v>0</v>
      </c>
      <c r="Z337" s="15">
        <f t="shared" si="73"/>
        <v>0</v>
      </c>
      <c r="AA337" s="15"/>
    </row>
    <row r="338" spans="1:27" x14ac:dyDescent="0.25">
      <c r="A338" s="1">
        <f>'trading strategies'!A407</f>
        <v>40546</v>
      </c>
      <c r="B338" s="52">
        <f>'trading strategies'!B407</f>
        <v>1.48319</v>
      </c>
      <c r="C338" s="5">
        <f>'trading strategies'!P407</f>
        <v>0</v>
      </c>
      <c r="D338" s="5">
        <f>'trading strategies'!Q407</f>
        <v>1.239596693460876E-2</v>
      </c>
      <c r="E338" s="5">
        <f>'trading strategies'!R407</f>
        <v>1.239596693460876E-2</v>
      </c>
      <c r="F338" s="14">
        <f t="shared" si="65"/>
        <v>0.23676577535478383</v>
      </c>
      <c r="G338" s="14">
        <f t="shared" si="66"/>
        <v>1.2714275070067662</v>
      </c>
      <c r="H338" s="14">
        <f t="shared" si="67"/>
        <v>0.98969295856762562</v>
      </c>
      <c r="I338" s="26">
        <f>'trading strategies'!S407</f>
        <v>0</v>
      </c>
      <c r="J338" s="26">
        <f>'trading strategies'!T407</f>
        <v>1.039596693460876E-2</v>
      </c>
      <c r="K338" s="26">
        <f>'trading strategies'!U407</f>
        <v>1.039596693460876E-2</v>
      </c>
      <c r="L338" s="14">
        <f t="shared" si="68"/>
        <v>-0.13723422464521651</v>
      </c>
      <c r="M338" s="14">
        <f t="shared" si="69"/>
        <v>0.86342750700676552</v>
      </c>
      <c r="N338" s="14">
        <f t="shared" si="70"/>
        <v>0.71769295856762494</v>
      </c>
      <c r="U338" s="9">
        <f t="shared" si="62"/>
        <v>-1</v>
      </c>
      <c r="V338" s="9">
        <f t="shared" si="63"/>
        <v>1</v>
      </c>
      <c r="W338" s="9">
        <f t="shared" si="64"/>
        <v>1</v>
      </c>
      <c r="X338" s="15">
        <f t="shared" si="71"/>
        <v>0</v>
      </c>
      <c r="Y338" s="15">
        <f t="shared" si="72"/>
        <v>1.039596693460876E-2</v>
      </c>
      <c r="Z338" s="15">
        <f t="shared" si="73"/>
        <v>1.039596693460876E-2</v>
      </c>
      <c r="AA338" s="15"/>
    </row>
    <row r="339" spans="1:27" x14ac:dyDescent="0.25">
      <c r="A339" s="1">
        <f>'trading strategies'!A408</f>
        <v>40553</v>
      </c>
      <c r="B339" s="52">
        <f>'trading strategies'!B408</f>
        <v>1.66073</v>
      </c>
      <c r="C339" s="5">
        <f>'trading strategies'!P408</f>
        <v>0</v>
      </c>
      <c r="D339" s="5">
        <f>'trading strategies'!Q408</f>
        <v>-0.11306209111127741</v>
      </c>
      <c r="E339" s="5">
        <f>'trading strategies'!R408</f>
        <v>-0.11306209111127741</v>
      </c>
      <c r="F339" s="14">
        <f t="shared" si="65"/>
        <v>0.23676577535478383</v>
      </c>
      <c r="G339" s="14">
        <f t="shared" si="66"/>
        <v>1.1583654158954888</v>
      </c>
      <c r="H339" s="14">
        <f t="shared" si="67"/>
        <v>0.87663086745634822</v>
      </c>
      <c r="I339" s="26">
        <f>'trading strategies'!S408</f>
        <v>0</v>
      </c>
      <c r="J339" s="26">
        <f>'trading strategies'!T408</f>
        <v>-0.11506209111127741</v>
      </c>
      <c r="K339" s="26">
        <f>'trading strategies'!U408</f>
        <v>-0.11506209111127741</v>
      </c>
      <c r="L339" s="14">
        <f t="shared" si="68"/>
        <v>-0.13723422464521651</v>
      </c>
      <c r="M339" s="14">
        <f t="shared" si="69"/>
        <v>0.74836541589548811</v>
      </c>
      <c r="N339" s="14">
        <f t="shared" si="70"/>
        <v>0.60263086745634753</v>
      </c>
      <c r="U339" s="9">
        <f t="shared" si="62"/>
        <v>-1</v>
      </c>
      <c r="V339" s="9">
        <f t="shared" si="63"/>
        <v>-1</v>
      </c>
      <c r="W339" s="9">
        <f t="shared" si="64"/>
        <v>-1</v>
      </c>
      <c r="X339" s="15">
        <f t="shared" si="71"/>
        <v>0</v>
      </c>
      <c r="Y339" s="15">
        <f t="shared" si="72"/>
        <v>-0.11506209111127741</v>
      </c>
      <c r="Z339" s="15">
        <f t="shared" si="73"/>
        <v>-0.11506209111127741</v>
      </c>
      <c r="AA339" s="15"/>
    </row>
    <row r="340" spans="1:27" x14ac:dyDescent="0.25">
      <c r="A340" s="1">
        <f>'trading strategies'!A409</f>
        <v>40560</v>
      </c>
      <c r="B340" s="52">
        <f>'trading strategies'!B409</f>
        <v>1.7790900000000001</v>
      </c>
      <c r="C340" s="5">
        <f>'trading strategies'!P409</f>
        <v>6.8844732884350224E-2</v>
      </c>
      <c r="D340" s="5">
        <f>'trading strategies'!Q409</f>
        <v>0</v>
      </c>
      <c r="E340" s="5">
        <f>'trading strategies'!R409</f>
        <v>0</v>
      </c>
      <c r="F340" s="14">
        <f t="shared" si="65"/>
        <v>0.30561050823913405</v>
      </c>
      <c r="G340" s="14">
        <f t="shared" si="66"/>
        <v>1.1583654158954888</v>
      </c>
      <c r="H340" s="14">
        <f t="shared" si="67"/>
        <v>0.87663086745634822</v>
      </c>
      <c r="I340" s="26">
        <f>'trading strategies'!S409</f>
        <v>6.6844732884350222E-2</v>
      </c>
      <c r="J340" s="26">
        <f>'trading strategies'!T409</f>
        <v>0</v>
      </c>
      <c r="K340" s="26">
        <f>'trading strategies'!U409</f>
        <v>0</v>
      </c>
      <c r="L340" s="14">
        <f t="shared" si="68"/>
        <v>-7.0389491760866285E-2</v>
      </c>
      <c r="M340" s="14">
        <f t="shared" si="69"/>
        <v>0.74836541589548811</v>
      </c>
      <c r="N340" s="14">
        <f t="shared" si="70"/>
        <v>0.60263086745634753</v>
      </c>
      <c r="U340" s="9">
        <f t="shared" si="62"/>
        <v>1</v>
      </c>
      <c r="V340" s="9">
        <f t="shared" si="63"/>
        <v>-1</v>
      </c>
      <c r="W340" s="9">
        <f t="shared" si="64"/>
        <v>-1</v>
      </c>
      <c r="X340" s="15">
        <f t="shared" si="71"/>
        <v>6.6844732884350222E-2</v>
      </c>
      <c r="Y340" s="15">
        <f t="shared" si="72"/>
        <v>0</v>
      </c>
      <c r="Z340" s="15">
        <f t="shared" si="73"/>
        <v>0</v>
      </c>
      <c r="AA340" s="15"/>
    </row>
    <row r="341" spans="1:27" x14ac:dyDescent="0.25">
      <c r="A341" s="1">
        <f>'trading strategies'!A410</f>
        <v>40567</v>
      </c>
      <c r="B341" s="52">
        <f>'trading strategies'!B410</f>
        <v>1.78094</v>
      </c>
      <c r="C341" s="5">
        <f>'trading strategies'!P410</f>
        <v>1.0393171779606858E-3</v>
      </c>
      <c r="D341" s="5">
        <f>'trading strategies'!Q410</f>
        <v>0</v>
      </c>
      <c r="E341" s="5">
        <f>'trading strategies'!R410</f>
        <v>0</v>
      </c>
      <c r="F341" s="14">
        <f t="shared" si="65"/>
        <v>0.30664982541709473</v>
      </c>
      <c r="G341" s="14">
        <f t="shared" si="66"/>
        <v>1.1583654158954888</v>
      </c>
      <c r="H341" s="14">
        <f t="shared" si="67"/>
        <v>0.87663086745634822</v>
      </c>
      <c r="I341" s="26">
        <f>'trading strategies'!S410</f>
        <v>-9.6068282203931425E-4</v>
      </c>
      <c r="J341" s="26">
        <f>'trading strategies'!T410</f>
        <v>0</v>
      </c>
      <c r="K341" s="26">
        <f>'trading strategies'!U410</f>
        <v>0</v>
      </c>
      <c r="L341" s="14">
        <f t="shared" si="68"/>
        <v>-7.1350174582905601E-2</v>
      </c>
      <c r="M341" s="14">
        <f t="shared" si="69"/>
        <v>0.74836541589548811</v>
      </c>
      <c r="N341" s="14">
        <f t="shared" si="70"/>
        <v>0.60263086745634753</v>
      </c>
      <c r="U341" s="9">
        <f t="shared" si="62"/>
        <v>-1</v>
      </c>
      <c r="V341" s="9">
        <f t="shared" si="63"/>
        <v>-1</v>
      </c>
      <c r="W341" s="9">
        <f t="shared" si="64"/>
        <v>-1</v>
      </c>
      <c r="X341" s="15">
        <f t="shared" si="71"/>
        <v>-9.6068282203931425E-4</v>
      </c>
      <c r="Y341" s="15">
        <f t="shared" si="72"/>
        <v>0</v>
      </c>
      <c r="Z341" s="15">
        <f t="shared" si="73"/>
        <v>0</v>
      </c>
      <c r="AA341" s="15"/>
    </row>
    <row r="342" spans="1:27" x14ac:dyDescent="0.25">
      <c r="A342" s="1">
        <f>'trading strategies'!A411</f>
        <v>40574</v>
      </c>
      <c r="B342" s="52">
        <f>'trading strategies'!B411</f>
        <v>1.8549199999999999</v>
      </c>
      <c r="C342" s="5">
        <f>'trading strategies'!P411</f>
        <v>4.0700253643539019E-2</v>
      </c>
      <c r="D342" s="5">
        <f>'trading strategies'!Q411</f>
        <v>4.0700253643539019E-2</v>
      </c>
      <c r="E342" s="5">
        <f>'trading strategies'!R411</f>
        <v>4.0700253643539019E-2</v>
      </c>
      <c r="F342" s="14">
        <f t="shared" si="65"/>
        <v>0.34735007906063375</v>
      </c>
      <c r="G342" s="14">
        <f t="shared" si="66"/>
        <v>1.1990656695390278</v>
      </c>
      <c r="H342" s="14">
        <f t="shared" si="67"/>
        <v>0.91733112109988724</v>
      </c>
      <c r="I342" s="26">
        <f>'trading strategies'!S411</f>
        <v>3.8700253643539018E-2</v>
      </c>
      <c r="J342" s="26">
        <f>'trading strategies'!T411</f>
        <v>3.8700253643539018E-2</v>
      </c>
      <c r="K342" s="26">
        <f>'trading strategies'!U411</f>
        <v>3.8700253643539018E-2</v>
      </c>
      <c r="L342" s="14">
        <f t="shared" si="68"/>
        <v>-3.2649920939366583E-2</v>
      </c>
      <c r="M342" s="14">
        <f t="shared" si="69"/>
        <v>0.78706566953902712</v>
      </c>
      <c r="N342" s="14">
        <f t="shared" si="70"/>
        <v>0.64133112109988655</v>
      </c>
      <c r="U342" s="9">
        <f t="shared" si="62"/>
        <v>1</v>
      </c>
      <c r="V342" s="9">
        <f t="shared" si="63"/>
        <v>1</v>
      </c>
      <c r="W342" s="9">
        <f t="shared" si="64"/>
        <v>1</v>
      </c>
      <c r="X342" s="15">
        <f t="shared" si="71"/>
        <v>3.8700253643539018E-2</v>
      </c>
      <c r="Y342" s="15">
        <f t="shared" si="72"/>
        <v>3.8700253643539018E-2</v>
      </c>
      <c r="Z342" s="15">
        <f t="shared" si="73"/>
        <v>3.8700253643539018E-2</v>
      </c>
      <c r="AA342" s="15"/>
    </row>
    <row r="343" spans="1:27" x14ac:dyDescent="0.25">
      <c r="A343" s="1">
        <f>'trading strategies'!A412</f>
        <v>40581</v>
      </c>
      <c r="B343" s="52">
        <f>'trading strategies'!B412</f>
        <v>1.8123800000000001</v>
      </c>
      <c r="C343" s="5">
        <f>'trading strategies'!P412</f>
        <v>-2.3200669786412331E-2</v>
      </c>
      <c r="D343" s="5">
        <f>'trading strategies'!Q412</f>
        <v>-2.3200669786412331E-2</v>
      </c>
      <c r="E343" s="5">
        <f>'trading strategies'!R412</f>
        <v>-2.3200669786412331E-2</v>
      </c>
      <c r="F343" s="14">
        <f t="shared" si="65"/>
        <v>0.32414940927422142</v>
      </c>
      <c r="G343" s="14">
        <f t="shared" si="66"/>
        <v>1.1758649997526156</v>
      </c>
      <c r="H343" s="14">
        <f t="shared" si="67"/>
        <v>0.89413045131347491</v>
      </c>
      <c r="I343" s="26">
        <f>'trading strategies'!S412</f>
        <v>-2.5200669786412333E-2</v>
      </c>
      <c r="J343" s="26">
        <f>'trading strategies'!T412</f>
        <v>-2.5200669786412333E-2</v>
      </c>
      <c r="K343" s="26">
        <f>'trading strategies'!U412</f>
        <v>-2.5200669786412333E-2</v>
      </c>
      <c r="L343" s="14">
        <f t="shared" si="68"/>
        <v>-5.7850590725778916E-2</v>
      </c>
      <c r="M343" s="14">
        <f t="shared" si="69"/>
        <v>0.76186499975261479</v>
      </c>
      <c r="N343" s="14">
        <f t="shared" si="70"/>
        <v>0.61613045131347421</v>
      </c>
      <c r="U343" s="9">
        <f t="shared" si="62"/>
        <v>-1</v>
      </c>
      <c r="V343" s="9">
        <f t="shared" si="63"/>
        <v>-1</v>
      </c>
      <c r="W343" s="9">
        <f t="shared" si="64"/>
        <v>-1</v>
      </c>
      <c r="X343" s="15">
        <f t="shared" si="71"/>
        <v>-2.5200669786412333E-2</v>
      </c>
      <c r="Y343" s="15">
        <f t="shared" si="72"/>
        <v>-2.5200669786412333E-2</v>
      </c>
      <c r="Z343" s="15">
        <f t="shared" si="73"/>
        <v>-2.5200669786412333E-2</v>
      </c>
      <c r="AA343" s="15"/>
    </row>
    <row r="344" spans="1:27" x14ac:dyDescent="0.25">
      <c r="A344" s="1">
        <f>'trading strategies'!A413</f>
        <v>40588</v>
      </c>
      <c r="B344" s="52">
        <f>'trading strategies'!B413</f>
        <v>1.87341</v>
      </c>
      <c r="C344" s="5">
        <f>'trading strategies'!P413</f>
        <v>3.3119401008610327E-2</v>
      </c>
      <c r="D344" s="5">
        <f>'trading strategies'!Q413</f>
        <v>3.3119401008610327E-2</v>
      </c>
      <c r="E344" s="5">
        <f>'trading strategies'!R413</f>
        <v>3.3119401008610327E-2</v>
      </c>
      <c r="F344" s="14">
        <f t="shared" si="65"/>
        <v>0.35726881028283175</v>
      </c>
      <c r="G344" s="14">
        <f t="shared" si="66"/>
        <v>1.208984400761226</v>
      </c>
      <c r="H344" s="14">
        <f t="shared" si="67"/>
        <v>0.92724985232208523</v>
      </c>
      <c r="I344" s="26">
        <f>'trading strategies'!S413</f>
        <v>3.1119401008610326E-2</v>
      </c>
      <c r="J344" s="26">
        <f>'trading strategies'!T413</f>
        <v>3.1119401008610326E-2</v>
      </c>
      <c r="K344" s="26">
        <f>'trading strategies'!U413</f>
        <v>3.1119401008610326E-2</v>
      </c>
      <c r="L344" s="14">
        <f t="shared" si="68"/>
        <v>-2.6731189717168591E-2</v>
      </c>
      <c r="M344" s="14">
        <f t="shared" si="69"/>
        <v>0.79298440076122512</v>
      </c>
      <c r="N344" s="14">
        <f t="shared" si="70"/>
        <v>0.64724985232208454</v>
      </c>
      <c r="U344" s="9">
        <f t="shared" si="62"/>
        <v>1</v>
      </c>
      <c r="V344" s="9">
        <f t="shared" si="63"/>
        <v>1</v>
      </c>
      <c r="W344" s="9">
        <f t="shared" si="64"/>
        <v>1</v>
      </c>
      <c r="X344" s="15">
        <f t="shared" si="71"/>
        <v>3.1119401008610326E-2</v>
      </c>
      <c r="Y344" s="15">
        <f t="shared" si="72"/>
        <v>3.1119401008610326E-2</v>
      </c>
      <c r="Z344" s="15">
        <f t="shared" si="73"/>
        <v>3.1119401008610326E-2</v>
      </c>
      <c r="AA344" s="15"/>
    </row>
    <row r="345" spans="1:27" x14ac:dyDescent="0.25">
      <c r="A345" s="1">
        <f>'trading strategies'!A414</f>
        <v>40595</v>
      </c>
      <c r="B345" s="52">
        <f>'trading strategies'!B414</f>
        <v>1.8035000000000001</v>
      </c>
      <c r="C345" s="5">
        <f>'trading strategies'!P414</f>
        <v>-3.8031078305521437E-2</v>
      </c>
      <c r="D345" s="5">
        <f>'trading strategies'!Q414</f>
        <v>-3.8031078305521437E-2</v>
      </c>
      <c r="E345" s="5">
        <f>'trading strategies'!R414</f>
        <v>-3.8031078305521437E-2</v>
      </c>
      <c r="F345" s="14">
        <f t="shared" si="65"/>
        <v>0.31923773197731031</v>
      </c>
      <c r="G345" s="14">
        <f t="shared" si="66"/>
        <v>1.1709533224557047</v>
      </c>
      <c r="H345" s="14">
        <f t="shared" si="67"/>
        <v>0.8892187740165638</v>
      </c>
      <c r="I345" s="26">
        <f>'trading strategies'!S414</f>
        <v>-4.0031078305521439E-2</v>
      </c>
      <c r="J345" s="26">
        <f>'trading strategies'!T414</f>
        <v>-4.0031078305521439E-2</v>
      </c>
      <c r="K345" s="26">
        <f>'trading strategies'!U414</f>
        <v>-4.0031078305521439E-2</v>
      </c>
      <c r="L345" s="14">
        <f t="shared" si="68"/>
        <v>-6.676226802269003E-2</v>
      </c>
      <c r="M345" s="14">
        <f t="shared" si="69"/>
        <v>0.75295332245570368</v>
      </c>
      <c r="N345" s="14">
        <f t="shared" si="70"/>
        <v>0.6072187740165631</v>
      </c>
      <c r="U345" s="9">
        <f t="shared" si="62"/>
        <v>-1</v>
      </c>
      <c r="V345" s="9">
        <f t="shared" si="63"/>
        <v>-1</v>
      </c>
      <c r="W345" s="9">
        <f t="shared" si="64"/>
        <v>-1</v>
      </c>
      <c r="X345" s="15">
        <f t="shared" si="71"/>
        <v>-4.0031078305521439E-2</v>
      </c>
      <c r="Y345" s="15">
        <f t="shared" si="72"/>
        <v>-4.0031078305521439E-2</v>
      </c>
      <c r="Z345" s="15">
        <f t="shared" si="73"/>
        <v>-4.0031078305521439E-2</v>
      </c>
      <c r="AA345" s="15"/>
    </row>
    <row r="346" spans="1:27" x14ac:dyDescent="0.25">
      <c r="A346" s="1">
        <f>'trading strategies'!A415</f>
        <v>40602</v>
      </c>
      <c r="B346" s="52">
        <f>'trading strategies'!B415</f>
        <v>1.77095</v>
      </c>
      <c r="C346" s="5">
        <f>'trading strategies'!P415</f>
        <v>0</v>
      </c>
      <c r="D346" s="5">
        <f>'trading strategies'!Q415</f>
        <v>0</v>
      </c>
      <c r="E346" s="5">
        <f>'trading strategies'!R415</f>
        <v>0</v>
      </c>
      <c r="F346" s="14">
        <f t="shared" si="65"/>
        <v>0.31923773197731031</v>
      </c>
      <c r="G346" s="14">
        <f t="shared" si="66"/>
        <v>1.1709533224557047</v>
      </c>
      <c r="H346" s="14">
        <f t="shared" si="67"/>
        <v>0.8892187740165638</v>
      </c>
      <c r="I346" s="26">
        <f>'trading strategies'!S415</f>
        <v>0</v>
      </c>
      <c r="J346" s="26">
        <f>'trading strategies'!T415</f>
        <v>0</v>
      </c>
      <c r="K346" s="26">
        <f>'trading strategies'!U415</f>
        <v>0</v>
      </c>
      <c r="L346" s="14">
        <f t="shared" si="68"/>
        <v>-6.676226802269003E-2</v>
      </c>
      <c r="M346" s="14">
        <f t="shared" si="69"/>
        <v>0.75295332245570368</v>
      </c>
      <c r="N346" s="14">
        <f t="shared" si="70"/>
        <v>0.6072187740165631</v>
      </c>
      <c r="U346" s="9">
        <f t="shared" si="62"/>
        <v>-1</v>
      </c>
      <c r="V346" s="9">
        <f t="shared" si="63"/>
        <v>-1</v>
      </c>
      <c r="W346" s="9">
        <f t="shared" si="64"/>
        <v>-1</v>
      </c>
      <c r="X346" s="15">
        <f t="shared" si="71"/>
        <v>0</v>
      </c>
      <c r="Y346" s="15">
        <f t="shared" si="72"/>
        <v>0</v>
      </c>
      <c r="Z346" s="15">
        <f t="shared" si="73"/>
        <v>0</v>
      </c>
      <c r="AA346" s="15"/>
    </row>
    <row r="347" spans="1:27" x14ac:dyDescent="0.25">
      <c r="A347" s="1">
        <f>'trading strategies'!A416</f>
        <v>40609</v>
      </c>
      <c r="B347" s="52">
        <f>'trading strategies'!B416</f>
        <v>1.7221299999999999</v>
      </c>
      <c r="C347" s="5">
        <f>'trading strategies'!P416</f>
        <v>0</v>
      </c>
      <c r="D347" s="5">
        <f>'trading strategies'!Q416</f>
        <v>0</v>
      </c>
      <c r="E347" s="5">
        <f>'trading strategies'!R416</f>
        <v>0</v>
      </c>
      <c r="F347" s="14">
        <f t="shared" si="65"/>
        <v>0.31923773197731031</v>
      </c>
      <c r="G347" s="14">
        <f t="shared" si="66"/>
        <v>1.1709533224557047</v>
      </c>
      <c r="H347" s="14">
        <f t="shared" si="67"/>
        <v>0.8892187740165638</v>
      </c>
      <c r="I347" s="26">
        <f>'trading strategies'!S416</f>
        <v>0</v>
      </c>
      <c r="J347" s="26">
        <f>'trading strategies'!T416</f>
        <v>0</v>
      </c>
      <c r="K347" s="26">
        <f>'trading strategies'!U416</f>
        <v>0</v>
      </c>
      <c r="L347" s="14">
        <f t="shared" si="68"/>
        <v>-6.676226802269003E-2</v>
      </c>
      <c r="M347" s="14">
        <f t="shared" si="69"/>
        <v>0.75295332245570368</v>
      </c>
      <c r="N347" s="14">
        <f t="shared" si="70"/>
        <v>0.6072187740165631</v>
      </c>
      <c r="U347" s="9">
        <f t="shared" si="62"/>
        <v>-1</v>
      </c>
      <c r="V347" s="9">
        <f t="shared" si="63"/>
        <v>-1</v>
      </c>
      <c r="W347" s="9">
        <f t="shared" si="64"/>
        <v>-1</v>
      </c>
      <c r="X347" s="15">
        <f t="shared" si="71"/>
        <v>0</v>
      </c>
      <c r="Y347" s="15">
        <f t="shared" si="72"/>
        <v>0</v>
      </c>
      <c r="Z347" s="15">
        <f t="shared" si="73"/>
        <v>0</v>
      </c>
      <c r="AA347" s="15"/>
    </row>
    <row r="348" spans="1:27" x14ac:dyDescent="0.25">
      <c r="A348" s="1">
        <f>'trading strategies'!A417</f>
        <v>40616</v>
      </c>
      <c r="B348" s="52">
        <f>'trading strategies'!B417</f>
        <v>1.6289199999999999</v>
      </c>
      <c r="C348" s="5">
        <f>'trading strategies'!P417</f>
        <v>0</v>
      </c>
      <c r="D348" s="5">
        <f>'trading strategies'!Q417</f>
        <v>0</v>
      </c>
      <c r="E348" s="5">
        <f>'trading strategies'!R417</f>
        <v>0</v>
      </c>
      <c r="F348" s="14">
        <f t="shared" si="65"/>
        <v>0.31923773197731031</v>
      </c>
      <c r="G348" s="14">
        <f t="shared" si="66"/>
        <v>1.1709533224557047</v>
      </c>
      <c r="H348" s="14">
        <f t="shared" si="67"/>
        <v>0.8892187740165638</v>
      </c>
      <c r="I348" s="26">
        <f>'trading strategies'!S417</f>
        <v>0</v>
      </c>
      <c r="J348" s="26">
        <f>'trading strategies'!T417</f>
        <v>0</v>
      </c>
      <c r="K348" s="26">
        <f>'trading strategies'!U417</f>
        <v>0</v>
      </c>
      <c r="L348" s="14">
        <f t="shared" si="68"/>
        <v>-6.676226802269003E-2</v>
      </c>
      <c r="M348" s="14">
        <f t="shared" si="69"/>
        <v>0.75295332245570368</v>
      </c>
      <c r="N348" s="14">
        <f t="shared" si="70"/>
        <v>0.6072187740165631</v>
      </c>
      <c r="U348" s="9">
        <f t="shared" si="62"/>
        <v>-1</v>
      </c>
      <c r="V348" s="9">
        <f t="shared" si="63"/>
        <v>-1</v>
      </c>
      <c r="W348" s="9">
        <f t="shared" si="64"/>
        <v>-1</v>
      </c>
      <c r="X348" s="15">
        <f t="shared" si="71"/>
        <v>0</v>
      </c>
      <c r="Y348" s="15">
        <f t="shared" si="72"/>
        <v>0</v>
      </c>
      <c r="Z348" s="15">
        <f t="shared" si="73"/>
        <v>0</v>
      </c>
      <c r="AA348" s="15"/>
    </row>
    <row r="349" spans="1:27" x14ac:dyDescent="0.25">
      <c r="A349" s="1">
        <f>'trading strategies'!A418</f>
        <v>40623</v>
      </c>
      <c r="B349" s="52">
        <f>'trading strategies'!B418</f>
        <v>1.68662</v>
      </c>
      <c r="C349" s="5">
        <f>'trading strategies'!P418</f>
        <v>0</v>
      </c>
      <c r="D349" s="5">
        <f>'trading strategies'!Q418</f>
        <v>0</v>
      </c>
      <c r="E349" s="5">
        <f>'trading strategies'!R418</f>
        <v>0</v>
      </c>
      <c r="F349" s="14">
        <f t="shared" si="65"/>
        <v>0.31923773197731031</v>
      </c>
      <c r="G349" s="14">
        <f t="shared" si="66"/>
        <v>1.1709533224557047</v>
      </c>
      <c r="H349" s="14">
        <f t="shared" si="67"/>
        <v>0.8892187740165638</v>
      </c>
      <c r="I349" s="26">
        <f>'trading strategies'!S418</f>
        <v>0</v>
      </c>
      <c r="J349" s="26">
        <f>'trading strategies'!T418</f>
        <v>0</v>
      </c>
      <c r="K349" s="26">
        <f>'trading strategies'!U418</f>
        <v>0</v>
      </c>
      <c r="L349" s="14">
        <f t="shared" si="68"/>
        <v>-6.676226802269003E-2</v>
      </c>
      <c r="M349" s="14">
        <f t="shared" si="69"/>
        <v>0.75295332245570368</v>
      </c>
      <c r="N349" s="14">
        <f t="shared" si="70"/>
        <v>0.6072187740165631</v>
      </c>
      <c r="U349" s="9">
        <f t="shared" si="62"/>
        <v>-1</v>
      </c>
      <c r="V349" s="9">
        <f t="shared" si="63"/>
        <v>-1</v>
      </c>
      <c r="W349" s="9">
        <f t="shared" si="64"/>
        <v>-1</v>
      </c>
      <c r="X349" s="15">
        <f t="shared" si="71"/>
        <v>0</v>
      </c>
      <c r="Y349" s="15">
        <f t="shared" si="72"/>
        <v>0</v>
      </c>
      <c r="Z349" s="15">
        <f t="shared" si="73"/>
        <v>0</v>
      </c>
      <c r="AA349" s="15"/>
    </row>
    <row r="350" spans="1:27" x14ac:dyDescent="0.25">
      <c r="A350" s="1">
        <f>'trading strategies'!A419</f>
        <v>40630</v>
      </c>
      <c r="B350" s="52">
        <f>'trading strategies'!B419</f>
        <v>1.56087</v>
      </c>
      <c r="C350" s="5">
        <f>'trading strategies'!P419</f>
        <v>0</v>
      </c>
      <c r="D350" s="5">
        <f>'trading strategies'!Q419</f>
        <v>0</v>
      </c>
      <c r="E350" s="5">
        <f>'trading strategies'!R419</f>
        <v>0</v>
      </c>
      <c r="F350" s="14">
        <f t="shared" si="65"/>
        <v>0.31923773197731031</v>
      </c>
      <c r="G350" s="14">
        <f t="shared" si="66"/>
        <v>1.1709533224557047</v>
      </c>
      <c r="H350" s="14">
        <f t="shared" si="67"/>
        <v>0.8892187740165638</v>
      </c>
      <c r="I350" s="26">
        <f>'trading strategies'!S419</f>
        <v>0</v>
      </c>
      <c r="J350" s="26">
        <f>'trading strategies'!T419</f>
        <v>0</v>
      </c>
      <c r="K350" s="26">
        <f>'trading strategies'!U419</f>
        <v>0</v>
      </c>
      <c r="L350" s="14">
        <f t="shared" si="68"/>
        <v>-6.676226802269003E-2</v>
      </c>
      <c r="M350" s="14">
        <f t="shared" si="69"/>
        <v>0.75295332245570368</v>
      </c>
      <c r="N350" s="14">
        <f t="shared" si="70"/>
        <v>0.6072187740165631</v>
      </c>
      <c r="U350" s="9">
        <f t="shared" si="62"/>
        <v>-1</v>
      </c>
      <c r="V350" s="9">
        <f t="shared" si="63"/>
        <v>-1</v>
      </c>
      <c r="W350" s="9">
        <f t="shared" si="64"/>
        <v>-1</v>
      </c>
      <c r="X350" s="15">
        <f t="shared" si="71"/>
        <v>0</v>
      </c>
      <c r="Y350" s="15">
        <f t="shared" si="72"/>
        <v>0</v>
      </c>
      <c r="Z350" s="15">
        <f t="shared" si="73"/>
        <v>0</v>
      </c>
      <c r="AA350" s="15"/>
    </row>
    <row r="351" spans="1:27" x14ac:dyDescent="0.25">
      <c r="A351" s="1">
        <f>'trading strategies'!A420</f>
        <v>40637</v>
      </c>
      <c r="B351" s="52">
        <f>'trading strategies'!B420</f>
        <v>1.6718299999999999</v>
      </c>
      <c r="C351" s="5">
        <f>'trading strategies'!P420</f>
        <v>0</v>
      </c>
      <c r="D351" s="5">
        <f>'trading strategies'!Q420</f>
        <v>0</v>
      </c>
      <c r="E351" s="5">
        <f>'trading strategies'!R420</f>
        <v>0</v>
      </c>
      <c r="F351" s="14">
        <f t="shared" si="65"/>
        <v>0.31923773197731031</v>
      </c>
      <c r="G351" s="14">
        <f t="shared" si="66"/>
        <v>1.1709533224557047</v>
      </c>
      <c r="H351" s="14">
        <f t="shared" si="67"/>
        <v>0.8892187740165638</v>
      </c>
      <c r="I351" s="26">
        <f>'trading strategies'!S420</f>
        <v>0</v>
      </c>
      <c r="J351" s="26">
        <f>'trading strategies'!T420</f>
        <v>0</v>
      </c>
      <c r="K351" s="26">
        <f>'trading strategies'!U420</f>
        <v>0</v>
      </c>
      <c r="L351" s="14">
        <f t="shared" si="68"/>
        <v>-6.676226802269003E-2</v>
      </c>
      <c r="M351" s="14">
        <f t="shared" si="69"/>
        <v>0.75295332245570368</v>
      </c>
      <c r="N351" s="14">
        <f t="shared" si="70"/>
        <v>0.6072187740165631</v>
      </c>
      <c r="U351" s="9">
        <f t="shared" si="62"/>
        <v>-1</v>
      </c>
      <c r="V351" s="9">
        <f t="shared" si="63"/>
        <v>-1</v>
      </c>
      <c r="W351" s="9">
        <f t="shared" si="64"/>
        <v>-1</v>
      </c>
      <c r="X351" s="15">
        <f t="shared" si="71"/>
        <v>0</v>
      </c>
      <c r="Y351" s="15">
        <f t="shared" si="72"/>
        <v>0</v>
      </c>
      <c r="Z351" s="15">
        <f t="shared" si="73"/>
        <v>0</v>
      </c>
      <c r="AA351" s="15"/>
    </row>
    <row r="352" spans="1:27" x14ac:dyDescent="0.25">
      <c r="A352" s="1">
        <f>'trading strategies'!A421</f>
        <v>40644</v>
      </c>
      <c r="B352" s="52">
        <f>'trading strategies'!B421</f>
        <v>1.59785</v>
      </c>
      <c r="C352" s="5">
        <f>'trading strategies'!P421</f>
        <v>-4.5259859248043544E-2</v>
      </c>
      <c r="D352" s="5">
        <f>'trading strategies'!Q421</f>
        <v>-4.5259859248043544E-2</v>
      </c>
      <c r="E352" s="5">
        <f>'trading strategies'!R421</f>
        <v>-4.5259859248043544E-2</v>
      </c>
      <c r="F352" s="14">
        <f t="shared" si="65"/>
        <v>0.27397787272926677</v>
      </c>
      <c r="G352" s="14">
        <f t="shared" si="66"/>
        <v>1.1256934632076612</v>
      </c>
      <c r="H352" s="14">
        <f t="shared" si="67"/>
        <v>0.84395891476852025</v>
      </c>
      <c r="I352" s="26">
        <f>'trading strategies'!S421</f>
        <v>-4.7259859248043545E-2</v>
      </c>
      <c r="J352" s="26">
        <f>'trading strategies'!T421</f>
        <v>-4.7259859248043545E-2</v>
      </c>
      <c r="K352" s="26">
        <f>'trading strategies'!U421</f>
        <v>-4.7259859248043545E-2</v>
      </c>
      <c r="L352" s="14">
        <f t="shared" si="68"/>
        <v>-0.11402212727073358</v>
      </c>
      <c r="M352" s="14">
        <f t="shared" si="69"/>
        <v>0.70569346320766013</v>
      </c>
      <c r="N352" s="14">
        <f t="shared" si="70"/>
        <v>0.55995891476851956</v>
      </c>
      <c r="U352" s="9">
        <f t="shared" si="62"/>
        <v>-1</v>
      </c>
      <c r="V352" s="9">
        <f t="shared" si="63"/>
        <v>-1</v>
      </c>
      <c r="W352" s="9">
        <f t="shared" si="64"/>
        <v>-1</v>
      </c>
      <c r="X352" s="15">
        <f t="shared" si="71"/>
        <v>-4.7259859248043545E-2</v>
      </c>
      <c r="Y352" s="15">
        <f t="shared" si="72"/>
        <v>-4.7259859248043545E-2</v>
      </c>
      <c r="Z352" s="15">
        <f t="shared" si="73"/>
        <v>-4.7259859248043545E-2</v>
      </c>
      <c r="AA352" s="15"/>
    </row>
    <row r="353" spans="1:27" x14ac:dyDescent="0.25">
      <c r="A353" s="1">
        <f>'trading strategies'!A422</f>
        <v>40651</v>
      </c>
      <c r="B353" s="52">
        <f>'trading strategies'!B422</f>
        <v>1.60673</v>
      </c>
      <c r="C353" s="5">
        <f>'trading strategies'!P422</f>
        <v>0</v>
      </c>
      <c r="D353" s="5">
        <f>'trading strategies'!Q422</f>
        <v>-5.5420821005230936E-3</v>
      </c>
      <c r="E353" s="5">
        <f>'trading strategies'!R422</f>
        <v>-5.5420821005230936E-3</v>
      </c>
      <c r="F353" s="14">
        <f t="shared" si="65"/>
        <v>0.27397787272926677</v>
      </c>
      <c r="G353" s="14">
        <f t="shared" si="66"/>
        <v>1.1201513811071382</v>
      </c>
      <c r="H353" s="14">
        <f t="shared" si="67"/>
        <v>0.83841683266799716</v>
      </c>
      <c r="I353" s="26">
        <f>'trading strategies'!S422</f>
        <v>0</v>
      </c>
      <c r="J353" s="26">
        <f>'trading strategies'!T422</f>
        <v>-7.5420821005230936E-3</v>
      </c>
      <c r="K353" s="26">
        <f>'trading strategies'!U422</f>
        <v>-7.5420821005230936E-3</v>
      </c>
      <c r="L353" s="14">
        <f t="shared" si="68"/>
        <v>-0.11402212727073358</v>
      </c>
      <c r="M353" s="14">
        <f t="shared" si="69"/>
        <v>0.69815138110713704</v>
      </c>
      <c r="N353" s="14">
        <f t="shared" si="70"/>
        <v>0.55241683266799646</v>
      </c>
      <c r="U353" s="9">
        <f t="shared" si="62"/>
        <v>-1</v>
      </c>
      <c r="V353" s="9">
        <f t="shared" si="63"/>
        <v>-2</v>
      </c>
      <c r="W353" s="9">
        <f t="shared" si="64"/>
        <v>-2</v>
      </c>
      <c r="X353" s="15">
        <f t="shared" si="71"/>
        <v>0</v>
      </c>
      <c r="Y353" s="15">
        <f t="shared" si="72"/>
        <v>-5.4801941348566641E-2</v>
      </c>
      <c r="Z353" s="15">
        <f t="shared" si="73"/>
        <v>-5.4801941348566641E-2</v>
      </c>
      <c r="AA353" s="15"/>
    </row>
    <row r="354" spans="1:27" x14ac:dyDescent="0.25">
      <c r="A354" s="1">
        <f>'trading strategies'!A423</f>
        <v>40659</v>
      </c>
      <c r="B354" s="52">
        <f>'trading strategies'!B423</f>
        <v>1.6585099999999999</v>
      </c>
      <c r="C354" s="5">
        <f>'trading strategies'!P423</f>
        <v>0</v>
      </c>
      <c r="D354" s="5">
        <f>'trading strategies'!Q423</f>
        <v>-3.1718551226937342E-2</v>
      </c>
      <c r="E354" s="5">
        <f>'trading strategies'!R423</f>
        <v>-3.1718551226937342E-2</v>
      </c>
      <c r="F354" s="14">
        <f t="shared" si="65"/>
        <v>0.27397787272926677</v>
      </c>
      <c r="G354" s="14">
        <f t="shared" si="66"/>
        <v>1.0884328298802008</v>
      </c>
      <c r="H354" s="14">
        <f t="shared" si="67"/>
        <v>0.80669828144105982</v>
      </c>
      <c r="I354" s="26">
        <f>'trading strategies'!S423</f>
        <v>0</v>
      </c>
      <c r="J354" s="26">
        <f>'trading strategies'!T423</f>
        <v>-3.3718551226937343E-2</v>
      </c>
      <c r="K354" s="26">
        <f>'trading strategies'!U423</f>
        <v>-3.3718551226937343E-2</v>
      </c>
      <c r="L354" s="14">
        <f t="shared" si="68"/>
        <v>-0.11402212727073358</v>
      </c>
      <c r="M354" s="14">
        <f t="shared" si="69"/>
        <v>0.66443282988019969</v>
      </c>
      <c r="N354" s="14">
        <f t="shared" si="70"/>
        <v>0.51869828144105912</v>
      </c>
      <c r="U354" s="9">
        <f t="shared" si="62"/>
        <v>-1</v>
      </c>
      <c r="V354" s="9">
        <f t="shared" si="63"/>
        <v>-3</v>
      </c>
      <c r="W354" s="9">
        <f t="shared" si="64"/>
        <v>-3</v>
      </c>
      <c r="X354" s="15">
        <f t="shared" si="71"/>
        <v>0</v>
      </c>
      <c r="Y354" s="15">
        <f t="shared" si="72"/>
        <v>-8.8520492575503984E-2</v>
      </c>
      <c r="Z354" s="15">
        <f t="shared" si="73"/>
        <v>-8.8520492575503984E-2</v>
      </c>
      <c r="AA354" s="15"/>
    </row>
    <row r="355" spans="1:27" x14ac:dyDescent="0.25">
      <c r="A355" s="1">
        <f>'trading strategies'!A424</f>
        <v>40665</v>
      </c>
      <c r="B355" s="52">
        <f>'trading strategies'!B424</f>
        <v>1.5919399999999999</v>
      </c>
      <c r="C355" s="5">
        <f>'trading strategies'!P424</f>
        <v>-4.0966210661808777E-2</v>
      </c>
      <c r="D355" s="5">
        <f>'trading strategies'!Q424</f>
        <v>0</v>
      </c>
      <c r="E355" s="5">
        <f>'trading strategies'!R424</f>
        <v>0</v>
      </c>
      <c r="F355" s="14">
        <f t="shared" si="65"/>
        <v>0.23301166206745799</v>
      </c>
      <c r="G355" s="14">
        <f t="shared" si="66"/>
        <v>1.0884328298802008</v>
      </c>
      <c r="H355" s="14">
        <f t="shared" si="67"/>
        <v>0.80669828144105982</v>
      </c>
      <c r="I355" s="26">
        <f>'trading strategies'!S424</f>
        <v>-4.2966210661808779E-2</v>
      </c>
      <c r="J355" s="26">
        <f>'trading strategies'!T424</f>
        <v>0</v>
      </c>
      <c r="K355" s="26">
        <f>'trading strategies'!U424</f>
        <v>0</v>
      </c>
      <c r="L355" s="14">
        <f t="shared" si="68"/>
        <v>-0.15698833793254235</v>
      </c>
      <c r="M355" s="14">
        <f t="shared" si="69"/>
        <v>0.66443282988019969</v>
      </c>
      <c r="N355" s="14">
        <f t="shared" si="70"/>
        <v>0.51869828144105912</v>
      </c>
      <c r="U355" s="9">
        <f t="shared" si="62"/>
        <v>-1</v>
      </c>
      <c r="V355" s="9">
        <f t="shared" si="63"/>
        <v>-1</v>
      </c>
      <c r="W355" s="9">
        <f t="shared" si="64"/>
        <v>-1</v>
      </c>
      <c r="X355" s="15">
        <f t="shared" si="71"/>
        <v>-4.2966210661808779E-2</v>
      </c>
      <c r="Y355" s="15">
        <f t="shared" si="72"/>
        <v>0</v>
      </c>
      <c r="Z355" s="15">
        <f t="shared" si="73"/>
        <v>0</v>
      </c>
      <c r="AA355" s="15"/>
    </row>
    <row r="356" spans="1:27" x14ac:dyDescent="0.25">
      <c r="A356" s="1">
        <f>'trading strategies'!A425</f>
        <v>40672</v>
      </c>
      <c r="B356" s="52">
        <f>'trading strategies'!B425</f>
        <v>1.5194399999999999</v>
      </c>
      <c r="C356" s="5">
        <f>'trading strategies'!P425</f>
        <v>0</v>
      </c>
      <c r="D356" s="5">
        <f>'trading strategies'!Q425</f>
        <v>4.6611552347909313E-2</v>
      </c>
      <c r="E356" s="5">
        <f>'trading strategies'!R425</f>
        <v>4.6611552347909313E-2</v>
      </c>
      <c r="F356" s="14">
        <f t="shared" si="65"/>
        <v>0.23301166206745799</v>
      </c>
      <c r="G356" s="14">
        <f t="shared" si="66"/>
        <v>1.1350443822281102</v>
      </c>
      <c r="H356" s="14">
        <f t="shared" si="67"/>
        <v>0.85330983378896907</v>
      </c>
      <c r="I356" s="26">
        <f>'trading strategies'!S425</f>
        <v>0</v>
      </c>
      <c r="J356" s="26">
        <f>'trading strategies'!T425</f>
        <v>4.4611552347909311E-2</v>
      </c>
      <c r="K356" s="26">
        <f>'trading strategies'!U425</f>
        <v>4.4611552347909311E-2</v>
      </c>
      <c r="L356" s="14">
        <f t="shared" si="68"/>
        <v>-0.15698833793254235</v>
      </c>
      <c r="M356" s="14">
        <f t="shared" si="69"/>
        <v>0.70904438222810895</v>
      </c>
      <c r="N356" s="14">
        <f t="shared" si="70"/>
        <v>0.56330983378896837</v>
      </c>
      <c r="U356" s="9">
        <f t="shared" si="62"/>
        <v>-1</v>
      </c>
      <c r="V356" s="9">
        <f t="shared" si="63"/>
        <v>1</v>
      </c>
      <c r="W356" s="9">
        <f t="shared" si="64"/>
        <v>1</v>
      </c>
      <c r="X356" s="15">
        <f t="shared" si="71"/>
        <v>0</v>
      </c>
      <c r="Y356" s="15">
        <f t="shared" si="72"/>
        <v>4.4611552347909311E-2</v>
      </c>
      <c r="Z356" s="15">
        <f t="shared" si="73"/>
        <v>4.4611552347909311E-2</v>
      </c>
      <c r="AA356" s="15"/>
    </row>
    <row r="357" spans="1:27" x14ac:dyDescent="0.25">
      <c r="A357" s="1">
        <f>'trading strategies'!A426</f>
        <v>40679</v>
      </c>
      <c r="B357" s="52">
        <f>'trading strategies'!B426</f>
        <v>1.43363</v>
      </c>
      <c r="C357" s="5">
        <f>'trading strategies'!P426</f>
        <v>0</v>
      </c>
      <c r="D357" s="5">
        <f>'trading strategies'!Q426</f>
        <v>5.8132156562981763E-2</v>
      </c>
      <c r="E357" s="5">
        <f>'trading strategies'!R426</f>
        <v>5.8132156562981763E-2</v>
      </c>
      <c r="F357" s="14">
        <f t="shared" si="65"/>
        <v>0.23301166206745799</v>
      </c>
      <c r="G357" s="14">
        <f t="shared" si="66"/>
        <v>1.193176538791092</v>
      </c>
      <c r="H357" s="14">
        <f t="shared" si="67"/>
        <v>0.91144199035195084</v>
      </c>
      <c r="I357" s="26">
        <f>'trading strategies'!S426</f>
        <v>0</v>
      </c>
      <c r="J357" s="26">
        <f>'trading strategies'!T426</f>
        <v>5.6132156562981761E-2</v>
      </c>
      <c r="K357" s="26">
        <f>'trading strategies'!U426</f>
        <v>5.6132156562981761E-2</v>
      </c>
      <c r="L357" s="14">
        <f t="shared" si="68"/>
        <v>-0.15698833793254235</v>
      </c>
      <c r="M357" s="14">
        <f t="shared" si="69"/>
        <v>0.76517653879109071</v>
      </c>
      <c r="N357" s="14">
        <f t="shared" si="70"/>
        <v>0.61944199035195013</v>
      </c>
      <c r="U357" s="9">
        <f t="shared" si="62"/>
        <v>-1</v>
      </c>
      <c r="V357" s="9">
        <f t="shared" si="63"/>
        <v>2</v>
      </c>
      <c r="W357" s="9">
        <f t="shared" si="64"/>
        <v>2</v>
      </c>
      <c r="X357" s="15">
        <f t="shared" si="71"/>
        <v>0</v>
      </c>
      <c r="Y357" s="15">
        <f t="shared" si="72"/>
        <v>0.10074370891089107</v>
      </c>
      <c r="Z357" s="15">
        <f t="shared" si="73"/>
        <v>0.10074370891089107</v>
      </c>
      <c r="AA357" s="15"/>
    </row>
    <row r="358" spans="1:27" x14ac:dyDescent="0.25">
      <c r="A358" s="1">
        <f>'trading strategies'!A427</f>
        <v>40686</v>
      </c>
      <c r="B358" s="52">
        <f>'trading strategies'!B427</f>
        <v>1.4745699999999999</v>
      </c>
      <c r="C358" s="5">
        <f>'trading strategies'!P427</f>
        <v>0</v>
      </c>
      <c r="D358" s="5">
        <f>'trading strategies'!Q427</f>
        <v>-2.8156732507395643E-2</v>
      </c>
      <c r="E358" s="5">
        <f>'trading strategies'!R427</f>
        <v>-2.8156732507395643E-2</v>
      </c>
      <c r="F358" s="14">
        <f t="shared" si="65"/>
        <v>0.23301166206745799</v>
      </c>
      <c r="G358" s="14">
        <f t="shared" si="66"/>
        <v>1.1650198062836963</v>
      </c>
      <c r="H358" s="14">
        <f t="shared" si="67"/>
        <v>0.88328525784455514</v>
      </c>
      <c r="I358" s="26">
        <f>'trading strategies'!S427</f>
        <v>0</v>
      </c>
      <c r="J358" s="26">
        <f>'trading strategies'!T427</f>
        <v>-3.0156732507395645E-2</v>
      </c>
      <c r="K358" s="26">
        <f>'trading strategies'!U427</f>
        <v>-3.0156732507395645E-2</v>
      </c>
      <c r="L358" s="14">
        <f t="shared" si="68"/>
        <v>-0.15698833793254235</v>
      </c>
      <c r="M358" s="14">
        <f t="shared" si="69"/>
        <v>0.73501980628369501</v>
      </c>
      <c r="N358" s="14">
        <f t="shared" si="70"/>
        <v>0.58928525784455443</v>
      </c>
      <c r="U358" s="9">
        <f t="shared" si="62"/>
        <v>-1</v>
      </c>
      <c r="V358" s="9">
        <f t="shared" si="63"/>
        <v>-1</v>
      </c>
      <c r="W358" s="9">
        <f t="shared" si="64"/>
        <v>-1</v>
      </c>
      <c r="X358" s="15">
        <f t="shared" si="71"/>
        <v>0</v>
      </c>
      <c r="Y358" s="15">
        <f t="shared" si="72"/>
        <v>-3.0156732507395645E-2</v>
      </c>
      <c r="Z358" s="15">
        <f t="shared" si="73"/>
        <v>-3.0156732507395645E-2</v>
      </c>
      <c r="AA358" s="15"/>
    </row>
    <row r="359" spans="1:27" x14ac:dyDescent="0.25">
      <c r="A359" s="1">
        <f>'trading strategies'!A428</f>
        <v>40693</v>
      </c>
      <c r="B359" s="52">
        <f>'trading strategies'!B428</f>
        <v>1.5184500000000001</v>
      </c>
      <c r="C359" s="5">
        <f>'trading strategies'!P428</f>
        <v>0</v>
      </c>
      <c r="D359" s="5">
        <f>'trading strategies'!Q428</f>
        <v>-2.9323655864475884E-2</v>
      </c>
      <c r="E359" s="5">
        <f>'trading strategies'!R428</f>
        <v>-2.9323655864475884E-2</v>
      </c>
      <c r="F359" s="14">
        <f t="shared" si="65"/>
        <v>0.23301166206745799</v>
      </c>
      <c r="G359" s="14">
        <f t="shared" si="66"/>
        <v>1.1356961504192205</v>
      </c>
      <c r="H359" s="14">
        <f t="shared" si="67"/>
        <v>0.85396160198007931</v>
      </c>
      <c r="I359" s="26">
        <f>'trading strategies'!S428</f>
        <v>0</v>
      </c>
      <c r="J359" s="26">
        <f>'trading strategies'!T428</f>
        <v>-3.1323655864475886E-2</v>
      </c>
      <c r="K359" s="26">
        <f>'trading strategies'!U428</f>
        <v>-3.1323655864475886E-2</v>
      </c>
      <c r="L359" s="14">
        <f t="shared" si="68"/>
        <v>-0.15698833793254235</v>
      </c>
      <c r="M359" s="14">
        <f t="shared" si="69"/>
        <v>0.70369615041921918</v>
      </c>
      <c r="N359" s="14">
        <f t="shared" si="70"/>
        <v>0.5579616019800786</v>
      </c>
      <c r="U359" s="9">
        <f t="shared" si="62"/>
        <v>-1</v>
      </c>
      <c r="V359" s="9">
        <f t="shared" si="63"/>
        <v>-2</v>
      </c>
      <c r="W359" s="9">
        <f t="shared" si="64"/>
        <v>-2</v>
      </c>
      <c r="X359" s="15">
        <f t="shared" si="71"/>
        <v>0</v>
      </c>
      <c r="Y359" s="15">
        <f t="shared" si="72"/>
        <v>-6.148038837187153E-2</v>
      </c>
      <c r="Z359" s="15">
        <f t="shared" si="73"/>
        <v>-6.148038837187153E-2</v>
      </c>
      <c r="AA359" s="15"/>
    </row>
    <row r="360" spans="1:27" x14ac:dyDescent="0.25">
      <c r="A360" s="1">
        <f>'trading strategies'!A429</f>
        <v>40700</v>
      </c>
      <c r="B360" s="52">
        <f>'trading strategies'!B429</f>
        <v>1.45801</v>
      </c>
      <c r="C360" s="5">
        <f>'trading strategies'!P429</f>
        <v>-4.0617585457225436E-2</v>
      </c>
      <c r="D360" s="5">
        <f>'trading strategies'!Q429</f>
        <v>0</v>
      </c>
      <c r="E360" s="5">
        <f>'trading strategies'!R429</f>
        <v>0</v>
      </c>
      <c r="F360" s="14">
        <f t="shared" si="65"/>
        <v>0.19239407661023256</v>
      </c>
      <c r="G360" s="14">
        <f t="shared" si="66"/>
        <v>1.1356961504192205</v>
      </c>
      <c r="H360" s="14">
        <f t="shared" si="67"/>
        <v>0.85396160198007931</v>
      </c>
      <c r="I360" s="26">
        <f>'trading strategies'!S429</f>
        <v>-4.2617585457225438E-2</v>
      </c>
      <c r="J360" s="26">
        <f>'trading strategies'!T429</f>
        <v>0</v>
      </c>
      <c r="K360" s="26">
        <f>'trading strategies'!U429</f>
        <v>0</v>
      </c>
      <c r="L360" s="14">
        <f t="shared" si="68"/>
        <v>-0.19960592338976779</v>
      </c>
      <c r="M360" s="14">
        <f t="shared" si="69"/>
        <v>0.70369615041921918</v>
      </c>
      <c r="N360" s="14">
        <f t="shared" si="70"/>
        <v>0.5579616019800786</v>
      </c>
      <c r="U360" s="9">
        <f t="shared" si="62"/>
        <v>-1</v>
      </c>
      <c r="V360" s="9">
        <f t="shared" si="63"/>
        <v>-1</v>
      </c>
      <c r="W360" s="9">
        <f t="shared" si="64"/>
        <v>-1</v>
      </c>
      <c r="X360" s="15">
        <f t="shared" si="71"/>
        <v>-4.2617585457225438E-2</v>
      </c>
      <c r="Y360" s="15">
        <f t="shared" si="72"/>
        <v>0</v>
      </c>
      <c r="Z360" s="15">
        <f t="shared" si="73"/>
        <v>0</v>
      </c>
      <c r="AA360" s="15"/>
    </row>
    <row r="361" spans="1:27" x14ac:dyDescent="0.25">
      <c r="A361" s="1">
        <f>'trading strategies'!A430</f>
        <v>40707</v>
      </c>
      <c r="B361" s="52">
        <f>'trading strategies'!B430</f>
        <v>1.50603</v>
      </c>
      <c r="C361" s="5">
        <f>'trading strategies'!P430</f>
        <v>0</v>
      </c>
      <c r="D361" s="5">
        <f>'trading strategies'!Q430</f>
        <v>-3.2404557224512021E-2</v>
      </c>
      <c r="E361" s="5">
        <f>'trading strategies'!R430</f>
        <v>-3.2404557224512021E-2</v>
      </c>
      <c r="F361" s="14">
        <f t="shared" si="65"/>
        <v>0.19239407661023256</v>
      </c>
      <c r="G361" s="14">
        <f t="shared" si="66"/>
        <v>1.1032915931947085</v>
      </c>
      <c r="H361" s="14">
        <f t="shared" si="67"/>
        <v>0.82155704475556735</v>
      </c>
      <c r="I361" s="26">
        <f>'trading strategies'!S430</f>
        <v>0</v>
      </c>
      <c r="J361" s="26">
        <f>'trading strategies'!T430</f>
        <v>-3.4404557224512022E-2</v>
      </c>
      <c r="K361" s="26">
        <f>'trading strategies'!U430</f>
        <v>-3.4404557224512022E-2</v>
      </c>
      <c r="L361" s="14">
        <f t="shared" si="68"/>
        <v>-0.19960592338976779</v>
      </c>
      <c r="M361" s="14">
        <f t="shared" si="69"/>
        <v>0.66929159319470721</v>
      </c>
      <c r="N361" s="14">
        <f t="shared" si="70"/>
        <v>0.52355704475556664</v>
      </c>
      <c r="U361" s="9">
        <f t="shared" si="62"/>
        <v>-1</v>
      </c>
      <c r="V361" s="9">
        <f t="shared" si="63"/>
        <v>-1</v>
      </c>
      <c r="W361" s="9">
        <f t="shared" si="64"/>
        <v>-1</v>
      </c>
      <c r="X361" s="15">
        <f t="shared" si="71"/>
        <v>0</v>
      </c>
      <c r="Y361" s="15">
        <f t="shared" si="72"/>
        <v>-3.4404557224512022E-2</v>
      </c>
      <c r="Z361" s="15">
        <f t="shared" si="73"/>
        <v>-3.4404557224512022E-2</v>
      </c>
      <c r="AA361" s="15"/>
    </row>
    <row r="362" spans="1:27" x14ac:dyDescent="0.25">
      <c r="A362" s="1">
        <f>'trading strategies'!A431</f>
        <v>40714</v>
      </c>
      <c r="B362" s="52">
        <f>'trading strategies'!B431</f>
        <v>1.4133</v>
      </c>
      <c r="C362" s="5">
        <f>'trading strategies'!P431</f>
        <v>-6.3549654106051956E-2</v>
      </c>
      <c r="D362" s="5">
        <f>'trading strategies'!Q431</f>
        <v>0</v>
      </c>
      <c r="E362" s="5">
        <f>'trading strategies'!R431</f>
        <v>0</v>
      </c>
      <c r="F362" s="14">
        <f t="shared" si="65"/>
        <v>0.1288444225041806</v>
      </c>
      <c r="G362" s="14">
        <f t="shared" si="66"/>
        <v>1.1032915931947085</v>
      </c>
      <c r="H362" s="14">
        <f t="shared" si="67"/>
        <v>0.82155704475556735</v>
      </c>
      <c r="I362" s="26">
        <f>'trading strategies'!S431</f>
        <v>-6.5549654106051958E-2</v>
      </c>
      <c r="J362" s="26">
        <f>'trading strategies'!T431</f>
        <v>0</v>
      </c>
      <c r="K362" s="26">
        <f>'trading strategies'!U431</f>
        <v>0</v>
      </c>
      <c r="L362" s="14">
        <f t="shared" si="68"/>
        <v>-0.26515557749581975</v>
      </c>
      <c r="M362" s="14">
        <f t="shared" si="69"/>
        <v>0.66929159319470721</v>
      </c>
      <c r="N362" s="14">
        <f t="shared" si="70"/>
        <v>0.52355704475556664</v>
      </c>
      <c r="U362" s="9">
        <f t="shared" si="62"/>
        <v>-1</v>
      </c>
      <c r="V362" s="9">
        <f t="shared" si="63"/>
        <v>-1</v>
      </c>
      <c r="W362" s="9">
        <f t="shared" si="64"/>
        <v>-1</v>
      </c>
      <c r="X362" s="15">
        <f t="shared" si="71"/>
        <v>-6.5549654106051958E-2</v>
      </c>
      <c r="Y362" s="15">
        <f t="shared" si="72"/>
        <v>0</v>
      </c>
      <c r="Z362" s="15">
        <f t="shared" si="73"/>
        <v>0</v>
      </c>
      <c r="AA362" s="15"/>
    </row>
    <row r="363" spans="1:27" x14ac:dyDescent="0.25">
      <c r="A363" s="1">
        <f>'trading strategies'!A432</f>
        <v>40721</v>
      </c>
      <c r="B363" s="52">
        <f>'trading strategies'!B432</f>
        <v>1.58386</v>
      </c>
      <c r="C363" s="5">
        <f>'trading strategies'!P432</f>
        <v>0</v>
      </c>
      <c r="D363" s="5">
        <f>'trading strategies'!Q432</f>
        <v>-0.11393751025580068</v>
      </c>
      <c r="E363" s="5">
        <f>'trading strategies'!R432</f>
        <v>-0.11393751025580068</v>
      </c>
      <c r="F363" s="14">
        <f t="shared" si="65"/>
        <v>0.1288444225041806</v>
      </c>
      <c r="G363" s="14">
        <f t="shared" si="66"/>
        <v>0.98935408293890781</v>
      </c>
      <c r="H363" s="14">
        <f t="shared" si="67"/>
        <v>0.70761953449976667</v>
      </c>
      <c r="I363" s="26">
        <f>'trading strategies'!S432</f>
        <v>0</v>
      </c>
      <c r="J363" s="26">
        <f>'trading strategies'!T432</f>
        <v>-0.11593751025580068</v>
      </c>
      <c r="K363" s="26">
        <f>'trading strategies'!U432</f>
        <v>-0.11593751025580068</v>
      </c>
      <c r="L363" s="14">
        <f t="shared" si="68"/>
        <v>-0.26515557749581975</v>
      </c>
      <c r="M363" s="14">
        <f t="shared" si="69"/>
        <v>0.55335408293890653</v>
      </c>
      <c r="N363" s="14">
        <f t="shared" si="70"/>
        <v>0.40761953449976596</v>
      </c>
      <c r="U363" s="9">
        <f t="shared" si="62"/>
        <v>-1</v>
      </c>
      <c r="V363" s="9">
        <f t="shared" si="63"/>
        <v>-1</v>
      </c>
      <c r="W363" s="9">
        <f t="shared" si="64"/>
        <v>-1</v>
      </c>
      <c r="X363" s="15">
        <f t="shared" si="71"/>
        <v>0</v>
      </c>
      <c r="Y363" s="15">
        <f t="shared" si="72"/>
        <v>-0.11593751025580068</v>
      </c>
      <c r="Z363" s="15">
        <f t="shared" si="73"/>
        <v>-0.11593751025580068</v>
      </c>
      <c r="AA363" s="15"/>
    </row>
    <row r="364" spans="1:27" x14ac:dyDescent="0.25">
      <c r="A364" s="1">
        <f>'trading strategies'!A433</f>
        <v>40728</v>
      </c>
      <c r="B364" s="52">
        <f>'trading strategies'!B433</f>
        <v>1.3694200000000001</v>
      </c>
      <c r="C364" s="5">
        <f>'trading strategies'!P433</f>
        <v>-0.14547761311312568</v>
      </c>
      <c r="D364" s="5">
        <f>'trading strategies'!Q433</f>
        <v>0</v>
      </c>
      <c r="E364" s="5">
        <f>'trading strategies'!R433</f>
        <v>0</v>
      </c>
      <c r="F364" s="14">
        <f t="shared" si="65"/>
        <v>-1.6633190608945081E-2</v>
      </c>
      <c r="G364" s="14">
        <f t="shared" si="66"/>
        <v>0.98935408293890781</v>
      </c>
      <c r="H364" s="14">
        <f t="shared" si="67"/>
        <v>0.70761953449976667</v>
      </c>
      <c r="I364" s="26">
        <f>'trading strategies'!S433</f>
        <v>-0.14747761311312568</v>
      </c>
      <c r="J364" s="26">
        <f>'trading strategies'!T433</f>
        <v>0</v>
      </c>
      <c r="K364" s="26">
        <f>'trading strategies'!U433</f>
        <v>0</v>
      </c>
      <c r="L364" s="14">
        <f t="shared" si="68"/>
        <v>-0.41263319060894543</v>
      </c>
      <c r="M364" s="14">
        <f t="shared" si="69"/>
        <v>0.55335408293890653</v>
      </c>
      <c r="N364" s="14">
        <f t="shared" si="70"/>
        <v>0.40761953449976596</v>
      </c>
      <c r="U364" s="9">
        <f t="shared" si="62"/>
        <v>-1</v>
      </c>
      <c r="V364" s="9">
        <f t="shared" si="63"/>
        <v>-1</v>
      </c>
      <c r="W364" s="9">
        <f t="shared" si="64"/>
        <v>-1</v>
      </c>
      <c r="X364" s="15">
        <f t="shared" si="71"/>
        <v>-0.14747761311312568</v>
      </c>
      <c r="Y364" s="15">
        <f t="shared" si="72"/>
        <v>0</v>
      </c>
      <c r="Z364" s="15">
        <f t="shared" si="73"/>
        <v>0</v>
      </c>
      <c r="AA364" s="15"/>
    </row>
    <row r="365" spans="1:27" x14ac:dyDescent="0.25">
      <c r="A365" s="1">
        <f>'trading strategies'!A434</f>
        <v>40735</v>
      </c>
      <c r="B365" s="52">
        <f>'trading strategies'!B434</f>
        <v>1.31064</v>
      </c>
      <c r="C365" s="5">
        <f>'trading strategies'!P434</f>
        <v>0</v>
      </c>
      <c r="D365" s="5">
        <f>'trading strategies'!Q434</f>
        <v>4.38717250047721E-2</v>
      </c>
      <c r="E365" s="5">
        <f>'trading strategies'!R434</f>
        <v>4.38717250047721E-2</v>
      </c>
      <c r="F365" s="14">
        <f t="shared" si="65"/>
        <v>-1.6633190608945081E-2</v>
      </c>
      <c r="G365" s="14">
        <f t="shared" si="66"/>
        <v>1.0332258079436798</v>
      </c>
      <c r="H365" s="14">
        <f t="shared" si="67"/>
        <v>0.75149125950453877</v>
      </c>
      <c r="I365" s="26">
        <f>'trading strategies'!S434</f>
        <v>0</v>
      </c>
      <c r="J365" s="26">
        <f>'trading strategies'!T434</f>
        <v>4.1871725004772098E-2</v>
      </c>
      <c r="K365" s="26">
        <f>'trading strategies'!U434</f>
        <v>4.1871725004772098E-2</v>
      </c>
      <c r="L365" s="14">
        <f t="shared" si="68"/>
        <v>-0.41263319060894543</v>
      </c>
      <c r="M365" s="14">
        <f t="shared" si="69"/>
        <v>0.59522580794367863</v>
      </c>
      <c r="N365" s="14">
        <f t="shared" si="70"/>
        <v>0.44949125950453805</v>
      </c>
      <c r="U365" s="9">
        <f t="shared" si="62"/>
        <v>-1</v>
      </c>
      <c r="V365" s="9">
        <f t="shared" si="63"/>
        <v>1</v>
      </c>
      <c r="W365" s="9">
        <f t="shared" si="64"/>
        <v>1</v>
      </c>
      <c r="X365" s="15">
        <f t="shared" si="71"/>
        <v>0</v>
      </c>
      <c r="Y365" s="15">
        <f t="shared" si="72"/>
        <v>4.1871725004772098E-2</v>
      </c>
      <c r="Z365" s="15">
        <f t="shared" si="73"/>
        <v>4.1871725004772098E-2</v>
      </c>
      <c r="AA365" s="15"/>
    </row>
    <row r="366" spans="1:27" x14ac:dyDescent="0.25">
      <c r="A366" s="1">
        <f>'trading strategies'!A435</f>
        <v>40742</v>
      </c>
      <c r="B366" s="52">
        <f>'trading strategies'!B435</f>
        <v>1.4505600000000001</v>
      </c>
      <c r="C366" s="5">
        <f>'trading strategies'!P435</f>
        <v>0</v>
      </c>
      <c r="D366" s="5">
        <f>'trading strategies'!Q435</f>
        <v>-0.10143412124047652</v>
      </c>
      <c r="E366" s="5">
        <f>'trading strategies'!R435</f>
        <v>-0.10143412124047652</v>
      </c>
      <c r="F366" s="14">
        <f t="shared" si="65"/>
        <v>-1.6633190608945081E-2</v>
      </c>
      <c r="G366" s="14">
        <f t="shared" si="66"/>
        <v>0.93179168670320323</v>
      </c>
      <c r="H366" s="14">
        <f t="shared" si="67"/>
        <v>0.65005713826406231</v>
      </c>
      <c r="I366" s="26">
        <f>'trading strategies'!S435</f>
        <v>0</v>
      </c>
      <c r="J366" s="26">
        <f>'trading strategies'!T435</f>
        <v>-0.10343412124047652</v>
      </c>
      <c r="K366" s="26">
        <f>'trading strategies'!U435</f>
        <v>-0.10343412124047652</v>
      </c>
      <c r="L366" s="14">
        <f t="shared" si="68"/>
        <v>-0.41263319060894543</v>
      </c>
      <c r="M366" s="14">
        <f t="shared" si="69"/>
        <v>0.49179168670320211</v>
      </c>
      <c r="N366" s="14">
        <f t="shared" si="70"/>
        <v>0.34605713826406154</v>
      </c>
      <c r="U366" s="9">
        <f t="shared" si="62"/>
        <v>-1</v>
      </c>
      <c r="V366" s="9">
        <f t="shared" si="63"/>
        <v>-1</v>
      </c>
      <c r="W366" s="9">
        <f t="shared" si="64"/>
        <v>-1</v>
      </c>
      <c r="X366" s="15">
        <f t="shared" si="71"/>
        <v>0</v>
      </c>
      <c r="Y366" s="15">
        <f t="shared" si="72"/>
        <v>-0.10343412124047652</v>
      </c>
      <c r="Z366" s="15">
        <f t="shared" si="73"/>
        <v>-0.10343412124047652</v>
      </c>
      <c r="AA366" s="15"/>
    </row>
    <row r="367" spans="1:27" x14ac:dyDescent="0.25">
      <c r="A367" s="1">
        <f>'trading strategies'!A436</f>
        <v>40749</v>
      </c>
      <c r="B367" s="52">
        <f>'trading strategies'!B436</f>
        <v>1.33796</v>
      </c>
      <c r="C367" s="5">
        <f>'trading strategies'!P436</f>
        <v>-8.0803622877404335E-2</v>
      </c>
      <c r="D367" s="5">
        <f>'trading strategies'!Q436</f>
        <v>0</v>
      </c>
      <c r="E367" s="5">
        <f>'trading strategies'!R436</f>
        <v>0</v>
      </c>
      <c r="F367" s="14">
        <f t="shared" si="65"/>
        <v>-9.7436813486349416E-2</v>
      </c>
      <c r="G367" s="14">
        <f t="shared" si="66"/>
        <v>0.93179168670320323</v>
      </c>
      <c r="H367" s="14">
        <f t="shared" si="67"/>
        <v>0.65005713826406231</v>
      </c>
      <c r="I367" s="26">
        <f>'trading strategies'!S436</f>
        <v>-8.2803622877404337E-2</v>
      </c>
      <c r="J367" s="26">
        <f>'trading strategies'!T436</f>
        <v>0</v>
      </c>
      <c r="K367" s="26">
        <f>'trading strategies'!U436</f>
        <v>0</v>
      </c>
      <c r="L367" s="14">
        <f t="shared" si="68"/>
        <v>-0.49543681348634977</v>
      </c>
      <c r="M367" s="14">
        <f t="shared" si="69"/>
        <v>0.49179168670320211</v>
      </c>
      <c r="N367" s="14">
        <f t="shared" si="70"/>
        <v>0.34605713826406154</v>
      </c>
      <c r="U367" s="9">
        <f t="shared" si="62"/>
        <v>-1</v>
      </c>
      <c r="V367" s="9">
        <f t="shared" si="63"/>
        <v>-1</v>
      </c>
      <c r="W367" s="9">
        <f t="shared" si="64"/>
        <v>-1</v>
      </c>
      <c r="X367" s="15">
        <f t="shared" si="71"/>
        <v>-8.2803622877404337E-2</v>
      </c>
      <c r="Y367" s="15">
        <f t="shared" si="72"/>
        <v>0</v>
      </c>
      <c r="Z367" s="15">
        <f t="shared" si="73"/>
        <v>0</v>
      </c>
      <c r="AA367" s="15"/>
    </row>
    <row r="368" spans="1:27" x14ac:dyDescent="0.25">
      <c r="A368" s="1">
        <f>'trading strategies'!A437</f>
        <v>40756</v>
      </c>
      <c r="B368" s="52">
        <f>'trading strategies'!B437</f>
        <v>1.01837</v>
      </c>
      <c r="C368" s="5">
        <f>'trading strategies'!P437</f>
        <v>0</v>
      </c>
      <c r="D368" s="5">
        <f>'trading strategies'!Q437</f>
        <v>0.27294275603906948</v>
      </c>
      <c r="E368" s="5">
        <f>'trading strategies'!R437</f>
        <v>0.27294275603906948</v>
      </c>
      <c r="F368" s="14">
        <f t="shared" si="65"/>
        <v>-9.7436813486349416E-2</v>
      </c>
      <c r="G368" s="14">
        <f t="shared" si="66"/>
        <v>1.2047344427422728</v>
      </c>
      <c r="H368" s="14">
        <f t="shared" si="67"/>
        <v>0.92299989430313178</v>
      </c>
      <c r="I368" s="26">
        <f>'trading strategies'!S437</f>
        <v>0</v>
      </c>
      <c r="J368" s="26">
        <f>'trading strategies'!T437</f>
        <v>0.27094275603906948</v>
      </c>
      <c r="K368" s="26">
        <f>'trading strategies'!U437</f>
        <v>0.27094275603906948</v>
      </c>
      <c r="L368" s="14">
        <f t="shared" si="68"/>
        <v>-0.49543681348634977</v>
      </c>
      <c r="M368" s="14">
        <f t="shared" si="69"/>
        <v>0.76273444274227153</v>
      </c>
      <c r="N368" s="14">
        <f t="shared" si="70"/>
        <v>0.61699989430313096</v>
      </c>
      <c r="U368" s="9">
        <f t="shared" si="62"/>
        <v>-1</v>
      </c>
      <c r="V368" s="9">
        <f t="shared" si="63"/>
        <v>1</v>
      </c>
      <c r="W368" s="9">
        <f t="shared" si="64"/>
        <v>1</v>
      </c>
      <c r="X368" s="15">
        <f t="shared" si="71"/>
        <v>0</v>
      </c>
      <c r="Y368" s="15">
        <f t="shared" si="72"/>
        <v>0.27094275603906948</v>
      </c>
      <c r="Z368" s="15">
        <f t="shared" si="73"/>
        <v>0.27094275603906948</v>
      </c>
      <c r="AA368" s="15"/>
    </row>
    <row r="369" spans="1:27" x14ac:dyDescent="0.25">
      <c r="A369" s="1">
        <f>'trading strategies'!A438</f>
        <v>40763</v>
      </c>
      <c r="B369" s="52">
        <f>'trading strategies'!B438</f>
        <v>1.0324500000000001</v>
      </c>
      <c r="C369" s="5">
        <f>'trading strategies'!P438</f>
        <v>0</v>
      </c>
      <c r="D369" s="5">
        <f>'trading strategies'!Q438</f>
        <v>-1.3731308676472268E-2</v>
      </c>
      <c r="E369" s="5">
        <f>'trading strategies'!R438</f>
        <v>-1.3731308676472268E-2</v>
      </c>
      <c r="F369" s="14">
        <f t="shared" si="65"/>
        <v>-9.7436813486349416E-2</v>
      </c>
      <c r="G369" s="14">
        <f t="shared" si="66"/>
        <v>1.1910031340658005</v>
      </c>
      <c r="H369" s="14">
        <f t="shared" si="67"/>
        <v>0.90926858562665946</v>
      </c>
      <c r="I369" s="26">
        <f>'trading strategies'!S438</f>
        <v>0</v>
      </c>
      <c r="J369" s="26">
        <f>'trading strategies'!T438</f>
        <v>-1.5731308676472266E-2</v>
      </c>
      <c r="K369" s="26">
        <f>'trading strategies'!U438</f>
        <v>-1.5731308676472266E-2</v>
      </c>
      <c r="L369" s="14">
        <f t="shared" si="68"/>
        <v>-0.49543681348634977</v>
      </c>
      <c r="M369" s="14">
        <f t="shared" si="69"/>
        <v>0.74700313406579921</v>
      </c>
      <c r="N369" s="14">
        <f t="shared" si="70"/>
        <v>0.60126858562665864</v>
      </c>
      <c r="U369" s="9">
        <f t="shared" si="62"/>
        <v>-1</v>
      </c>
      <c r="V369" s="9">
        <f t="shared" si="63"/>
        <v>-1</v>
      </c>
      <c r="W369" s="9">
        <f t="shared" si="64"/>
        <v>-1</v>
      </c>
      <c r="X369" s="15">
        <f t="shared" si="71"/>
        <v>0</v>
      </c>
      <c r="Y369" s="15">
        <f t="shared" si="72"/>
        <v>-1.5731308676472266E-2</v>
      </c>
      <c r="Z369" s="15">
        <f t="shared" si="73"/>
        <v>-1.5731308676472266E-2</v>
      </c>
      <c r="AA369" s="15"/>
    </row>
    <row r="370" spans="1:27" x14ac:dyDescent="0.25">
      <c r="A370" s="1">
        <f>'trading strategies'!A439</f>
        <v>40771</v>
      </c>
      <c r="B370" s="52">
        <f>'trading strategies'!B439</f>
        <v>0.93723000000000001</v>
      </c>
      <c r="C370" s="5">
        <f>'trading strategies'!P439</f>
        <v>0</v>
      </c>
      <c r="D370" s="5">
        <f>'trading strategies'!Q439</f>
        <v>9.6761181147881431E-2</v>
      </c>
      <c r="E370" s="5">
        <f>'trading strategies'!R439</f>
        <v>9.6761181147881431E-2</v>
      </c>
      <c r="F370" s="14">
        <f t="shared" si="65"/>
        <v>-9.7436813486349416E-2</v>
      </c>
      <c r="G370" s="14">
        <f t="shared" si="66"/>
        <v>1.287764315213682</v>
      </c>
      <c r="H370" s="14">
        <f t="shared" si="67"/>
        <v>1.0060297667745408</v>
      </c>
      <c r="I370" s="26">
        <f>'trading strategies'!S439</f>
        <v>0</v>
      </c>
      <c r="J370" s="26">
        <f>'trading strategies'!T439</f>
        <v>9.4761181147881429E-2</v>
      </c>
      <c r="K370" s="26">
        <f>'trading strategies'!U439</f>
        <v>9.4761181147881429E-2</v>
      </c>
      <c r="L370" s="14">
        <f t="shared" si="68"/>
        <v>-0.49543681348634977</v>
      </c>
      <c r="M370" s="14">
        <f t="shared" si="69"/>
        <v>0.84176431521368067</v>
      </c>
      <c r="N370" s="14">
        <f t="shared" si="70"/>
        <v>0.69602976677454009</v>
      </c>
      <c r="U370" s="9">
        <f t="shared" si="62"/>
        <v>-1</v>
      </c>
      <c r="V370" s="9">
        <f t="shared" si="63"/>
        <v>1</v>
      </c>
      <c r="W370" s="9">
        <f t="shared" si="64"/>
        <v>1</v>
      </c>
      <c r="X370" s="15">
        <f t="shared" si="71"/>
        <v>0</v>
      </c>
      <c r="Y370" s="15">
        <f t="shared" si="72"/>
        <v>9.4761181147881429E-2</v>
      </c>
      <c r="Z370" s="15">
        <f t="shared" si="73"/>
        <v>9.4761181147881429E-2</v>
      </c>
      <c r="AA370" s="15"/>
    </row>
    <row r="371" spans="1:27" x14ac:dyDescent="0.25">
      <c r="A371" s="1">
        <f>'trading strategies'!A440</f>
        <v>40777</v>
      </c>
      <c r="B371" s="52">
        <f>'trading strategies'!B440</f>
        <v>0.92978000000000005</v>
      </c>
      <c r="C371" s="5">
        <f>'trading strategies'!P440</f>
        <v>0</v>
      </c>
      <c r="D371" s="5">
        <f>'trading strategies'!Q440</f>
        <v>7.980717341611529E-3</v>
      </c>
      <c r="E371" s="5">
        <f>'trading strategies'!R440</f>
        <v>7.980717341611529E-3</v>
      </c>
      <c r="F371" s="14">
        <f t="shared" si="65"/>
        <v>-9.7436813486349416E-2</v>
      </c>
      <c r="G371" s="14">
        <f t="shared" si="66"/>
        <v>1.2957450325552935</v>
      </c>
      <c r="H371" s="14">
        <f t="shared" si="67"/>
        <v>1.0140104841161524</v>
      </c>
      <c r="I371" s="26">
        <f>'trading strategies'!S440</f>
        <v>0</v>
      </c>
      <c r="J371" s="26">
        <f>'trading strategies'!T440</f>
        <v>5.980717341611529E-3</v>
      </c>
      <c r="K371" s="26">
        <f>'trading strategies'!U440</f>
        <v>5.980717341611529E-3</v>
      </c>
      <c r="L371" s="14">
        <f t="shared" si="68"/>
        <v>-0.49543681348634977</v>
      </c>
      <c r="M371" s="14">
        <f t="shared" si="69"/>
        <v>0.84774503255529221</v>
      </c>
      <c r="N371" s="14">
        <f t="shared" si="70"/>
        <v>0.70201048411615163</v>
      </c>
      <c r="U371" s="9">
        <f t="shared" si="62"/>
        <v>-1</v>
      </c>
      <c r="V371" s="9">
        <f t="shared" si="63"/>
        <v>2</v>
      </c>
      <c r="W371" s="9">
        <f t="shared" si="64"/>
        <v>2</v>
      </c>
      <c r="X371" s="15">
        <f t="shared" si="71"/>
        <v>0</v>
      </c>
      <c r="Y371" s="15">
        <f t="shared" si="72"/>
        <v>0.10074189848949296</v>
      </c>
      <c r="Z371" s="15">
        <f t="shared" si="73"/>
        <v>0.10074189848949296</v>
      </c>
      <c r="AA371" s="15"/>
    </row>
    <row r="372" spans="1:27" x14ac:dyDescent="0.25">
      <c r="A372" s="1">
        <f>'trading strategies'!A441</f>
        <v>40784</v>
      </c>
      <c r="B372" s="52">
        <f>'trading strategies'!B441</f>
        <v>0.91571000000000002</v>
      </c>
      <c r="C372" s="5">
        <f>'trading strategies'!P441</f>
        <v>0</v>
      </c>
      <c r="D372" s="5">
        <f>'trading strategies'!Q441</f>
        <v>1.5248278361747164E-2</v>
      </c>
      <c r="E372" s="5">
        <f>'trading strategies'!R441</f>
        <v>1.5248278361747164E-2</v>
      </c>
      <c r="F372" s="14">
        <f t="shared" si="65"/>
        <v>-9.7436813486349416E-2</v>
      </c>
      <c r="G372" s="14">
        <f t="shared" si="66"/>
        <v>1.3109933109170406</v>
      </c>
      <c r="H372" s="14">
        <f t="shared" si="67"/>
        <v>1.0292587624778995</v>
      </c>
      <c r="I372" s="26">
        <f>'trading strategies'!S441</f>
        <v>0</v>
      </c>
      <c r="J372" s="26">
        <f>'trading strategies'!T441</f>
        <v>1.3248278361747164E-2</v>
      </c>
      <c r="K372" s="26">
        <f>'trading strategies'!U441</f>
        <v>1.3248278361747164E-2</v>
      </c>
      <c r="L372" s="14">
        <f t="shared" si="68"/>
        <v>-0.49543681348634977</v>
      </c>
      <c r="M372" s="14">
        <f t="shared" si="69"/>
        <v>0.86099331091703935</v>
      </c>
      <c r="N372" s="14">
        <f t="shared" si="70"/>
        <v>0.71525876247789877</v>
      </c>
      <c r="U372" s="9">
        <f t="shared" si="62"/>
        <v>-1</v>
      </c>
      <c r="V372" s="9">
        <f t="shared" si="63"/>
        <v>3</v>
      </c>
      <c r="W372" s="9">
        <f t="shared" si="64"/>
        <v>3</v>
      </c>
      <c r="X372" s="15">
        <f t="shared" si="71"/>
        <v>0</v>
      </c>
      <c r="Y372" s="15">
        <f t="shared" si="72"/>
        <v>0.11399017685124012</v>
      </c>
      <c r="Z372" s="15">
        <f t="shared" si="73"/>
        <v>0.11399017685124012</v>
      </c>
      <c r="AA372" s="15"/>
    </row>
    <row r="373" spans="1:27" x14ac:dyDescent="0.25">
      <c r="A373" s="1">
        <f>'trading strategies'!A442</f>
        <v>40791</v>
      </c>
      <c r="B373" s="52">
        <f>'trading strategies'!B442</f>
        <v>0.79440999999999995</v>
      </c>
      <c r="C373" s="5">
        <f>'trading strategies'!P442</f>
        <v>0</v>
      </c>
      <c r="D373" s="5">
        <f>'trading strategies'!Q442</f>
        <v>0.14210001989269203</v>
      </c>
      <c r="E373" s="5">
        <f>'trading strategies'!R442</f>
        <v>0.14210001989269203</v>
      </c>
      <c r="F373" s="14">
        <f t="shared" si="65"/>
        <v>-9.7436813486349416E-2</v>
      </c>
      <c r="G373" s="14">
        <f t="shared" si="66"/>
        <v>1.4530933308097327</v>
      </c>
      <c r="H373" s="14">
        <f t="shared" si="67"/>
        <v>1.1713587823705915</v>
      </c>
      <c r="I373" s="26">
        <f>'trading strategies'!S442</f>
        <v>0</v>
      </c>
      <c r="J373" s="26">
        <f>'trading strategies'!T442</f>
        <v>0.14010001989269202</v>
      </c>
      <c r="K373" s="26">
        <f>'trading strategies'!U442</f>
        <v>0.14010001989269202</v>
      </c>
      <c r="L373" s="14">
        <f t="shared" si="68"/>
        <v>-0.49543681348634977</v>
      </c>
      <c r="M373" s="14">
        <f t="shared" si="69"/>
        <v>1.0010933308097314</v>
      </c>
      <c r="N373" s="14">
        <f t="shared" si="70"/>
        <v>0.85535878237059082</v>
      </c>
      <c r="U373" s="9">
        <f t="shared" si="62"/>
        <v>-1</v>
      </c>
      <c r="V373" s="9">
        <f t="shared" si="63"/>
        <v>4</v>
      </c>
      <c r="W373" s="9">
        <f t="shared" si="64"/>
        <v>4</v>
      </c>
      <c r="X373" s="15">
        <f t="shared" si="71"/>
        <v>0</v>
      </c>
      <c r="Y373" s="15">
        <f t="shared" si="72"/>
        <v>0.25409019674393213</v>
      </c>
      <c r="Z373" s="15">
        <f t="shared" si="73"/>
        <v>0.25409019674393213</v>
      </c>
      <c r="AA373" s="15"/>
    </row>
    <row r="374" spans="1:27" x14ac:dyDescent="0.25">
      <c r="A374" s="1">
        <f>'trading strategies'!A443</f>
        <v>40798</v>
      </c>
      <c r="B374" s="52">
        <f>'trading strategies'!B443</f>
        <v>0.84616000000000002</v>
      </c>
      <c r="C374" s="5">
        <f>'trading strategies'!P443</f>
        <v>0</v>
      </c>
      <c r="D374" s="5">
        <f>'trading strategies'!Q443</f>
        <v>-6.3108766251246645E-2</v>
      </c>
      <c r="E374" s="5">
        <f>'trading strategies'!R443</f>
        <v>-6.3108766251246645E-2</v>
      </c>
      <c r="F374" s="14">
        <f t="shared" si="65"/>
        <v>-9.7436813486349416E-2</v>
      </c>
      <c r="G374" s="14">
        <f t="shared" si="66"/>
        <v>1.3899845645584861</v>
      </c>
      <c r="H374" s="14">
        <f t="shared" si="67"/>
        <v>1.1082500161193449</v>
      </c>
      <c r="I374" s="26">
        <f>'trading strategies'!S443</f>
        <v>0</v>
      </c>
      <c r="J374" s="26">
        <f>'trading strategies'!T443</f>
        <v>-6.5108766251246647E-2</v>
      </c>
      <c r="K374" s="26">
        <f>'trading strategies'!U443</f>
        <v>-6.5108766251246647E-2</v>
      </c>
      <c r="L374" s="14">
        <f t="shared" si="68"/>
        <v>-0.49543681348634977</v>
      </c>
      <c r="M374" s="14">
        <f t="shared" si="69"/>
        <v>0.93598456455848478</v>
      </c>
      <c r="N374" s="14">
        <f t="shared" si="70"/>
        <v>0.7902500161193442</v>
      </c>
      <c r="U374" s="9">
        <f t="shared" si="62"/>
        <v>-1</v>
      </c>
      <c r="V374" s="9">
        <f t="shared" si="63"/>
        <v>-1</v>
      </c>
      <c r="W374" s="9">
        <f t="shared" si="64"/>
        <v>-1</v>
      </c>
      <c r="X374" s="15">
        <f t="shared" si="71"/>
        <v>0</v>
      </c>
      <c r="Y374" s="15">
        <f t="shared" si="72"/>
        <v>-6.5108766251246647E-2</v>
      </c>
      <c r="Z374" s="15">
        <f t="shared" si="73"/>
        <v>-6.5108766251246647E-2</v>
      </c>
      <c r="AA374" s="15"/>
    </row>
    <row r="375" spans="1:27" x14ac:dyDescent="0.25">
      <c r="A375" s="1">
        <f>'trading strategies'!A444</f>
        <v>40805</v>
      </c>
      <c r="B375" s="52">
        <f>'trading strategies'!B444</f>
        <v>0.83704999999999996</v>
      </c>
      <c r="C375" s="5">
        <f>'trading strategies'!P444</f>
        <v>-1.0824661158003734E-2</v>
      </c>
      <c r="D375" s="5">
        <f>'trading strategies'!Q444</f>
        <v>0</v>
      </c>
      <c r="E375" s="5">
        <f>'trading strategies'!R444</f>
        <v>0</v>
      </c>
      <c r="F375" s="14">
        <f t="shared" si="65"/>
        <v>-0.10826147464435315</v>
      </c>
      <c r="G375" s="14">
        <f t="shared" si="66"/>
        <v>1.3899845645584861</v>
      </c>
      <c r="H375" s="14">
        <f t="shared" si="67"/>
        <v>1.1082500161193449</v>
      </c>
      <c r="I375" s="26">
        <f>'trading strategies'!S444</f>
        <v>-1.2824661158003734E-2</v>
      </c>
      <c r="J375" s="26">
        <f>'trading strategies'!T444</f>
        <v>0</v>
      </c>
      <c r="K375" s="26">
        <f>'trading strategies'!U444</f>
        <v>0</v>
      </c>
      <c r="L375" s="14">
        <f t="shared" si="68"/>
        <v>-0.50826147464435345</v>
      </c>
      <c r="M375" s="14">
        <f t="shared" si="69"/>
        <v>0.93598456455848478</v>
      </c>
      <c r="N375" s="14">
        <f t="shared" si="70"/>
        <v>0.7902500161193442</v>
      </c>
      <c r="U375" s="9">
        <f t="shared" si="62"/>
        <v>-1</v>
      </c>
      <c r="V375" s="9">
        <f t="shared" si="63"/>
        <v>-1</v>
      </c>
      <c r="W375" s="9">
        <f t="shared" si="64"/>
        <v>-1</v>
      </c>
      <c r="X375" s="15">
        <f t="shared" si="71"/>
        <v>-1.2824661158003734E-2</v>
      </c>
      <c r="Y375" s="15">
        <f t="shared" si="72"/>
        <v>0</v>
      </c>
      <c r="Z375" s="15">
        <f t="shared" si="73"/>
        <v>0</v>
      </c>
      <c r="AA375" s="15"/>
    </row>
    <row r="376" spans="1:27" x14ac:dyDescent="0.25">
      <c r="A376" s="1">
        <f>'trading strategies'!A445</f>
        <v>40812</v>
      </c>
      <c r="B376" s="52">
        <f>'trading strategies'!B445</f>
        <v>0.98524999999999996</v>
      </c>
      <c r="C376" s="5">
        <f>'trading strategies'!P445</f>
        <v>0</v>
      </c>
      <c r="D376" s="5">
        <f>'trading strategies'!Q445</f>
        <v>-0.16301161021331931</v>
      </c>
      <c r="E376" s="5">
        <f>'trading strategies'!R445</f>
        <v>-0.16301161021331931</v>
      </c>
      <c r="F376" s="14">
        <f t="shared" si="65"/>
        <v>-0.10826147464435315</v>
      </c>
      <c r="G376" s="14">
        <f t="shared" si="66"/>
        <v>1.2269729543451668</v>
      </c>
      <c r="H376" s="14">
        <f t="shared" si="67"/>
        <v>0.94523840590602559</v>
      </c>
      <c r="I376" s="26">
        <f>'trading strategies'!S445</f>
        <v>0</v>
      </c>
      <c r="J376" s="26">
        <f>'trading strategies'!T445</f>
        <v>-0.16501161021331931</v>
      </c>
      <c r="K376" s="26">
        <f>'trading strategies'!U445</f>
        <v>-0.16501161021331931</v>
      </c>
      <c r="L376" s="14">
        <f t="shared" si="68"/>
        <v>-0.50826147464435345</v>
      </c>
      <c r="M376" s="14">
        <f t="shared" si="69"/>
        <v>0.77097295434516544</v>
      </c>
      <c r="N376" s="14">
        <f t="shared" si="70"/>
        <v>0.62523840590602486</v>
      </c>
      <c r="U376" s="9">
        <f t="shared" si="62"/>
        <v>-1</v>
      </c>
      <c r="V376" s="9">
        <f t="shared" si="63"/>
        <v>-1</v>
      </c>
      <c r="W376" s="9">
        <f t="shared" si="64"/>
        <v>-1</v>
      </c>
      <c r="X376" s="15">
        <f t="shared" si="71"/>
        <v>0</v>
      </c>
      <c r="Y376" s="15">
        <f t="shared" si="72"/>
        <v>-0.16501161021331931</v>
      </c>
      <c r="Z376" s="15">
        <f t="shared" si="73"/>
        <v>-0.16501161021331931</v>
      </c>
      <c r="AA376" s="15"/>
    </row>
    <row r="377" spans="1:27" x14ac:dyDescent="0.25">
      <c r="A377" s="1">
        <f>'trading strategies'!A446</f>
        <v>40819</v>
      </c>
      <c r="B377" s="52">
        <f>'trading strategies'!B446</f>
        <v>1.0572900000000001</v>
      </c>
      <c r="C377" s="5">
        <f>'trading strategies'!P446</f>
        <v>7.0568893565107621E-2</v>
      </c>
      <c r="D377" s="5">
        <f>'trading strategies'!Q446</f>
        <v>0</v>
      </c>
      <c r="E377" s="5">
        <f>'trading strategies'!R446</f>
        <v>0</v>
      </c>
      <c r="F377" s="14">
        <f t="shared" si="65"/>
        <v>-3.769258107924553E-2</v>
      </c>
      <c r="G377" s="14">
        <f t="shared" si="66"/>
        <v>1.2269729543451668</v>
      </c>
      <c r="H377" s="14">
        <f t="shared" si="67"/>
        <v>0.94523840590602559</v>
      </c>
      <c r="I377" s="26">
        <f>'trading strategies'!S446</f>
        <v>6.8568893565107619E-2</v>
      </c>
      <c r="J377" s="26">
        <f>'trading strategies'!T446</f>
        <v>0</v>
      </c>
      <c r="K377" s="26">
        <f>'trading strategies'!U446</f>
        <v>0</v>
      </c>
      <c r="L377" s="14">
        <f t="shared" si="68"/>
        <v>-0.4396925810792458</v>
      </c>
      <c r="M377" s="14">
        <f t="shared" si="69"/>
        <v>0.77097295434516544</v>
      </c>
      <c r="N377" s="14">
        <f t="shared" si="70"/>
        <v>0.62523840590602486</v>
      </c>
      <c r="U377" s="9">
        <f t="shared" si="62"/>
        <v>1</v>
      </c>
      <c r="V377" s="9">
        <f t="shared" si="63"/>
        <v>-1</v>
      </c>
      <c r="W377" s="9">
        <f t="shared" si="64"/>
        <v>-1</v>
      </c>
      <c r="X377" s="15">
        <f t="shared" si="71"/>
        <v>6.8568893565107619E-2</v>
      </c>
      <c r="Y377" s="15">
        <f t="shared" si="72"/>
        <v>0</v>
      </c>
      <c r="Z377" s="15">
        <f t="shared" si="73"/>
        <v>0</v>
      </c>
      <c r="AA377" s="15"/>
    </row>
    <row r="378" spans="1:27" x14ac:dyDescent="0.25">
      <c r="A378" s="1">
        <f>'trading strategies'!A447</f>
        <v>40826</v>
      </c>
      <c r="B378" s="52">
        <f>'trading strategies'!B447</f>
        <v>1.07467</v>
      </c>
      <c r="C378" s="5">
        <f>'trading strategies'!P447</f>
        <v>1.6304607050350917E-2</v>
      </c>
      <c r="D378" s="5">
        <f>'trading strategies'!Q447</f>
        <v>0</v>
      </c>
      <c r="E378" s="5">
        <f>'trading strategies'!R447</f>
        <v>0</v>
      </c>
      <c r="F378" s="14">
        <f t="shared" si="65"/>
        <v>-2.1387974028894613E-2</v>
      </c>
      <c r="G378" s="14">
        <f t="shared" si="66"/>
        <v>1.2269729543451668</v>
      </c>
      <c r="H378" s="14">
        <f t="shared" si="67"/>
        <v>0.94523840590602559</v>
      </c>
      <c r="I378" s="26">
        <f>'trading strategies'!S447</f>
        <v>1.4304607050350917E-2</v>
      </c>
      <c r="J378" s="26">
        <f>'trading strategies'!T447</f>
        <v>0</v>
      </c>
      <c r="K378" s="26">
        <f>'trading strategies'!U447</f>
        <v>0</v>
      </c>
      <c r="L378" s="14">
        <f t="shared" si="68"/>
        <v>-0.42538797402889489</v>
      </c>
      <c r="M378" s="14">
        <f t="shared" si="69"/>
        <v>0.77097295434516544</v>
      </c>
      <c r="N378" s="14">
        <f t="shared" si="70"/>
        <v>0.62523840590602486</v>
      </c>
      <c r="U378" s="9">
        <f t="shared" si="62"/>
        <v>2</v>
      </c>
      <c r="V378" s="9">
        <f t="shared" si="63"/>
        <v>-1</v>
      </c>
      <c r="W378" s="9">
        <f t="shared" si="64"/>
        <v>-1</v>
      </c>
      <c r="X378" s="15">
        <f t="shared" si="71"/>
        <v>8.2873500615458534E-2</v>
      </c>
      <c r="Y378" s="15">
        <f t="shared" si="72"/>
        <v>0</v>
      </c>
      <c r="Z378" s="15">
        <f t="shared" si="73"/>
        <v>0</v>
      </c>
      <c r="AA378" s="15"/>
    </row>
    <row r="379" spans="1:27" x14ac:dyDescent="0.25">
      <c r="A379" s="1">
        <f>'trading strategies'!A448</f>
        <v>40833</v>
      </c>
      <c r="B379" s="52">
        <f>'trading strategies'!B448</f>
        <v>1.0606</v>
      </c>
      <c r="C379" s="5">
        <f>'trading strategies'!P448</f>
        <v>-1.3178851987541956E-2</v>
      </c>
      <c r="D379" s="5">
        <f>'trading strategies'!Q448</f>
        <v>0</v>
      </c>
      <c r="E379" s="5">
        <f>'trading strategies'!R448</f>
        <v>0</v>
      </c>
      <c r="F379" s="14">
        <f t="shared" si="65"/>
        <v>-3.4566826016436569E-2</v>
      </c>
      <c r="G379" s="14">
        <f t="shared" si="66"/>
        <v>1.2269729543451668</v>
      </c>
      <c r="H379" s="14">
        <f t="shared" si="67"/>
        <v>0.94523840590602559</v>
      </c>
      <c r="I379" s="26">
        <f>'trading strategies'!S448</f>
        <v>-1.5178851987541956E-2</v>
      </c>
      <c r="J379" s="26">
        <f>'trading strategies'!T448</f>
        <v>0</v>
      </c>
      <c r="K379" s="26">
        <f>'trading strategies'!U448</f>
        <v>0</v>
      </c>
      <c r="L379" s="14">
        <f t="shared" si="68"/>
        <v>-0.44056682601643682</v>
      </c>
      <c r="M379" s="14">
        <f t="shared" si="69"/>
        <v>0.77097295434516544</v>
      </c>
      <c r="N379" s="14">
        <f t="shared" si="70"/>
        <v>0.62523840590602486</v>
      </c>
      <c r="U379" s="9">
        <f t="shared" si="62"/>
        <v>-1</v>
      </c>
      <c r="V379" s="9">
        <f t="shared" si="63"/>
        <v>-1</v>
      </c>
      <c r="W379" s="9">
        <f t="shared" si="64"/>
        <v>-1</v>
      </c>
      <c r="X379" s="15">
        <f t="shared" si="71"/>
        <v>-1.5178851987541956E-2</v>
      </c>
      <c r="Y379" s="15">
        <f t="shared" si="72"/>
        <v>0</v>
      </c>
      <c r="Z379" s="15">
        <f t="shared" si="73"/>
        <v>0</v>
      </c>
      <c r="AA379" s="15"/>
    </row>
    <row r="380" spans="1:27" x14ac:dyDescent="0.25">
      <c r="A380" s="1">
        <f>'trading strategies'!A449</f>
        <v>40840</v>
      </c>
      <c r="B380" s="52">
        <f>'trading strategies'!B449</f>
        <v>1.15415</v>
      </c>
      <c r="C380" s="5">
        <f>'trading strategies'!P449</f>
        <v>8.4529356586977591E-2</v>
      </c>
      <c r="D380" s="5">
        <f>'trading strategies'!Q449</f>
        <v>0</v>
      </c>
      <c r="E380" s="5">
        <f>'trading strategies'!R449</f>
        <v>0</v>
      </c>
      <c r="F380" s="14">
        <f t="shared" si="65"/>
        <v>4.9962530570541022E-2</v>
      </c>
      <c r="G380" s="14">
        <f t="shared" si="66"/>
        <v>1.2269729543451668</v>
      </c>
      <c r="H380" s="14">
        <f t="shared" si="67"/>
        <v>0.94523840590602559</v>
      </c>
      <c r="I380" s="26">
        <f>'trading strategies'!S449</f>
        <v>8.252935658697759E-2</v>
      </c>
      <c r="J380" s="26">
        <f>'trading strategies'!T449</f>
        <v>0</v>
      </c>
      <c r="K380" s="26">
        <f>'trading strategies'!U449</f>
        <v>0</v>
      </c>
      <c r="L380" s="14">
        <f t="shared" si="68"/>
        <v>-0.35803746942945924</v>
      </c>
      <c r="M380" s="14">
        <f t="shared" si="69"/>
        <v>0.77097295434516544</v>
      </c>
      <c r="N380" s="14">
        <f t="shared" si="70"/>
        <v>0.62523840590602486</v>
      </c>
      <c r="U380" s="9">
        <f t="shared" si="62"/>
        <v>1</v>
      </c>
      <c r="V380" s="9">
        <f t="shared" si="63"/>
        <v>-1</v>
      </c>
      <c r="W380" s="9">
        <f t="shared" si="64"/>
        <v>-1</v>
      </c>
      <c r="X380" s="15">
        <f t="shared" si="71"/>
        <v>8.252935658697759E-2</v>
      </c>
      <c r="Y380" s="15">
        <f t="shared" si="72"/>
        <v>0</v>
      </c>
      <c r="Z380" s="15">
        <f t="shared" si="73"/>
        <v>0</v>
      </c>
      <c r="AA380" s="15"/>
    </row>
    <row r="381" spans="1:27" x14ac:dyDescent="0.25">
      <c r="A381" s="1">
        <f>'trading strategies'!A450</f>
        <v>40847</v>
      </c>
      <c r="B381" s="52">
        <f>'trading strategies'!B450</f>
        <v>0.93308999999999997</v>
      </c>
      <c r="C381" s="5">
        <f>'trading strategies'!P450</f>
        <v>-0.21261776207241354</v>
      </c>
      <c r="D381" s="5">
        <f>'trading strategies'!Q450</f>
        <v>0</v>
      </c>
      <c r="E381" s="5">
        <f>'trading strategies'!R450</f>
        <v>0</v>
      </c>
      <c r="F381" s="14">
        <f t="shared" si="65"/>
        <v>-0.1626552315018725</v>
      </c>
      <c r="G381" s="14">
        <f t="shared" si="66"/>
        <v>1.2269729543451668</v>
      </c>
      <c r="H381" s="14">
        <f t="shared" si="67"/>
        <v>0.94523840590602559</v>
      </c>
      <c r="I381" s="26">
        <f>'trading strategies'!S450</f>
        <v>-0.21461776207241354</v>
      </c>
      <c r="J381" s="26">
        <f>'trading strategies'!T450</f>
        <v>0</v>
      </c>
      <c r="K381" s="26">
        <f>'trading strategies'!U450</f>
        <v>0</v>
      </c>
      <c r="L381" s="14">
        <f t="shared" si="68"/>
        <v>-0.57265523150187281</v>
      </c>
      <c r="M381" s="14">
        <f t="shared" si="69"/>
        <v>0.77097295434516544</v>
      </c>
      <c r="N381" s="14">
        <f t="shared" si="70"/>
        <v>0.62523840590602486</v>
      </c>
      <c r="U381" s="9">
        <f t="shared" si="62"/>
        <v>-1</v>
      </c>
      <c r="V381" s="9">
        <f t="shared" si="63"/>
        <v>-1</v>
      </c>
      <c r="W381" s="9">
        <f t="shared" si="64"/>
        <v>-1</v>
      </c>
      <c r="X381" s="15">
        <f t="shared" si="71"/>
        <v>-0.21461776207241354</v>
      </c>
      <c r="Y381" s="15">
        <f t="shared" si="72"/>
        <v>0</v>
      </c>
      <c r="Z381" s="15">
        <f t="shared" si="73"/>
        <v>0</v>
      </c>
      <c r="AA381" s="15"/>
    </row>
    <row r="382" spans="1:27" x14ac:dyDescent="0.25">
      <c r="A382" s="1">
        <f>'trading strategies'!A451</f>
        <v>40854</v>
      </c>
      <c r="B382" s="52">
        <f>'trading strategies'!B451</f>
        <v>1.0622499999999999</v>
      </c>
      <c r="C382" s="5">
        <f>'trading strategies'!P451</f>
        <v>0</v>
      </c>
      <c r="D382" s="5">
        <f>'trading strategies'!Q451</f>
        <v>-0.1296429197773272</v>
      </c>
      <c r="E382" s="5">
        <f>'trading strategies'!R451</f>
        <v>-0.1296429197773272</v>
      </c>
      <c r="F382" s="14">
        <f t="shared" si="65"/>
        <v>-0.1626552315018725</v>
      </c>
      <c r="G382" s="14">
        <f t="shared" si="66"/>
        <v>1.0973300345678396</v>
      </c>
      <c r="H382" s="14">
        <f t="shared" si="67"/>
        <v>0.81559548612869837</v>
      </c>
      <c r="I382" s="26">
        <f>'trading strategies'!S451</f>
        <v>0</v>
      </c>
      <c r="J382" s="26">
        <f>'trading strategies'!T451</f>
        <v>-0.1316429197773272</v>
      </c>
      <c r="K382" s="26">
        <f>'trading strategies'!U451</f>
        <v>-0.1316429197773272</v>
      </c>
      <c r="L382" s="14">
        <f t="shared" si="68"/>
        <v>-0.57265523150187281</v>
      </c>
      <c r="M382" s="14">
        <f t="shared" si="69"/>
        <v>0.63933003456783821</v>
      </c>
      <c r="N382" s="14">
        <f t="shared" si="70"/>
        <v>0.49359548612869764</v>
      </c>
      <c r="U382" s="9">
        <f t="shared" si="62"/>
        <v>-1</v>
      </c>
      <c r="V382" s="9">
        <f t="shared" si="63"/>
        <v>-1</v>
      </c>
      <c r="W382" s="9">
        <f t="shared" si="64"/>
        <v>-1</v>
      </c>
      <c r="X382" s="15">
        <f t="shared" si="71"/>
        <v>0</v>
      </c>
      <c r="Y382" s="15">
        <f t="shared" si="72"/>
        <v>-0.1316429197773272</v>
      </c>
      <c r="Z382" s="15">
        <f t="shared" si="73"/>
        <v>-0.1316429197773272</v>
      </c>
      <c r="AA382" s="15"/>
    </row>
    <row r="383" spans="1:27" x14ac:dyDescent="0.25">
      <c r="A383" s="1">
        <f>'trading strategies'!A452</f>
        <v>40861</v>
      </c>
      <c r="B383" s="52">
        <f>'trading strategies'!B452</f>
        <v>1.00926</v>
      </c>
      <c r="C383" s="5">
        <f>'trading strategies'!P452</f>
        <v>-5.1171910963174971E-2</v>
      </c>
      <c r="D383" s="5">
        <f>'trading strategies'!Q452</f>
        <v>0</v>
      </c>
      <c r="E383" s="5">
        <f>'trading strategies'!R452</f>
        <v>0</v>
      </c>
      <c r="F383" s="14">
        <f t="shared" si="65"/>
        <v>-0.21382714246504747</v>
      </c>
      <c r="G383" s="14">
        <f t="shared" si="66"/>
        <v>1.0973300345678396</v>
      </c>
      <c r="H383" s="14">
        <f t="shared" si="67"/>
        <v>0.81559548612869837</v>
      </c>
      <c r="I383" s="26">
        <f>'trading strategies'!S452</f>
        <v>-5.3171910963174973E-2</v>
      </c>
      <c r="J383" s="26">
        <f>'trading strategies'!T452</f>
        <v>0</v>
      </c>
      <c r="K383" s="26">
        <f>'trading strategies'!U452</f>
        <v>0</v>
      </c>
      <c r="L383" s="14">
        <f t="shared" si="68"/>
        <v>-0.62582714246504778</v>
      </c>
      <c r="M383" s="14">
        <f t="shared" si="69"/>
        <v>0.63933003456783821</v>
      </c>
      <c r="N383" s="14">
        <f t="shared" si="70"/>
        <v>0.49359548612869764</v>
      </c>
      <c r="U383" s="9">
        <f t="shared" si="62"/>
        <v>-1</v>
      </c>
      <c r="V383" s="9">
        <f t="shared" si="63"/>
        <v>-1</v>
      </c>
      <c r="W383" s="9">
        <f t="shared" si="64"/>
        <v>-1</v>
      </c>
      <c r="X383" s="15">
        <f t="shared" si="71"/>
        <v>-5.3171910963174973E-2</v>
      </c>
      <c r="Y383" s="15">
        <f t="shared" si="72"/>
        <v>0</v>
      </c>
      <c r="Z383" s="15">
        <f t="shared" si="73"/>
        <v>0</v>
      </c>
      <c r="AA383" s="15"/>
    </row>
    <row r="384" spans="1:27" x14ac:dyDescent="0.25">
      <c r="A384" s="1">
        <f>'trading strategies'!A453</f>
        <v>40868</v>
      </c>
      <c r="B384" s="52">
        <f>'trading strategies'!B453</f>
        <v>0.89334999999999998</v>
      </c>
      <c r="C384" s="5">
        <f>'trading strategies'!P453</f>
        <v>0</v>
      </c>
      <c r="D384" s="5">
        <f>'trading strategies'!Q453</f>
        <v>0.1219942266525697</v>
      </c>
      <c r="E384" s="5">
        <f>'trading strategies'!R453</f>
        <v>0.1219942266525697</v>
      </c>
      <c r="F384" s="14">
        <f t="shared" si="65"/>
        <v>-0.21382714246504747</v>
      </c>
      <c r="G384" s="14">
        <f t="shared" si="66"/>
        <v>1.2193242612204094</v>
      </c>
      <c r="H384" s="14">
        <f t="shared" si="67"/>
        <v>0.93758971278126801</v>
      </c>
      <c r="I384" s="26">
        <f>'trading strategies'!S453</f>
        <v>0</v>
      </c>
      <c r="J384" s="26">
        <f>'trading strategies'!T453</f>
        <v>0.1199942266525697</v>
      </c>
      <c r="K384" s="26">
        <f>'trading strategies'!U453</f>
        <v>0.1199942266525697</v>
      </c>
      <c r="L384" s="14">
        <f t="shared" si="68"/>
        <v>-0.62582714246504778</v>
      </c>
      <c r="M384" s="14">
        <f t="shared" si="69"/>
        <v>0.75932426122040786</v>
      </c>
      <c r="N384" s="14">
        <f t="shared" si="70"/>
        <v>0.61358971278126728</v>
      </c>
      <c r="U384" s="9">
        <f t="shared" si="62"/>
        <v>-1</v>
      </c>
      <c r="V384" s="9">
        <f t="shared" si="63"/>
        <v>1</v>
      </c>
      <c r="W384" s="9">
        <f t="shared" si="64"/>
        <v>1</v>
      </c>
      <c r="X384" s="15">
        <f t="shared" si="71"/>
        <v>0</v>
      </c>
      <c r="Y384" s="15">
        <f t="shared" si="72"/>
        <v>0.1199942266525697</v>
      </c>
      <c r="Z384" s="15">
        <f t="shared" si="73"/>
        <v>0.1199942266525697</v>
      </c>
      <c r="AA384" s="15"/>
    </row>
    <row r="385" spans="1:27" x14ac:dyDescent="0.25">
      <c r="A385" s="1">
        <f>'trading strategies'!A454</f>
        <v>40875</v>
      </c>
      <c r="B385" s="52">
        <f>'trading strategies'!B454</f>
        <v>1.07467</v>
      </c>
      <c r="C385" s="5">
        <f>'trading strategies'!P454</f>
        <v>0</v>
      </c>
      <c r="D385" s="5">
        <f>'trading strategies'!Q454</f>
        <v>-0.18479047531139536</v>
      </c>
      <c r="E385" s="5">
        <f>'trading strategies'!R454</f>
        <v>-0.18479047531139536</v>
      </c>
      <c r="F385" s="14">
        <f t="shared" si="65"/>
        <v>-0.21382714246504747</v>
      </c>
      <c r="G385" s="14">
        <f t="shared" si="66"/>
        <v>1.034533785909014</v>
      </c>
      <c r="H385" s="14">
        <f t="shared" si="67"/>
        <v>0.75279923746987265</v>
      </c>
      <c r="I385" s="26">
        <f>'trading strategies'!S454</f>
        <v>0</v>
      </c>
      <c r="J385" s="26">
        <f>'trading strategies'!T454</f>
        <v>-0.18679047531139537</v>
      </c>
      <c r="K385" s="26">
        <f>'trading strategies'!U454</f>
        <v>-0.18679047531139537</v>
      </c>
      <c r="L385" s="14">
        <f t="shared" si="68"/>
        <v>-0.62582714246504778</v>
      </c>
      <c r="M385" s="14">
        <f t="shared" si="69"/>
        <v>0.57253378590901249</v>
      </c>
      <c r="N385" s="14">
        <f t="shared" si="70"/>
        <v>0.42679923746987192</v>
      </c>
      <c r="U385" s="9">
        <f t="shared" si="62"/>
        <v>-1</v>
      </c>
      <c r="V385" s="9">
        <f t="shared" si="63"/>
        <v>-1</v>
      </c>
      <c r="W385" s="9">
        <f t="shared" si="64"/>
        <v>-1</v>
      </c>
      <c r="X385" s="15">
        <f t="shared" si="71"/>
        <v>0</v>
      </c>
      <c r="Y385" s="15">
        <f t="shared" si="72"/>
        <v>-0.18679047531139537</v>
      </c>
      <c r="Z385" s="15">
        <f t="shared" si="73"/>
        <v>-0.18679047531139537</v>
      </c>
      <c r="AA385" s="15"/>
    </row>
    <row r="386" spans="1:27" x14ac:dyDescent="0.25">
      <c r="A386" s="1">
        <f>'trading strategies'!A455</f>
        <v>40882</v>
      </c>
      <c r="B386" s="52">
        <f>'trading strategies'!B455</f>
        <v>1.0572900000000001</v>
      </c>
      <c r="C386" s="5">
        <f>'trading strategies'!P455</f>
        <v>-1.6304607050350917E-2</v>
      </c>
      <c r="D386" s="5">
        <f>'trading strategies'!Q455</f>
        <v>0</v>
      </c>
      <c r="E386" s="5">
        <f>'trading strategies'!R455</f>
        <v>0</v>
      </c>
      <c r="F386" s="14">
        <f t="shared" si="65"/>
        <v>-0.23013174951539839</v>
      </c>
      <c r="G386" s="14">
        <f t="shared" si="66"/>
        <v>1.034533785909014</v>
      </c>
      <c r="H386" s="14">
        <f t="shared" si="67"/>
        <v>0.75279923746987265</v>
      </c>
      <c r="I386" s="26">
        <f>'trading strategies'!S455</f>
        <v>-1.8304607050350918E-2</v>
      </c>
      <c r="J386" s="26">
        <f>'trading strategies'!T455</f>
        <v>0</v>
      </c>
      <c r="K386" s="26">
        <f>'trading strategies'!U455</f>
        <v>0</v>
      </c>
      <c r="L386" s="14">
        <f t="shared" si="68"/>
        <v>-0.64413174951539864</v>
      </c>
      <c r="M386" s="14">
        <f t="shared" si="69"/>
        <v>0.57253378590901249</v>
      </c>
      <c r="N386" s="14">
        <f t="shared" si="70"/>
        <v>0.42679923746987192</v>
      </c>
      <c r="U386" s="9">
        <f t="shared" si="62"/>
        <v>-1</v>
      </c>
      <c r="V386" s="9">
        <f t="shared" si="63"/>
        <v>-1</v>
      </c>
      <c r="W386" s="9">
        <f t="shared" si="64"/>
        <v>-1</v>
      </c>
      <c r="X386" s="15">
        <f t="shared" si="71"/>
        <v>-1.8304607050350918E-2</v>
      </c>
      <c r="Y386" s="15">
        <f t="shared" si="72"/>
        <v>0</v>
      </c>
      <c r="Z386" s="15">
        <f t="shared" si="73"/>
        <v>0</v>
      </c>
      <c r="AA386" s="15"/>
    </row>
    <row r="387" spans="1:27" x14ac:dyDescent="0.25">
      <c r="A387" s="1">
        <f>'trading strategies'!A456</f>
        <v>40889</v>
      </c>
      <c r="B387" s="52">
        <f>'trading strategies'!B456</f>
        <v>1.00678</v>
      </c>
      <c r="C387" s="5">
        <f>'trading strategies'!P456</f>
        <v>-4.8951911494923776E-2</v>
      </c>
      <c r="D387" s="5">
        <f>'trading strategies'!Q456</f>
        <v>0</v>
      </c>
      <c r="E387" s="5">
        <f>'trading strategies'!R456</f>
        <v>0</v>
      </c>
      <c r="F387" s="14">
        <f t="shared" si="65"/>
        <v>-0.27908366101032217</v>
      </c>
      <c r="G387" s="14">
        <f t="shared" si="66"/>
        <v>1.034533785909014</v>
      </c>
      <c r="H387" s="14">
        <f t="shared" si="67"/>
        <v>0.75279923746987265</v>
      </c>
      <c r="I387" s="26">
        <f>'trading strategies'!S456</f>
        <v>-5.0951911494923778E-2</v>
      </c>
      <c r="J387" s="26">
        <f>'trading strategies'!T456</f>
        <v>0</v>
      </c>
      <c r="K387" s="26">
        <f>'trading strategies'!U456</f>
        <v>0</v>
      </c>
      <c r="L387" s="14">
        <f t="shared" si="68"/>
        <v>-0.69508366101032237</v>
      </c>
      <c r="M387" s="14">
        <f t="shared" si="69"/>
        <v>0.57253378590901249</v>
      </c>
      <c r="N387" s="14">
        <f t="shared" si="70"/>
        <v>0.42679923746987192</v>
      </c>
      <c r="U387" s="9">
        <f t="shared" ref="U387:U450" si="74">IF(AND(I387*I386&gt;0,I387&lt;0),U386-1,IF(AND(I387*I386&gt;0,I387&gt;0),U386+1,IF(I387&gt;0,1,-1)))</f>
        <v>-2</v>
      </c>
      <c r="V387" s="9">
        <f t="shared" ref="V387:V450" si="75">IF(AND(J387*J386&gt;0,J387&lt;0),V386-1,IF(AND(J387*J386&gt;0,J387&gt;0),V386+1,IF(J387&gt;0,1,-1)))</f>
        <v>-1</v>
      </c>
      <c r="W387" s="9">
        <f t="shared" ref="W387:W450" si="76">IF(AND(K387*K386&gt;0,K387&lt;0),W386-1,IF(AND(K387*K386&gt;0,K387&gt;0),W386+1,IF(K387&gt;0,1,-1)))</f>
        <v>-1</v>
      </c>
      <c r="X387" s="15">
        <f t="shared" si="71"/>
        <v>-6.9256518545274703E-2</v>
      </c>
      <c r="Y387" s="15">
        <f t="shared" si="72"/>
        <v>0</v>
      </c>
      <c r="Z387" s="15">
        <f t="shared" si="73"/>
        <v>0</v>
      </c>
      <c r="AA387" s="15"/>
    </row>
    <row r="388" spans="1:27" x14ac:dyDescent="0.25">
      <c r="A388" s="1">
        <f>'trading strategies'!A457</f>
        <v>40896</v>
      </c>
      <c r="B388" s="52">
        <f>'trading strategies'!B457</f>
        <v>1.0846100000000001</v>
      </c>
      <c r="C388" s="5">
        <f>'trading strategies'!P457</f>
        <v>0</v>
      </c>
      <c r="D388" s="5">
        <f>'trading strategies'!Q457</f>
        <v>-7.446335620809566E-2</v>
      </c>
      <c r="E388" s="5">
        <f>'trading strategies'!R457</f>
        <v>-7.446335620809566E-2</v>
      </c>
      <c r="F388" s="14">
        <f t="shared" ref="F388:F451" si="77">C388+F387</f>
        <v>-0.27908366101032217</v>
      </c>
      <c r="G388" s="14">
        <f t="shared" ref="G388:G451" si="78">D388+G387</f>
        <v>0.96007042970091838</v>
      </c>
      <c r="H388" s="14">
        <f t="shared" ref="H388:H451" si="79">E388+H387</f>
        <v>0.67833588126177702</v>
      </c>
      <c r="I388" s="26">
        <f>'trading strategies'!S457</f>
        <v>0</v>
      </c>
      <c r="J388" s="26">
        <f>'trading strategies'!T457</f>
        <v>-7.6463356208095662E-2</v>
      </c>
      <c r="K388" s="26">
        <f>'trading strategies'!U457</f>
        <v>-7.6463356208095662E-2</v>
      </c>
      <c r="L388" s="14">
        <f t="shared" ref="L388:L451" si="80">I388+L387</f>
        <v>-0.69508366101032237</v>
      </c>
      <c r="M388" s="14">
        <f t="shared" ref="M388:M451" si="81">J388+M387</f>
        <v>0.49607042970091686</v>
      </c>
      <c r="N388" s="14">
        <f t="shared" ref="N388:N451" si="82">K388+N387</f>
        <v>0.35033588126177628</v>
      </c>
      <c r="U388" s="9">
        <f t="shared" si="74"/>
        <v>-1</v>
      </c>
      <c r="V388" s="9">
        <f t="shared" si="75"/>
        <v>-1</v>
      </c>
      <c r="W388" s="9">
        <f t="shared" si="76"/>
        <v>-1</v>
      </c>
      <c r="X388" s="15">
        <f t="shared" ref="X388:X451" si="83">IF(I388*I387&gt;0,I388+X387,I388)</f>
        <v>0</v>
      </c>
      <c r="Y388" s="15">
        <f t="shared" ref="Y388:Y451" si="84">IF(J388*J387&gt;0,J388+Y387,J388)</f>
        <v>-7.6463356208095662E-2</v>
      </c>
      <c r="Z388" s="15">
        <f t="shared" ref="Z388:Z451" si="85">IF(K388*K387&gt;0,K388+Z387,K388)</f>
        <v>-7.6463356208095662E-2</v>
      </c>
      <c r="AA388" s="15"/>
    </row>
    <row r="389" spans="1:27" x14ac:dyDescent="0.25">
      <c r="A389" s="1">
        <f>'trading strategies'!A458</f>
        <v>40903</v>
      </c>
      <c r="B389" s="52">
        <f>'trading strategies'!B458</f>
        <v>1.0713600000000001</v>
      </c>
      <c r="C389" s="5">
        <f>'trading strategies'!P458</f>
        <v>-1.2291605932391328E-2</v>
      </c>
      <c r="D389" s="5">
        <f>'trading strategies'!Q458</f>
        <v>0</v>
      </c>
      <c r="E389" s="5">
        <f>'trading strategies'!R458</f>
        <v>0</v>
      </c>
      <c r="F389" s="14">
        <f t="shared" si="77"/>
        <v>-0.29137526694271348</v>
      </c>
      <c r="G389" s="14">
        <f t="shared" si="78"/>
        <v>0.96007042970091838</v>
      </c>
      <c r="H389" s="14">
        <f t="shared" si="79"/>
        <v>0.67833588126177702</v>
      </c>
      <c r="I389" s="26">
        <f>'trading strategies'!S458</f>
        <v>-1.4291605932391328E-2</v>
      </c>
      <c r="J389" s="26">
        <f>'trading strategies'!T458</f>
        <v>0</v>
      </c>
      <c r="K389" s="26">
        <f>'trading strategies'!U458</f>
        <v>0</v>
      </c>
      <c r="L389" s="14">
        <f t="shared" si="80"/>
        <v>-0.70937526694271369</v>
      </c>
      <c r="M389" s="14">
        <f t="shared" si="81"/>
        <v>0.49607042970091686</v>
      </c>
      <c r="N389" s="14">
        <f t="shared" si="82"/>
        <v>0.35033588126177628</v>
      </c>
      <c r="U389" s="9">
        <f t="shared" si="74"/>
        <v>-1</v>
      </c>
      <c r="V389" s="9">
        <f t="shared" si="75"/>
        <v>-1</v>
      </c>
      <c r="W389" s="9">
        <f t="shared" si="76"/>
        <v>-1</v>
      </c>
      <c r="X389" s="15">
        <f t="shared" si="83"/>
        <v>-1.4291605932391328E-2</v>
      </c>
      <c r="Y389" s="15">
        <f t="shared" si="84"/>
        <v>0</v>
      </c>
      <c r="Z389" s="15">
        <f t="shared" si="85"/>
        <v>0</v>
      </c>
      <c r="AA389" s="15"/>
    </row>
    <row r="390" spans="1:27" x14ac:dyDescent="0.25">
      <c r="A390" s="1">
        <f>'trading strategies'!A459</f>
        <v>40910</v>
      </c>
      <c r="B390" s="52">
        <f>'trading strategies'!B459</f>
        <v>0.94137000000000004</v>
      </c>
      <c r="C390" s="5">
        <f>'trading strategies'!P459</f>
        <v>-0.12934788739322164</v>
      </c>
      <c r="D390" s="5">
        <f>'trading strategies'!Q459</f>
        <v>0</v>
      </c>
      <c r="E390" s="5">
        <f>'trading strategies'!R459</f>
        <v>0</v>
      </c>
      <c r="F390" s="14">
        <f t="shared" si="77"/>
        <v>-0.4207231543359351</v>
      </c>
      <c r="G390" s="14">
        <f t="shared" si="78"/>
        <v>0.96007042970091838</v>
      </c>
      <c r="H390" s="14">
        <f t="shared" si="79"/>
        <v>0.67833588126177702</v>
      </c>
      <c r="I390" s="26">
        <f>'trading strategies'!S459</f>
        <v>-0.13134788739322165</v>
      </c>
      <c r="J390" s="26">
        <f>'trading strategies'!T459</f>
        <v>0</v>
      </c>
      <c r="K390" s="26">
        <f>'trading strategies'!U459</f>
        <v>0</v>
      </c>
      <c r="L390" s="14">
        <f t="shared" si="80"/>
        <v>-0.84072315433593536</v>
      </c>
      <c r="M390" s="14">
        <f t="shared" si="81"/>
        <v>0.49607042970091686</v>
      </c>
      <c r="N390" s="14">
        <f t="shared" si="82"/>
        <v>0.35033588126177628</v>
      </c>
      <c r="U390" s="9">
        <f t="shared" si="74"/>
        <v>-2</v>
      </c>
      <c r="V390" s="9">
        <f t="shared" si="75"/>
        <v>-1</v>
      </c>
      <c r="W390" s="9">
        <f t="shared" si="76"/>
        <v>-1</v>
      </c>
      <c r="X390" s="15">
        <f t="shared" si="83"/>
        <v>-0.14563949332561296</v>
      </c>
      <c r="Y390" s="15">
        <f t="shared" si="84"/>
        <v>0</v>
      </c>
      <c r="Z390" s="15">
        <f t="shared" si="85"/>
        <v>0</v>
      </c>
      <c r="AA390" s="15"/>
    </row>
    <row r="391" spans="1:27" x14ac:dyDescent="0.25">
      <c r="A391" s="1">
        <f>'trading strategies'!A460</f>
        <v>40917</v>
      </c>
      <c r="B391" s="52">
        <f>'trading strategies'!B460</f>
        <v>1.0266500000000001</v>
      </c>
      <c r="C391" s="5">
        <f>'trading strategies'!P460</f>
        <v>0</v>
      </c>
      <c r="D391" s="5">
        <f>'trading strategies'!Q460</f>
        <v>-8.67200923737282E-2</v>
      </c>
      <c r="E391" s="5">
        <f>'trading strategies'!R460</f>
        <v>-8.67200923737282E-2</v>
      </c>
      <c r="F391" s="14">
        <f t="shared" si="77"/>
        <v>-0.4207231543359351</v>
      </c>
      <c r="G391" s="14">
        <f t="shared" si="78"/>
        <v>0.87335033732719014</v>
      </c>
      <c r="H391" s="14">
        <f t="shared" si="79"/>
        <v>0.59161578888804878</v>
      </c>
      <c r="I391" s="26">
        <f>'trading strategies'!S460</f>
        <v>0</v>
      </c>
      <c r="J391" s="26">
        <f>'trading strategies'!T460</f>
        <v>-8.8720092373728202E-2</v>
      </c>
      <c r="K391" s="26">
        <f>'trading strategies'!U460</f>
        <v>-8.8720092373728202E-2</v>
      </c>
      <c r="L391" s="14">
        <f t="shared" si="80"/>
        <v>-0.84072315433593536</v>
      </c>
      <c r="M391" s="14">
        <f t="shared" si="81"/>
        <v>0.40735033732718867</v>
      </c>
      <c r="N391" s="14">
        <f t="shared" si="82"/>
        <v>0.2616157888880481</v>
      </c>
      <c r="U391" s="9">
        <f t="shared" si="74"/>
        <v>-1</v>
      </c>
      <c r="V391" s="9">
        <f t="shared" si="75"/>
        <v>-1</v>
      </c>
      <c r="W391" s="9">
        <f t="shared" si="76"/>
        <v>-1</v>
      </c>
      <c r="X391" s="15">
        <f t="shared" si="83"/>
        <v>0</v>
      </c>
      <c r="Y391" s="15">
        <f t="shared" si="84"/>
        <v>-8.8720092373728202E-2</v>
      </c>
      <c r="Z391" s="15">
        <f t="shared" si="85"/>
        <v>-8.8720092373728202E-2</v>
      </c>
      <c r="AA391" s="15"/>
    </row>
    <row r="392" spans="1:27" x14ac:dyDescent="0.25">
      <c r="A392" s="1">
        <f>'trading strategies'!A461</f>
        <v>40924</v>
      </c>
      <c r="B392" s="52">
        <f>'trading strategies'!B461</f>
        <v>1.1433899999999999</v>
      </c>
      <c r="C392" s="5">
        <f>'trading strategies'!P461</f>
        <v>0.10769645954439468</v>
      </c>
      <c r="D392" s="5">
        <f>'trading strategies'!Q461</f>
        <v>0</v>
      </c>
      <c r="E392" s="5">
        <f>'trading strategies'!R461</f>
        <v>0</v>
      </c>
      <c r="F392" s="14">
        <f t="shared" si="77"/>
        <v>-0.31302669479154044</v>
      </c>
      <c r="G392" s="14">
        <f t="shared" si="78"/>
        <v>0.87335033732719014</v>
      </c>
      <c r="H392" s="14">
        <f t="shared" si="79"/>
        <v>0.59161578888804878</v>
      </c>
      <c r="I392" s="26">
        <f>'trading strategies'!S461</f>
        <v>0.10569645954439467</v>
      </c>
      <c r="J392" s="26">
        <f>'trading strategies'!T461</f>
        <v>0</v>
      </c>
      <c r="K392" s="26">
        <f>'trading strategies'!U461</f>
        <v>0</v>
      </c>
      <c r="L392" s="14">
        <f t="shared" si="80"/>
        <v>-0.7350266947915407</v>
      </c>
      <c r="M392" s="14">
        <f t="shared" si="81"/>
        <v>0.40735033732718867</v>
      </c>
      <c r="N392" s="14">
        <f t="shared" si="82"/>
        <v>0.2616157888880481</v>
      </c>
      <c r="U392" s="9">
        <f t="shared" si="74"/>
        <v>1</v>
      </c>
      <c r="V392" s="9">
        <f t="shared" si="75"/>
        <v>-1</v>
      </c>
      <c r="W392" s="9">
        <f t="shared" si="76"/>
        <v>-1</v>
      </c>
      <c r="X392" s="15">
        <f t="shared" si="83"/>
        <v>0.10569645954439467</v>
      </c>
      <c r="Y392" s="15">
        <f t="shared" si="84"/>
        <v>0</v>
      </c>
      <c r="Z392" s="15">
        <f t="shared" si="85"/>
        <v>0</v>
      </c>
      <c r="AA392" s="15"/>
    </row>
    <row r="393" spans="1:27" x14ac:dyDescent="0.25">
      <c r="A393" s="1">
        <f>'trading strategies'!A462</f>
        <v>40931</v>
      </c>
      <c r="B393" s="52">
        <f>'trading strategies'!B462</f>
        <v>1.19886</v>
      </c>
      <c r="C393" s="5">
        <f>'trading strategies'!P462</f>
        <v>4.7373571294193839E-2</v>
      </c>
      <c r="D393" s="5">
        <f>'trading strategies'!Q462</f>
        <v>4.7373571294193839E-2</v>
      </c>
      <c r="E393" s="5">
        <f>'trading strategies'!R462</f>
        <v>4.7373571294193839E-2</v>
      </c>
      <c r="F393" s="14">
        <f t="shared" si="77"/>
        <v>-0.2656531234973466</v>
      </c>
      <c r="G393" s="14">
        <f t="shared" si="78"/>
        <v>0.92072390862138398</v>
      </c>
      <c r="H393" s="14">
        <f t="shared" si="79"/>
        <v>0.63898936018224262</v>
      </c>
      <c r="I393" s="26">
        <f>'trading strategies'!S462</f>
        <v>4.5373571294193837E-2</v>
      </c>
      <c r="J393" s="26">
        <f>'trading strategies'!T462</f>
        <v>4.5373571294193837E-2</v>
      </c>
      <c r="K393" s="26">
        <f>'trading strategies'!U462</f>
        <v>4.5373571294193837E-2</v>
      </c>
      <c r="L393" s="14">
        <f t="shared" si="80"/>
        <v>-0.68965312349734686</v>
      </c>
      <c r="M393" s="14">
        <f t="shared" si="81"/>
        <v>0.45272390862138251</v>
      </c>
      <c r="N393" s="14">
        <f t="shared" si="82"/>
        <v>0.30698936018224193</v>
      </c>
      <c r="U393" s="9">
        <f t="shared" si="74"/>
        <v>2</v>
      </c>
      <c r="V393" s="9">
        <f t="shared" si="75"/>
        <v>1</v>
      </c>
      <c r="W393" s="9">
        <f t="shared" si="76"/>
        <v>1</v>
      </c>
      <c r="X393" s="15">
        <f t="shared" si="83"/>
        <v>0.1510700308385885</v>
      </c>
      <c r="Y393" s="15">
        <f t="shared" si="84"/>
        <v>4.5373571294193837E-2</v>
      </c>
      <c r="Z393" s="15">
        <f t="shared" si="85"/>
        <v>4.5373571294193837E-2</v>
      </c>
      <c r="AA393" s="15"/>
    </row>
    <row r="394" spans="1:27" x14ac:dyDescent="0.25">
      <c r="A394" s="1">
        <f>'trading strategies'!A463</f>
        <v>40938</v>
      </c>
      <c r="B394" s="52">
        <f>'trading strategies'!B463</f>
        <v>1.29491</v>
      </c>
      <c r="C394" s="5">
        <f>'trading strategies'!P463</f>
        <v>7.7070089408941084E-2</v>
      </c>
      <c r="D394" s="5">
        <f>'trading strategies'!Q463</f>
        <v>7.7070089408941084E-2</v>
      </c>
      <c r="E394" s="5">
        <f>'trading strategies'!R463</f>
        <v>7.7070089408941084E-2</v>
      </c>
      <c r="F394" s="14">
        <f t="shared" si="77"/>
        <v>-0.18858303408840552</v>
      </c>
      <c r="G394" s="14">
        <f t="shared" si="78"/>
        <v>0.99779399803032509</v>
      </c>
      <c r="H394" s="14">
        <f t="shared" si="79"/>
        <v>0.71605944959118373</v>
      </c>
      <c r="I394" s="26">
        <f>'trading strategies'!S463</f>
        <v>7.5070089408941082E-2</v>
      </c>
      <c r="J394" s="26">
        <f>'trading strategies'!T463</f>
        <v>7.5070089408941082E-2</v>
      </c>
      <c r="K394" s="26">
        <f>'trading strategies'!U463</f>
        <v>7.5070089408941082E-2</v>
      </c>
      <c r="L394" s="14">
        <f t="shared" si="80"/>
        <v>-0.61458303408840576</v>
      </c>
      <c r="M394" s="14">
        <f t="shared" si="81"/>
        <v>0.52779399803032356</v>
      </c>
      <c r="N394" s="14">
        <f t="shared" si="82"/>
        <v>0.38205944959118299</v>
      </c>
      <c r="U394" s="9">
        <f t="shared" si="74"/>
        <v>3</v>
      </c>
      <c r="V394" s="9">
        <f t="shared" si="75"/>
        <v>2</v>
      </c>
      <c r="W394" s="9">
        <f t="shared" si="76"/>
        <v>2</v>
      </c>
      <c r="X394" s="15">
        <f t="shared" si="83"/>
        <v>0.22614012024752958</v>
      </c>
      <c r="Y394" s="15">
        <f t="shared" si="84"/>
        <v>0.12044366070313492</v>
      </c>
      <c r="Z394" s="15">
        <f t="shared" si="85"/>
        <v>0.12044366070313492</v>
      </c>
      <c r="AA394" s="15"/>
    </row>
    <row r="395" spans="1:27" x14ac:dyDescent="0.25">
      <c r="A395" s="1">
        <f>'trading strategies'!A464</f>
        <v>40945</v>
      </c>
      <c r="B395" s="52">
        <f>'trading strategies'!B464</f>
        <v>1.2593000000000001</v>
      </c>
      <c r="C395" s="5">
        <f>'trading strategies'!P464</f>
        <v>-2.7885183637236549E-2</v>
      </c>
      <c r="D395" s="5">
        <f>'trading strategies'!Q464</f>
        <v>-2.7885183637236549E-2</v>
      </c>
      <c r="E395" s="5">
        <f>'trading strategies'!R464</f>
        <v>-2.7885183637236549E-2</v>
      </c>
      <c r="F395" s="14">
        <f t="shared" si="77"/>
        <v>-0.21646821772564206</v>
      </c>
      <c r="G395" s="14">
        <f t="shared" si="78"/>
        <v>0.96990881439308851</v>
      </c>
      <c r="H395" s="14">
        <f t="shared" si="79"/>
        <v>0.68817426595394715</v>
      </c>
      <c r="I395" s="26">
        <f>'trading strategies'!S464</f>
        <v>-2.9885183637236551E-2</v>
      </c>
      <c r="J395" s="26">
        <f>'trading strategies'!T464</f>
        <v>-2.9885183637236551E-2</v>
      </c>
      <c r="K395" s="26">
        <f>'trading strategies'!U464</f>
        <v>-2.9885183637236551E-2</v>
      </c>
      <c r="L395" s="14">
        <f t="shared" si="80"/>
        <v>-0.64446821772564233</v>
      </c>
      <c r="M395" s="14">
        <f t="shared" si="81"/>
        <v>0.49790881439308698</v>
      </c>
      <c r="N395" s="14">
        <f t="shared" si="82"/>
        <v>0.35217426595394641</v>
      </c>
      <c r="U395" s="9">
        <f t="shared" si="74"/>
        <v>-1</v>
      </c>
      <c r="V395" s="9">
        <f t="shared" si="75"/>
        <v>-1</v>
      </c>
      <c r="W395" s="9">
        <f t="shared" si="76"/>
        <v>-1</v>
      </c>
      <c r="X395" s="15">
        <f t="shared" si="83"/>
        <v>-2.9885183637236551E-2</v>
      </c>
      <c r="Y395" s="15">
        <f t="shared" si="84"/>
        <v>-2.9885183637236551E-2</v>
      </c>
      <c r="Z395" s="15">
        <f t="shared" si="85"/>
        <v>-2.9885183637236551E-2</v>
      </c>
      <c r="AA395" s="15"/>
    </row>
    <row r="396" spans="1:27" x14ac:dyDescent="0.25">
      <c r="A396" s="1">
        <f>'trading strategies'!A465</f>
        <v>40952</v>
      </c>
      <c r="B396" s="52">
        <f>'trading strategies'!B465</f>
        <v>1.27586</v>
      </c>
      <c r="C396" s="5">
        <f>'trading strategies'!P465</f>
        <v>1.3064450005150219E-2</v>
      </c>
      <c r="D396" s="5">
        <f>'trading strategies'!Q465</f>
        <v>1.3064450005150219E-2</v>
      </c>
      <c r="E396" s="5">
        <f>'trading strategies'!R465</f>
        <v>1.3064450005150219E-2</v>
      </c>
      <c r="F396" s="14">
        <f t="shared" si="77"/>
        <v>-0.20340376772049185</v>
      </c>
      <c r="G396" s="14">
        <f t="shared" si="78"/>
        <v>0.98297326439823873</v>
      </c>
      <c r="H396" s="14">
        <f t="shared" si="79"/>
        <v>0.70123871595909737</v>
      </c>
      <c r="I396" s="26">
        <f>'trading strategies'!S465</f>
        <v>1.1064450005150219E-2</v>
      </c>
      <c r="J396" s="26">
        <f>'trading strategies'!T465</f>
        <v>1.1064450005150219E-2</v>
      </c>
      <c r="K396" s="26">
        <f>'trading strategies'!U465</f>
        <v>1.1064450005150219E-2</v>
      </c>
      <c r="L396" s="14">
        <f t="shared" si="80"/>
        <v>-0.63340376772049212</v>
      </c>
      <c r="M396" s="14">
        <f t="shared" si="81"/>
        <v>0.5089732643982372</v>
      </c>
      <c r="N396" s="14">
        <f t="shared" si="82"/>
        <v>0.36323871595909663</v>
      </c>
      <c r="U396" s="9">
        <f t="shared" si="74"/>
        <v>1</v>
      </c>
      <c r="V396" s="9">
        <f t="shared" si="75"/>
        <v>1</v>
      </c>
      <c r="W396" s="9">
        <f t="shared" si="76"/>
        <v>1</v>
      </c>
      <c r="X396" s="15">
        <f t="shared" si="83"/>
        <v>1.1064450005150219E-2</v>
      </c>
      <c r="Y396" s="15">
        <f t="shared" si="84"/>
        <v>1.1064450005150219E-2</v>
      </c>
      <c r="Z396" s="15">
        <f t="shared" si="85"/>
        <v>1.1064450005150219E-2</v>
      </c>
      <c r="AA396" s="15"/>
    </row>
    <row r="397" spans="1:27" x14ac:dyDescent="0.25">
      <c r="A397" s="1">
        <f>'trading strategies'!A466</f>
        <v>40959</v>
      </c>
      <c r="B397" s="52">
        <f>'trading strategies'!B466</f>
        <v>1.2336400000000001</v>
      </c>
      <c r="C397" s="5">
        <f>'trading strategies'!P466</f>
        <v>-3.3651312312048043E-2</v>
      </c>
      <c r="D397" s="5">
        <f>'trading strategies'!Q466</f>
        <v>-3.3651312312048043E-2</v>
      </c>
      <c r="E397" s="5">
        <f>'trading strategies'!R466</f>
        <v>-3.3651312312048043E-2</v>
      </c>
      <c r="F397" s="14">
        <f t="shared" si="77"/>
        <v>-0.23705508003253989</v>
      </c>
      <c r="G397" s="14">
        <f t="shared" si="78"/>
        <v>0.94932195208619063</v>
      </c>
      <c r="H397" s="14">
        <f t="shared" si="79"/>
        <v>0.66758740364704927</v>
      </c>
      <c r="I397" s="26">
        <f>'trading strategies'!S466</f>
        <v>-3.5651312312048045E-2</v>
      </c>
      <c r="J397" s="26">
        <f>'trading strategies'!T466</f>
        <v>-3.5651312312048045E-2</v>
      </c>
      <c r="K397" s="26">
        <f>'trading strategies'!U466</f>
        <v>-3.5651312312048045E-2</v>
      </c>
      <c r="L397" s="14">
        <f t="shared" si="80"/>
        <v>-0.66905508003254011</v>
      </c>
      <c r="M397" s="14">
        <f t="shared" si="81"/>
        <v>0.47332195208618916</v>
      </c>
      <c r="N397" s="14">
        <f t="shared" si="82"/>
        <v>0.32758740364704858</v>
      </c>
      <c r="U397" s="9">
        <f t="shared" si="74"/>
        <v>-1</v>
      </c>
      <c r="V397" s="9">
        <f t="shared" si="75"/>
        <v>-1</v>
      </c>
      <c r="W397" s="9">
        <f t="shared" si="76"/>
        <v>-1</v>
      </c>
      <c r="X397" s="15">
        <f t="shared" si="83"/>
        <v>-3.5651312312048045E-2</v>
      </c>
      <c r="Y397" s="15">
        <f t="shared" si="84"/>
        <v>-3.5651312312048045E-2</v>
      </c>
      <c r="Z397" s="15">
        <f t="shared" si="85"/>
        <v>-3.5651312312048045E-2</v>
      </c>
      <c r="AA397" s="15"/>
    </row>
    <row r="398" spans="1:27" x14ac:dyDescent="0.25">
      <c r="A398" s="1">
        <f>'trading strategies'!A467</f>
        <v>40966</v>
      </c>
      <c r="B398" s="52">
        <f>'trading strategies'!B467</f>
        <v>1.2502</v>
      </c>
      <c r="C398" s="5">
        <f>'trading strategies'!P467</f>
        <v>0</v>
      </c>
      <c r="D398" s="5">
        <f>'trading strategies'!Q467</f>
        <v>0</v>
      </c>
      <c r="E398" s="5">
        <f>'trading strategies'!R467</f>
        <v>0</v>
      </c>
      <c r="F398" s="14">
        <f t="shared" si="77"/>
        <v>-0.23705508003253989</v>
      </c>
      <c r="G398" s="14">
        <f t="shared" si="78"/>
        <v>0.94932195208619063</v>
      </c>
      <c r="H398" s="14">
        <f t="shared" si="79"/>
        <v>0.66758740364704927</v>
      </c>
      <c r="I398" s="26">
        <f>'trading strategies'!S467</f>
        <v>0</v>
      </c>
      <c r="J398" s="26">
        <f>'trading strategies'!T467</f>
        <v>0</v>
      </c>
      <c r="K398" s="26">
        <f>'trading strategies'!U467</f>
        <v>0</v>
      </c>
      <c r="L398" s="14">
        <f t="shared" si="80"/>
        <v>-0.66905508003254011</v>
      </c>
      <c r="M398" s="14">
        <f t="shared" si="81"/>
        <v>0.47332195208618916</v>
      </c>
      <c r="N398" s="14">
        <f t="shared" si="82"/>
        <v>0.32758740364704858</v>
      </c>
      <c r="U398" s="9">
        <f t="shared" si="74"/>
        <v>-1</v>
      </c>
      <c r="V398" s="9">
        <f t="shared" si="75"/>
        <v>-1</v>
      </c>
      <c r="W398" s="9">
        <f t="shared" si="76"/>
        <v>-1</v>
      </c>
      <c r="X398" s="15">
        <f t="shared" si="83"/>
        <v>0</v>
      </c>
      <c r="Y398" s="15">
        <f t="shared" si="84"/>
        <v>0</v>
      </c>
      <c r="Z398" s="15">
        <f t="shared" si="85"/>
        <v>0</v>
      </c>
      <c r="AA398" s="15"/>
    </row>
    <row r="399" spans="1:27" x14ac:dyDescent="0.25">
      <c r="A399" s="1">
        <f>'trading strategies'!A468</f>
        <v>40973</v>
      </c>
      <c r="B399" s="52">
        <f>'trading strategies'!B468</f>
        <v>1.20797</v>
      </c>
      <c r="C399" s="5">
        <f>'trading strategies'!P468</f>
        <v>0</v>
      </c>
      <c r="D399" s="5">
        <f>'trading strategies'!Q468</f>
        <v>0</v>
      </c>
      <c r="E399" s="5">
        <f>'trading strategies'!R468</f>
        <v>0</v>
      </c>
      <c r="F399" s="14">
        <f t="shared" si="77"/>
        <v>-0.23705508003253989</v>
      </c>
      <c r="G399" s="14">
        <f t="shared" si="78"/>
        <v>0.94932195208619063</v>
      </c>
      <c r="H399" s="14">
        <f t="shared" si="79"/>
        <v>0.66758740364704927</v>
      </c>
      <c r="I399" s="26">
        <f>'trading strategies'!S468</f>
        <v>0</v>
      </c>
      <c r="J399" s="26">
        <f>'trading strategies'!T468</f>
        <v>0</v>
      </c>
      <c r="K399" s="26">
        <f>'trading strategies'!U468</f>
        <v>0</v>
      </c>
      <c r="L399" s="14">
        <f t="shared" si="80"/>
        <v>-0.66905508003254011</v>
      </c>
      <c r="M399" s="14">
        <f t="shared" si="81"/>
        <v>0.47332195208618916</v>
      </c>
      <c r="N399" s="14">
        <f t="shared" si="82"/>
        <v>0.32758740364704858</v>
      </c>
      <c r="U399" s="9">
        <f t="shared" si="74"/>
        <v>-1</v>
      </c>
      <c r="V399" s="9">
        <f t="shared" si="75"/>
        <v>-1</v>
      </c>
      <c r="W399" s="9">
        <f t="shared" si="76"/>
        <v>-1</v>
      </c>
      <c r="X399" s="15">
        <f t="shared" si="83"/>
        <v>0</v>
      </c>
      <c r="Y399" s="15">
        <f t="shared" si="84"/>
        <v>0</v>
      </c>
      <c r="Z399" s="15">
        <f t="shared" si="85"/>
        <v>0</v>
      </c>
      <c r="AA399" s="15"/>
    </row>
    <row r="400" spans="1:27" x14ac:dyDescent="0.25">
      <c r="A400" s="1">
        <f>'trading strategies'!A469</f>
        <v>40980</v>
      </c>
      <c r="B400" s="52">
        <f>'trading strategies'!B469</f>
        <v>1.29491</v>
      </c>
      <c r="C400" s="5">
        <f>'trading strategies'!P469</f>
        <v>0</v>
      </c>
      <c r="D400" s="5">
        <f>'trading strategies'!Q469</f>
        <v>0</v>
      </c>
      <c r="E400" s="5">
        <f>'trading strategies'!R469</f>
        <v>0</v>
      </c>
      <c r="F400" s="14">
        <f t="shared" si="77"/>
        <v>-0.23705508003253989</v>
      </c>
      <c r="G400" s="14">
        <f t="shared" si="78"/>
        <v>0.94932195208619063</v>
      </c>
      <c r="H400" s="14">
        <f t="shared" si="79"/>
        <v>0.66758740364704927</v>
      </c>
      <c r="I400" s="26">
        <f>'trading strategies'!S469</f>
        <v>0</v>
      </c>
      <c r="J400" s="26">
        <f>'trading strategies'!T469</f>
        <v>0</v>
      </c>
      <c r="K400" s="26">
        <f>'trading strategies'!U469</f>
        <v>0</v>
      </c>
      <c r="L400" s="14">
        <f t="shared" si="80"/>
        <v>-0.66905508003254011</v>
      </c>
      <c r="M400" s="14">
        <f t="shared" si="81"/>
        <v>0.47332195208618916</v>
      </c>
      <c r="N400" s="14">
        <f t="shared" si="82"/>
        <v>0.32758740364704858</v>
      </c>
      <c r="U400" s="9">
        <f t="shared" si="74"/>
        <v>-1</v>
      </c>
      <c r="V400" s="9">
        <f t="shared" si="75"/>
        <v>-1</v>
      </c>
      <c r="W400" s="9">
        <f t="shared" si="76"/>
        <v>-1</v>
      </c>
      <c r="X400" s="15">
        <f t="shared" si="83"/>
        <v>0</v>
      </c>
      <c r="Y400" s="15">
        <f t="shared" si="84"/>
        <v>0</v>
      </c>
      <c r="Z400" s="15">
        <f t="shared" si="85"/>
        <v>0</v>
      </c>
      <c r="AA400" s="15"/>
    </row>
    <row r="401" spans="1:27" x14ac:dyDescent="0.25">
      <c r="A401" s="1">
        <f>'trading strategies'!A470</f>
        <v>40987</v>
      </c>
      <c r="B401" s="52">
        <f>'trading strategies'!B470</f>
        <v>1.2228699999999999</v>
      </c>
      <c r="C401" s="5">
        <f>'trading strategies'!P470</f>
        <v>-5.7240639605143279E-2</v>
      </c>
      <c r="D401" s="5">
        <f>'trading strategies'!Q470</f>
        <v>-5.7240639605143279E-2</v>
      </c>
      <c r="E401" s="5">
        <f>'trading strategies'!R470</f>
        <v>-5.7240639605143279E-2</v>
      </c>
      <c r="F401" s="14">
        <f t="shared" si="77"/>
        <v>-0.2942957196376832</v>
      </c>
      <c r="G401" s="14">
        <f t="shared" si="78"/>
        <v>0.89208131248104738</v>
      </c>
      <c r="H401" s="14">
        <f t="shared" si="79"/>
        <v>0.61034676404190602</v>
      </c>
      <c r="I401" s="26">
        <f>'trading strategies'!S470</f>
        <v>-5.924063960514328E-2</v>
      </c>
      <c r="J401" s="26">
        <f>'trading strategies'!T470</f>
        <v>-5.924063960514328E-2</v>
      </c>
      <c r="K401" s="26">
        <f>'trading strategies'!U470</f>
        <v>-5.924063960514328E-2</v>
      </c>
      <c r="L401" s="14">
        <f t="shared" si="80"/>
        <v>-0.72829571963768336</v>
      </c>
      <c r="M401" s="14">
        <f t="shared" si="81"/>
        <v>0.41408131248104585</v>
      </c>
      <c r="N401" s="14">
        <f t="shared" si="82"/>
        <v>0.26834676404190527</v>
      </c>
      <c r="U401" s="9">
        <f t="shared" si="74"/>
        <v>-1</v>
      </c>
      <c r="V401" s="9">
        <f t="shared" si="75"/>
        <v>-1</v>
      </c>
      <c r="W401" s="9">
        <f t="shared" si="76"/>
        <v>-1</v>
      </c>
      <c r="X401" s="15">
        <f t="shared" si="83"/>
        <v>-5.924063960514328E-2</v>
      </c>
      <c r="Y401" s="15">
        <f t="shared" si="84"/>
        <v>-5.924063960514328E-2</v>
      </c>
      <c r="Z401" s="15">
        <f t="shared" si="85"/>
        <v>-5.924063960514328E-2</v>
      </c>
      <c r="AA401" s="15"/>
    </row>
    <row r="402" spans="1:27" x14ac:dyDescent="0.25">
      <c r="A402" s="1">
        <f>'trading strategies'!A471</f>
        <v>40994</v>
      </c>
      <c r="B402" s="52">
        <f>'trading strategies'!B471</f>
        <v>1.11276</v>
      </c>
      <c r="C402" s="5">
        <f>'trading strategies'!P471</f>
        <v>0</v>
      </c>
      <c r="D402" s="5">
        <f>'trading strategies'!Q471</f>
        <v>0</v>
      </c>
      <c r="E402" s="5">
        <f>'trading strategies'!R471</f>
        <v>0</v>
      </c>
      <c r="F402" s="14">
        <f t="shared" si="77"/>
        <v>-0.2942957196376832</v>
      </c>
      <c r="G402" s="14">
        <f t="shared" si="78"/>
        <v>0.89208131248104738</v>
      </c>
      <c r="H402" s="14">
        <f t="shared" si="79"/>
        <v>0.61034676404190602</v>
      </c>
      <c r="I402" s="26">
        <f>'trading strategies'!S471</f>
        <v>0</v>
      </c>
      <c r="J402" s="26">
        <f>'trading strategies'!T471</f>
        <v>0</v>
      </c>
      <c r="K402" s="26">
        <f>'trading strategies'!U471</f>
        <v>0</v>
      </c>
      <c r="L402" s="14">
        <f t="shared" si="80"/>
        <v>-0.72829571963768336</v>
      </c>
      <c r="M402" s="14">
        <f t="shared" si="81"/>
        <v>0.41408131248104585</v>
      </c>
      <c r="N402" s="14">
        <f t="shared" si="82"/>
        <v>0.26834676404190527</v>
      </c>
      <c r="U402" s="9">
        <f t="shared" si="74"/>
        <v>-1</v>
      </c>
      <c r="V402" s="9">
        <f t="shared" si="75"/>
        <v>-1</v>
      </c>
      <c r="W402" s="9">
        <f t="shared" si="76"/>
        <v>-1</v>
      </c>
      <c r="X402" s="15">
        <f t="shared" si="83"/>
        <v>0</v>
      </c>
      <c r="Y402" s="15">
        <f t="shared" si="84"/>
        <v>0</v>
      </c>
      <c r="Z402" s="15">
        <f t="shared" si="85"/>
        <v>0</v>
      </c>
      <c r="AA402" s="15"/>
    </row>
    <row r="403" spans="1:27" x14ac:dyDescent="0.25">
      <c r="A403" s="1">
        <f>'trading strategies'!A472</f>
        <v>41001</v>
      </c>
      <c r="B403" s="52">
        <f>'trading strategies'!B472</f>
        <v>1.02251</v>
      </c>
      <c r="C403" s="5">
        <f>'trading strategies'!P472</f>
        <v>0</v>
      </c>
      <c r="D403" s="5">
        <f>'trading strategies'!Q472</f>
        <v>0</v>
      </c>
      <c r="E403" s="5">
        <f>'trading strategies'!R472</f>
        <v>0</v>
      </c>
      <c r="F403" s="14">
        <f t="shared" si="77"/>
        <v>-0.2942957196376832</v>
      </c>
      <c r="G403" s="14">
        <f t="shared" si="78"/>
        <v>0.89208131248104738</v>
      </c>
      <c r="H403" s="14">
        <f t="shared" si="79"/>
        <v>0.61034676404190602</v>
      </c>
      <c r="I403" s="26">
        <f>'trading strategies'!S472</f>
        <v>0</v>
      </c>
      <c r="J403" s="26">
        <f>'trading strategies'!T472</f>
        <v>0</v>
      </c>
      <c r="K403" s="26">
        <f>'trading strategies'!U472</f>
        <v>0</v>
      </c>
      <c r="L403" s="14">
        <f t="shared" si="80"/>
        <v>-0.72829571963768336</v>
      </c>
      <c r="M403" s="14">
        <f t="shared" si="81"/>
        <v>0.41408131248104585</v>
      </c>
      <c r="N403" s="14">
        <f t="shared" si="82"/>
        <v>0.26834676404190527</v>
      </c>
      <c r="U403" s="9">
        <f t="shared" si="74"/>
        <v>-1</v>
      </c>
      <c r="V403" s="9">
        <f t="shared" si="75"/>
        <v>-1</v>
      </c>
      <c r="W403" s="9">
        <f t="shared" si="76"/>
        <v>-1</v>
      </c>
      <c r="X403" s="15">
        <f t="shared" si="83"/>
        <v>0</v>
      </c>
      <c r="Y403" s="15">
        <f t="shared" si="84"/>
        <v>0</v>
      </c>
      <c r="Z403" s="15">
        <f t="shared" si="85"/>
        <v>0</v>
      </c>
      <c r="AA403" s="15"/>
    </row>
    <row r="404" spans="1:27" x14ac:dyDescent="0.25">
      <c r="A404" s="1">
        <f>'trading strategies'!A473</f>
        <v>41008</v>
      </c>
      <c r="B404" s="52">
        <f>'trading strategies'!B473</f>
        <v>0.96289999999999998</v>
      </c>
      <c r="C404" s="5">
        <f>'trading strategies'!P473</f>
        <v>0</v>
      </c>
      <c r="D404" s="5">
        <f>'trading strategies'!Q473</f>
        <v>0</v>
      </c>
      <c r="E404" s="5">
        <f>'trading strategies'!R473</f>
        <v>0</v>
      </c>
      <c r="F404" s="14">
        <f t="shared" si="77"/>
        <v>-0.2942957196376832</v>
      </c>
      <c r="G404" s="14">
        <f t="shared" si="78"/>
        <v>0.89208131248104738</v>
      </c>
      <c r="H404" s="14">
        <f t="shared" si="79"/>
        <v>0.61034676404190602</v>
      </c>
      <c r="I404" s="26">
        <f>'trading strategies'!S473</f>
        <v>0</v>
      </c>
      <c r="J404" s="26">
        <f>'trading strategies'!T473</f>
        <v>0</v>
      </c>
      <c r="K404" s="26">
        <f>'trading strategies'!U473</f>
        <v>0</v>
      </c>
      <c r="L404" s="14">
        <f t="shared" si="80"/>
        <v>-0.72829571963768336</v>
      </c>
      <c r="M404" s="14">
        <f t="shared" si="81"/>
        <v>0.41408131248104585</v>
      </c>
      <c r="N404" s="14">
        <f t="shared" si="82"/>
        <v>0.26834676404190527</v>
      </c>
      <c r="U404" s="9">
        <f t="shared" si="74"/>
        <v>-1</v>
      </c>
      <c r="V404" s="9">
        <f t="shared" si="75"/>
        <v>-1</v>
      </c>
      <c r="W404" s="9">
        <f t="shared" si="76"/>
        <v>-1</v>
      </c>
      <c r="X404" s="15">
        <f t="shared" si="83"/>
        <v>0</v>
      </c>
      <c r="Y404" s="15">
        <f t="shared" si="84"/>
        <v>0</v>
      </c>
      <c r="Z404" s="15">
        <f t="shared" si="85"/>
        <v>0</v>
      </c>
      <c r="AA404" s="15"/>
    </row>
    <row r="405" spans="1:27" x14ac:dyDescent="0.25">
      <c r="A405" s="1">
        <f>'trading strategies'!A474</f>
        <v>41015</v>
      </c>
      <c r="B405" s="52">
        <f>'trading strategies'!B474</f>
        <v>0.94716999999999996</v>
      </c>
      <c r="C405" s="5">
        <f>'trading strategies'!P474</f>
        <v>0</v>
      </c>
      <c r="D405" s="5">
        <f>'trading strategies'!Q474</f>
        <v>0</v>
      </c>
      <c r="E405" s="5">
        <f>'trading strategies'!R474</f>
        <v>0</v>
      </c>
      <c r="F405" s="14">
        <f t="shared" si="77"/>
        <v>-0.2942957196376832</v>
      </c>
      <c r="G405" s="14">
        <f t="shared" si="78"/>
        <v>0.89208131248104738</v>
      </c>
      <c r="H405" s="14">
        <f t="shared" si="79"/>
        <v>0.61034676404190602</v>
      </c>
      <c r="I405" s="26">
        <f>'trading strategies'!S474</f>
        <v>0</v>
      </c>
      <c r="J405" s="26">
        <f>'trading strategies'!T474</f>
        <v>0</v>
      </c>
      <c r="K405" s="26">
        <f>'trading strategies'!U474</f>
        <v>0</v>
      </c>
      <c r="L405" s="14">
        <f t="shared" si="80"/>
        <v>-0.72829571963768336</v>
      </c>
      <c r="M405" s="14">
        <f t="shared" si="81"/>
        <v>0.41408131248104585</v>
      </c>
      <c r="N405" s="14">
        <f t="shared" si="82"/>
        <v>0.26834676404190527</v>
      </c>
      <c r="U405" s="9">
        <f t="shared" si="74"/>
        <v>-1</v>
      </c>
      <c r="V405" s="9">
        <f t="shared" si="75"/>
        <v>-1</v>
      </c>
      <c r="W405" s="9">
        <f t="shared" si="76"/>
        <v>-1</v>
      </c>
      <c r="X405" s="15">
        <f t="shared" si="83"/>
        <v>0</v>
      </c>
      <c r="Y405" s="15">
        <f t="shared" si="84"/>
        <v>0</v>
      </c>
      <c r="Z405" s="15">
        <f t="shared" si="85"/>
        <v>0</v>
      </c>
      <c r="AA405" s="15"/>
    </row>
    <row r="406" spans="1:27" x14ac:dyDescent="0.25">
      <c r="A406" s="1">
        <f>'trading strategies'!A475</f>
        <v>41022</v>
      </c>
      <c r="B406" s="52">
        <f>'trading strategies'!B475</f>
        <v>0.96538000000000002</v>
      </c>
      <c r="C406" s="5">
        <f>'trading strategies'!P475</f>
        <v>0</v>
      </c>
      <c r="D406" s="5">
        <f>'trading strategies'!Q475</f>
        <v>0</v>
      </c>
      <c r="E406" s="5">
        <f>'trading strategies'!R475</f>
        <v>0</v>
      </c>
      <c r="F406" s="14">
        <f t="shared" si="77"/>
        <v>-0.2942957196376832</v>
      </c>
      <c r="G406" s="14">
        <f t="shared" si="78"/>
        <v>0.89208131248104738</v>
      </c>
      <c r="H406" s="14">
        <f t="shared" si="79"/>
        <v>0.61034676404190602</v>
      </c>
      <c r="I406" s="26">
        <f>'trading strategies'!S475</f>
        <v>0</v>
      </c>
      <c r="J406" s="26">
        <f>'trading strategies'!T475</f>
        <v>0</v>
      </c>
      <c r="K406" s="26">
        <f>'trading strategies'!U475</f>
        <v>0</v>
      </c>
      <c r="L406" s="14">
        <f t="shared" si="80"/>
        <v>-0.72829571963768336</v>
      </c>
      <c r="M406" s="14">
        <f t="shared" si="81"/>
        <v>0.41408131248104585</v>
      </c>
      <c r="N406" s="14">
        <f t="shared" si="82"/>
        <v>0.26834676404190527</v>
      </c>
      <c r="U406" s="9">
        <f t="shared" si="74"/>
        <v>-1</v>
      </c>
      <c r="V406" s="9">
        <f t="shared" si="75"/>
        <v>-1</v>
      </c>
      <c r="W406" s="9">
        <f t="shared" si="76"/>
        <v>-1</v>
      </c>
      <c r="X406" s="15">
        <f t="shared" si="83"/>
        <v>0</v>
      </c>
      <c r="Y406" s="15">
        <f t="shared" si="84"/>
        <v>0</v>
      </c>
      <c r="Z406" s="15">
        <f t="shared" si="85"/>
        <v>0</v>
      </c>
      <c r="AA406" s="15"/>
    </row>
    <row r="407" spans="1:27" x14ac:dyDescent="0.25">
      <c r="A407" s="1">
        <f>'trading strategies'!A476</f>
        <v>41029</v>
      </c>
      <c r="B407" s="52">
        <f>'trading strategies'!B476</f>
        <v>0.87017</v>
      </c>
      <c r="C407" s="5">
        <f>'trading strategies'!P476</f>
        <v>0</v>
      </c>
      <c r="D407" s="5">
        <f>'trading strategies'!Q476</f>
        <v>0.10383321135153342</v>
      </c>
      <c r="E407" s="5">
        <f>'trading strategies'!R476</f>
        <v>0.10383321135153342</v>
      </c>
      <c r="F407" s="14">
        <f t="shared" si="77"/>
        <v>-0.2942957196376832</v>
      </c>
      <c r="G407" s="14">
        <f t="shared" si="78"/>
        <v>0.99591452383258083</v>
      </c>
      <c r="H407" s="14">
        <f t="shared" si="79"/>
        <v>0.71417997539343947</v>
      </c>
      <c r="I407" s="26">
        <f>'trading strategies'!S476</f>
        <v>0</v>
      </c>
      <c r="J407" s="26">
        <f>'trading strategies'!T476</f>
        <v>0.10183321135153342</v>
      </c>
      <c r="K407" s="26">
        <f>'trading strategies'!U476</f>
        <v>0.10183321135153342</v>
      </c>
      <c r="L407" s="14">
        <f t="shared" si="80"/>
        <v>-0.72829571963768336</v>
      </c>
      <c r="M407" s="14">
        <f t="shared" si="81"/>
        <v>0.5159145238325793</v>
      </c>
      <c r="N407" s="14">
        <f t="shared" si="82"/>
        <v>0.37017997539343872</v>
      </c>
      <c r="U407" s="9">
        <f t="shared" si="74"/>
        <v>-1</v>
      </c>
      <c r="V407" s="9">
        <f t="shared" si="75"/>
        <v>1</v>
      </c>
      <c r="W407" s="9">
        <f t="shared" si="76"/>
        <v>1</v>
      </c>
      <c r="X407" s="15">
        <f t="shared" si="83"/>
        <v>0</v>
      </c>
      <c r="Y407" s="15">
        <f t="shared" si="84"/>
        <v>0.10183321135153342</v>
      </c>
      <c r="Z407" s="15">
        <f t="shared" si="85"/>
        <v>0.10183321135153342</v>
      </c>
      <c r="AA407" s="15"/>
    </row>
    <row r="408" spans="1:27" x14ac:dyDescent="0.25">
      <c r="A408" s="1">
        <f>'trading strategies'!A477</f>
        <v>41036</v>
      </c>
      <c r="B408" s="52">
        <f>'trading strategies'!B477</f>
        <v>0.88673000000000002</v>
      </c>
      <c r="C408" s="5">
        <f>'trading strategies'!P477</f>
        <v>0</v>
      </c>
      <c r="D408" s="5">
        <f>'trading strategies'!Q477</f>
        <v>-1.8851944269227372E-2</v>
      </c>
      <c r="E408" s="5">
        <f>'trading strategies'!R477</f>
        <v>-1.8851944269227372E-2</v>
      </c>
      <c r="F408" s="14">
        <f t="shared" si="77"/>
        <v>-0.2942957196376832</v>
      </c>
      <c r="G408" s="14">
        <f t="shared" si="78"/>
        <v>0.97706257956335341</v>
      </c>
      <c r="H408" s="14">
        <f t="shared" si="79"/>
        <v>0.69532803112421204</v>
      </c>
      <c r="I408" s="26">
        <f>'trading strategies'!S477</f>
        <v>0</v>
      </c>
      <c r="J408" s="26">
        <f>'trading strategies'!T477</f>
        <v>-2.0851944269227374E-2</v>
      </c>
      <c r="K408" s="26">
        <f>'trading strategies'!U477</f>
        <v>-2.0851944269227374E-2</v>
      </c>
      <c r="L408" s="14">
        <f t="shared" si="80"/>
        <v>-0.72829571963768336</v>
      </c>
      <c r="M408" s="14">
        <f t="shared" si="81"/>
        <v>0.49506257956335192</v>
      </c>
      <c r="N408" s="14">
        <f t="shared" si="82"/>
        <v>0.34932803112421135</v>
      </c>
      <c r="U408" s="9">
        <f t="shared" si="74"/>
        <v>-1</v>
      </c>
      <c r="V408" s="9">
        <f t="shared" si="75"/>
        <v>-1</v>
      </c>
      <c r="W408" s="9">
        <f t="shared" si="76"/>
        <v>-1</v>
      </c>
      <c r="X408" s="15">
        <f t="shared" si="83"/>
        <v>0</v>
      </c>
      <c r="Y408" s="15">
        <f t="shared" si="84"/>
        <v>-2.0851944269227374E-2</v>
      </c>
      <c r="Z408" s="15">
        <f t="shared" si="85"/>
        <v>-2.0851944269227374E-2</v>
      </c>
      <c r="AA408" s="15"/>
    </row>
    <row r="409" spans="1:27" x14ac:dyDescent="0.25">
      <c r="A409" s="1">
        <f>'trading strategies'!A478</f>
        <v>41043</v>
      </c>
      <c r="B409" s="52">
        <f>'trading strategies'!B478</f>
        <v>0.82586999999999999</v>
      </c>
      <c r="C409" s="5">
        <f>'trading strategies'!P478</f>
        <v>0</v>
      </c>
      <c r="D409" s="5">
        <f>'trading strategies'!Q478</f>
        <v>7.1103162981396961E-2</v>
      </c>
      <c r="E409" s="5">
        <f>'trading strategies'!R478</f>
        <v>7.1103162981396961E-2</v>
      </c>
      <c r="F409" s="14">
        <f t="shared" si="77"/>
        <v>-0.2942957196376832</v>
      </c>
      <c r="G409" s="14">
        <f t="shared" si="78"/>
        <v>1.0481657425447504</v>
      </c>
      <c r="H409" s="14">
        <f t="shared" si="79"/>
        <v>0.766431194105609</v>
      </c>
      <c r="I409" s="26">
        <f>'trading strategies'!S478</f>
        <v>0</v>
      </c>
      <c r="J409" s="26">
        <f>'trading strategies'!T478</f>
        <v>6.9103162981396959E-2</v>
      </c>
      <c r="K409" s="26">
        <f>'trading strategies'!U478</f>
        <v>6.9103162981396959E-2</v>
      </c>
      <c r="L409" s="14">
        <f t="shared" si="80"/>
        <v>-0.72829571963768336</v>
      </c>
      <c r="M409" s="14">
        <f t="shared" si="81"/>
        <v>0.56416574254474883</v>
      </c>
      <c r="N409" s="14">
        <f t="shared" si="82"/>
        <v>0.41843119410560831</v>
      </c>
      <c r="U409" s="9">
        <f t="shared" si="74"/>
        <v>-1</v>
      </c>
      <c r="V409" s="9">
        <f t="shared" si="75"/>
        <v>1</v>
      </c>
      <c r="W409" s="9">
        <f t="shared" si="76"/>
        <v>1</v>
      </c>
      <c r="X409" s="15">
        <f t="shared" si="83"/>
        <v>0</v>
      </c>
      <c r="Y409" s="15">
        <f t="shared" si="84"/>
        <v>6.9103162981396959E-2</v>
      </c>
      <c r="Z409" s="15">
        <f t="shared" si="85"/>
        <v>6.9103162981396959E-2</v>
      </c>
      <c r="AA409" s="15"/>
    </row>
    <row r="410" spans="1:27" x14ac:dyDescent="0.25">
      <c r="A410" s="1">
        <f>'trading strategies'!A479</f>
        <v>41050</v>
      </c>
      <c r="B410" s="52">
        <f>'trading strategies'!B479</f>
        <v>0.85526999999999997</v>
      </c>
      <c r="C410" s="5">
        <f>'trading strategies'!P479</f>
        <v>0</v>
      </c>
      <c r="D410" s="5">
        <f>'trading strategies'!Q479</f>
        <v>-3.4979832412675466E-2</v>
      </c>
      <c r="E410" s="5">
        <f>'trading strategies'!R479</f>
        <v>-3.4979832412675466E-2</v>
      </c>
      <c r="F410" s="14">
        <f t="shared" si="77"/>
        <v>-0.2942957196376832</v>
      </c>
      <c r="G410" s="14">
        <f t="shared" si="78"/>
        <v>1.0131859101320748</v>
      </c>
      <c r="H410" s="14">
        <f t="shared" si="79"/>
        <v>0.73145136169293357</v>
      </c>
      <c r="I410" s="26">
        <f>'trading strategies'!S479</f>
        <v>0</v>
      </c>
      <c r="J410" s="26">
        <f>'trading strategies'!T479</f>
        <v>-3.6979832412675467E-2</v>
      </c>
      <c r="K410" s="26">
        <f>'trading strategies'!U479</f>
        <v>-3.6979832412675467E-2</v>
      </c>
      <c r="L410" s="14">
        <f t="shared" si="80"/>
        <v>-0.72829571963768336</v>
      </c>
      <c r="M410" s="14">
        <f t="shared" si="81"/>
        <v>0.52718591013207339</v>
      </c>
      <c r="N410" s="14">
        <f t="shared" si="82"/>
        <v>0.38145136169293281</v>
      </c>
      <c r="U410" s="9">
        <f t="shared" si="74"/>
        <v>-1</v>
      </c>
      <c r="V410" s="9">
        <f t="shared" si="75"/>
        <v>-1</v>
      </c>
      <c r="W410" s="9">
        <f t="shared" si="76"/>
        <v>-1</v>
      </c>
      <c r="X410" s="15">
        <f t="shared" si="83"/>
        <v>0</v>
      </c>
      <c r="Y410" s="15">
        <f t="shared" si="84"/>
        <v>-3.6979832412675467E-2</v>
      </c>
      <c r="Z410" s="15">
        <f t="shared" si="85"/>
        <v>-3.6979832412675467E-2</v>
      </c>
      <c r="AA410" s="15"/>
    </row>
    <row r="411" spans="1:27" x14ac:dyDescent="0.25">
      <c r="A411" s="1">
        <f>'trading strategies'!A480</f>
        <v>41057</v>
      </c>
      <c r="B411" s="52">
        <f>'trading strategies'!B480</f>
        <v>0.82586999999999999</v>
      </c>
      <c r="C411" s="5">
        <f>'trading strategies'!P480</f>
        <v>0</v>
      </c>
      <c r="D411" s="5">
        <f>'trading strategies'!Q480</f>
        <v>0</v>
      </c>
      <c r="E411" s="5">
        <f>'trading strategies'!R480</f>
        <v>0</v>
      </c>
      <c r="F411" s="14">
        <f t="shared" si="77"/>
        <v>-0.2942957196376832</v>
      </c>
      <c r="G411" s="14">
        <f t="shared" si="78"/>
        <v>1.0131859101320748</v>
      </c>
      <c r="H411" s="14">
        <f t="shared" si="79"/>
        <v>0.73145136169293357</v>
      </c>
      <c r="I411" s="26">
        <f>'trading strategies'!S480</f>
        <v>0</v>
      </c>
      <c r="J411" s="26">
        <f>'trading strategies'!T480</f>
        <v>0</v>
      </c>
      <c r="K411" s="26">
        <f>'trading strategies'!U480</f>
        <v>0</v>
      </c>
      <c r="L411" s="14">
        <f t="shared" si="80"/>
        <v>-0.72829571963768336</v>
      </c>
      <c r="M411" s="14">
        <f t="shared" si="81"/>
        <v>0.52718591013207339</v>
      </c>
      <c r="N411" s="14">
        <f t="shared" si="82"/>
        <v>0.38145136169293281</v>
      </c>
      <c r="U411" s="9">
        <f t="shared" si="74"/>
        <v>-1</v>
      </c>
      <c r="V411" s="9">
        <f t="shared" si="75"/>
        <v>-1</v>
      </c>
      <c r="W411" s="9">
        <f t="shared" si="76"/>
        <v>-1</v>
      </c>
      <c r="X411" s="15">
        <f t="shared" si="83"/>
        <v>0</v>
      </c>
      <c r="Y411" s="15">
        <f t="shared" si="84"/>
        <v>0</v>
      </c>
      <c r="Z411" s="15">
        <f t="shared" si="85"/>
        <v>0</v>
      </c>
      <c r="AA411" s="15"/>
    </row>
    <row r="412" spans="1:27" x14ac:dyDescent="0.25">
      <c r="A412" s="1">
        <f>'trading strategies'!A481</f>
        <v>41064</v>
      </c>
      <c r="B412" s="52">
        <f>'trading strategies'!B481</f>
        <v>0.90908</v>
      </c>
      <c r="C412" s="5">
        <f>'trading strategies'!P481</f>
        <v>0</v>
      </c>
      <c r="D412" s="5">
        <f>'trading strategies'!Q481</f>
        <v>0</v>
      </c>
      <c r="E412" s="5">
        <f>'trading strategies'!R481</f>
        <v>0</v>
      </c>
      <c r="F412" s="14">
        <f t="shared" si="77"/>
        <v>-0.2942957196376832</v>
      </c>
      <c r="G412" s="14">
        <f t="shared" si="78"/>
        <v>1.0131859101320748</v>
      </c>
      <c r="H412" s="14">
        <f t="shared" si="79"/>
        <v>0.73145136169293357</v>
      </c>
      <c r="I412" s="26">
        <f>'trading strategies'!S481</f>
        <v>0</v>
      </c>
      <c r="J412" s="26">
        <f>'trading strategies'!T481</f>
        <v>0</v>
      </c>
      <c r="K412" s="26">
        <f>'trading strategies'!U481</f>
        <v>0</v>
      </c>
      <c r="L412" s="14">
        <f t="shared" si="80"/>
        <v>-0.72829571963768336</v>
      </c>
      <c r="M412" s="14">
        <f t="shared" si="81"/>
        <v>0.52718591013207339</v>
      </c>
      <c r="N412" s="14">
        <f t="shared" si="82"/>
        <v>0.38145136169293281</v>
      </c>
      <c r="U412" s="9">
        <f t="shared" si="74"/>
        <v>-1</v>
      </c>
      <c r="V412" s="9">
        <f t="shared" si="75"/>
        <v>-1</v>
      </c>
      <c r="W412" s="9">
        <f t="shared" si="76"/>
        <v>-1</v>
      </c>
      <c r="X412" s="15">
        <f t="shared" si="83"/>
        <v>0</v>
      </c>
      <c r="Y412" s="15">
        <f t="shared" si="84"/>
        <v>0</v>
      </c>
      <c r="Z412" s="15">
        <f t="shared" si="85"/>
        <v>0</v>
      </c>
      <c r="AA412" s="15"/>
    </row>
    <row r="413" spans="1:27" x14ac:dyDescent="0.25">
      <c r="A413" s="1">
        <f>'trading strategies'!A482</f>
        <v>41071</v>
      </c>
      <c r="B413" s="52">
        <f>'trading strategies'!B482</f>
        <v>0.87678999999999996</v>
      </c>
      <c r="C413" s="5">
        <f>'trading strategies'!P482</f>
        <v>-3.6165588086588374E-2</v>
      </c>
      <c r="D413" s="5">
        <f>'trading strategies'!Q482</f>
        <v>-3.6165588086588374E-2</v>
      </c>
      <c r="E413" s="5">
        <f>'trading strategies'!R482</f>
        <v>-3.6165588086588374E-2</v>
      </c>
      <c r="F413" s="14">
        <f t="shared" si="77"/>
        <v>-0.33046130772427157</v>
      </c>
      <c r="G413" s="14">
        <f t="shared" si="78"/>
        <v>0.9770203220454865</v>
      </c>
      <c r="H413" s="14">
        <f t="shared" si="79"/>
        <v>0.69528577360634514</v>
      </c>
      <c r="I413" s="26">
        <f>'trading strategies'!S482</f>
        <v>-3.8165588086588376E-2</v>
      </c>
      <c r="J413" s="26">
        <f>'trading strategies'!T482</f>
        <v>-3.8165588086588376E-2</v>
      </c>
      <c r="K413" s="26">
        <f>'trading strategies'!U482</f>
        <v>-3.8165588086588376E-2</v>
      </c>
      <c r="L413" s="14">
        <f t="shared" si="80"/>
        <v>-0.76646130772427168</v>
      </c>
      <c r="M413" s="14">
        <f t="shared" si="81"/>
        <v>0.48902032204548501</v>
      </c>
      <c r="N413" s="14">
        <f t="shared" si="82"/>
        <v>0.34328577360634444</v>
      </c>
      <c r="U413" s="9">
        <f t="shared" si="74"/>
        <v>-1</v>
      </c>
      <c r="V413" s="9">
        <f t="shared" si="75"/>
        <v>-1</v>
      </c>
      <c r="W413" s="9">
        <f t="shared" si="76"/>
        <v>-1</v>
      </c>
      <c r="X413" s="15">
        <f t="shared" si="83"/>
        <v>-3.8165588086588376E-2</v>
      </c>
      <c r="Y413" s="15">
        <f t="shared" si="84"/>
        <v>-3.8165588086588376E-2</v>
      </c>
      <c r="Z413" s="15">
        <f t="shared" si="85"/>
        <v>-3.8165588086588376E-2</v>
      </c>
      <c r="AA413" s="15"/>
    </row>
    <row r="414" spans="1:27" x14ac:dyDescent="0.25">
      <c r="A414" s="1">
        <f>'trading strategies'!A483</f>
        <v>41078</v>
      </c>
      <c r="B414" s="52">
        <f>'trading strategies'!B483</f>
        <v>0.90112000000000003</v>
      </c>
      <c r="C414" s="5">
        <f>'trading strategies'!P483</f>
        <v>2.7370923070344985E-2</v>
      </c>
      <c r="D414" s="5">
        <f>'trading strategies'!Q483</f>
        <v>2.7370923070344985E-2</v>
      </c>
      <c r="E414" s="5">
        <f>'trading strategies'!R483</f>
        <v>2.7370923070344985E-2</v>
      </c>
      <c r="F414" s="14">
        <f t="shared" si="77"/>
        <v>-0.30309038465392657</v>
      </c>
      <c r="G414" s="14">
        <f t="shared" si="78"/>
        <v>1.0043912451158314</v>
      </c>
      <c r="H414" s="14">
        <f t="shared" si="79"/>
        <v>0.72265669667669008</v>
      </c>
      <c r="I414" s="26">
        <f>'trading strategies'!S483</f>
        <v>2.5370923070344983E-2</v>
      </c>
      <c r="J414" s="26">
        <f>'trading strategies'!T483</f>
        <v>2.5370923070344983E-2</v>
      </c>
      <c r="K414" s="26">
        <f>'trading strategies'!U483</f>
        <v>2.5370923070344983E-2</v>
      </c>
      <c r="L414" s="14">
        <f t="shared" si="80"/>
        <v>-0.74109038465392674</v>
      </c>
      <c r="M414" s="14">
        <f t="shared" si="81"/>
        <v>0.51439124511583001</v>
      </c>
      <c r="N414" s="14">
        <f t="shared" si="82"/>
        <v>0.36865669667668943</v>
      </c>
      <c r="U414" s="9">
        <f t="shared" si="74"/>
        <v>1</v>
      </c>
      <c r="V414" s="9">
        <f t="shared" si="75"/>
        <v>1</v>
      </c>
      <c r="W414" s="9">
        <f t="shared" si="76"/>
        <v>1</v>
      </c>
      <c r="X414" s="15">
        <f t="shared" si="83"/>
        <v>2.5370923070344983E-2</v>
      </c>
      <c r="Y414" s="15">
        <f t="shared" si="84"/>
        <v>2.5370923070344983E-2</v>
      </c>
      <c r="Z414" s="15">
        <f t="shared" si="85"/>
        <v>2.5370923070344983E-2</v>
      </c>
      <c r="AA414" s="15"/>
    </row>
    <row r="415" spans="1:27" x14ac:dyDescent="0.25">
      <c r="A415" s="1">
        <f>'trading strategies'!A484</f>
        <v>41085</v>
      </c>
      <c r="B415" s="52">
        <f>'trading strategies'!B484</f>
        <v>0.97150999999999998</v>
      </c>
      <c r="C415" s="5">
        <f>'trading strategies'!P484</f>
        <v>7.521312803573256E-2</v>
      </c>
      <c r="D415" s="5">
        <f>'trading strategies'!Q484</f>
        <v>7.521312803573256E-2</v>
      </c>
      <c r="E415" s="5">
        <f>'trading strategies'!R484</f>
        <v>7.521312803573256E-2</v>
      </c>
      <c r="F415" s="14">
        <f t="shared" si="77"/>
        <v>-0.22787725661819402</v>
      </c>
      <c r="G415" s="14">
        <f t="shared" si="78"/>
        <v>1.0796043731515641</v>
      </c>
      <c r="H415" s="14">
        <f t="shared" si="79"/>
        <v>0.79786982471242263</v>
      </c>
      <c r="I415" s="26">
        <f>'trading strategies'!S484</f>
        <v>7.3213128035732558E-2</v>
      </c>
      <c r="J415" s="26">
        <f>'trading strategies'!T484</f>
        <v>7.3213128035732558E-2</v>
      </c>
      <c r="K415" s="26">
        <f>'trading strategies'!U484</f>
        <v>7.3213128035732558E-2</v>
      </c>
      <c r="L415" s="14">
        <f t="shared" si="80"/>
        <v>-0.66787725661819419</v>
      </c>
      <c r="M415" s="14">
        <f t="shared" si="81"/>
        <v>0.58760437315156255</v>
      </c>
      <c r="N415" s="14">
        <f t="shared" si="82"/>
        <v>0.44186982471242198</v>
      </c>
      <c r="U415" s="9">
        <f t="shared" si="74"/>
        <v>2</v>
      </c>
      <c r="V415" s="9">
        <f t="shared" si="75"/>
        <v>2</v>
      </c>
      <c r="W415" s="9">
        <f t="shared" si="76"/>
        <v>2</v>
      </c>
      <c r="X415" s="15">
        <f t="shared" si="83"/>
        <v>9.8584051106077542E-2</v>
      </c>
      <c r="Y415" s="15">
        <f t="shared" si="84"/>
        <v>9.8584051106077542E-2</v>
      </c>
      <c r="Z415" s="15">
        <f t="shared" si="85"/>
        <v>9.8584051106077542E-2</v>
      </c>
      <c r="AA415" s="15"/>
    </row>
    <row r="416" spans="1:27" x14ac:dyDescent="0.25">
      <c r="A416" s="1">
        <f>'trading strategies'!A485</f>
        <v>41092</v>
      </c>
      <c r="B416" s="52">
        <f>'trading strategies'!B485</f>
        <v>0.87939999999999996</v>
      </c>
      <c r="C416" s="5">
        <f>'trading strategies'!P485</f>
        <v>-9.9611705378591098E-2</v>
      </c>
      <c r="D416" s="5">
        <f>'trading strategies'!Q485</f>
        <v>-9.9611705378591098E-2</v>
      </c>
      <c r="E416" s="5">
        <f>'trading strategies'!R485</f>
        <v>-9.9611705378591098E-2</v>
      </c>
      <c r="F416" s="14">
        <f t="shared" si="77"/>
        <v>-0.32748896199678512</v>
      </c>
      <c r="G416" s="14">
        <f t="shared" si="78"/>
        <v>0.979992667772973</v>
      </c>
      <c r="H416" s="14">
        <f t="shared" si="79"/>
        <v>0.69825811933383153</v>
      </c>
      <c r="I416" s="26">
        <f>'trading strategies'!S485</f>
        <v>-0.1016117053785911</v>
      </c>
      <c r="J416" s="26">
        <f>'trading strategies'!T485</f>
        <v>-0.1016117053785911</v>
      </c>
      <c r="K416" s="26">
        <f>'trading strategies'!U485</f>
        <v>-0.1016117053785911</v>
      </c>
      <c r="L416" s="14">
        <f t="shared" si="80"/>
        <v>-0.76948896199678529</v>
      </c>
      <c r="M416" s="14">
        <f t="shared" si="81"/>
        <v>0.48599266777297145</v>
      </c>
      <c r="N416" s="14">
        <f t="shared" si="82"/>
        <v>0.34025811933383088</v>
      </c>
      <c r="U416" s="9">
        <f t="shared" si="74"/>
        <v>-1</v>
      </c>
      <c r="V416" s="9">
        <f t="shared" si="75"/>
        <v>-1</v>
      </c>
      <c r="W416" s="9">
        <f t="shared" si="76"/>
        <v>-1</v>
      </c>
      <c r="X416" s="15">
        <f t="shared" si="83"/>
        <v>-0.1016117053785911</v>
      </c>
      <c r="Y416" s="15">
        <f t="shared" si="84"/>
        <v>-0.1016117053785911</v>
      </c>
      <c r="Z416" s="15">
        <f t="shared" si="85"/>
        <v>-0.1016117053785911</v>
      </c>
      <c r="AA416" s="15"/>
    </row>
    <row r="417" spans="1:27" x14ac:dyDescent="0.25">
      <c r="A417" s="1">
        <f>'trading strategies'!A486</f>
        <v>41099</v>
      </c>
      <c r="B417" s="52">
        <f>'trading strategies'!B486</f>
        <v>0.88809000000000005</v>
      </c>
      <c r="C417" s="5">
        <f>'trading strategies'!P486</f>
        <v>0</v>
      </c>
      <c r="D417" s="5">
        <f>'trading strategies'!Q486</f>
        <v>0</v>
      </c>
      <c r="E417" s="5">
        <f>'trading strategies'!R486</f>
        <v>0</v>
      </c>
      <c r="F417" s="14">
        <f t="shared" si="77"/>
        <v>-0.32748896199678512</v>
      </c>
      <c r="G417" s="14">
        <f t="shared" si="78"/>
        <v>0.979992667772973</v>
      </c>
      <c r="H417" s="14">
        <f t="shared" si="79"/>
        <v>0.69825811933383153</v>
      </c>
      <c r="I417" s="26">
        <f>'trading strategies'!S486</f>
        <v>0</v>
      </c>
      <c r="J417" s="26">
        <f>'trading strategies'!T486</f>
        <v>0</v>
      </c>
      <c r="K417" s="26">
        <f>'trading strategies'!U486</f>
        <v>0</v>
      </c>
      <c r="L417" s="14">
        <f t="shared" si="80"/>
        <v>-0.76948896199678529</v>
      </c>
      <c r="M417" s="14">
        <f t="shared" si="81"/>
        <v>0.48599266777297145</v>
      </c>
      <c r="N417" s="14">
        <f t="shared" si="82"/>
        <v>0.34025811933383088</v>
      </c>
      <c r="U417" s="9">
        <f t="shared" si="74"/>
        <v>-1</v>
      </c>
      <c r="V417" s="9">
        <f t="shared" si="75"/>
        <v>-1</v>
      </c>
      <c r="W417" s="9">
        <f t="shared" si="76"/>
        <v>-1</v>
      </c>
      <c r="X417" s="15">
        <f t="shared" si="83"/>
        <v>0</v>
      </c>
      <c r="Y417" s="15">
        <f t="shared" si="84"/>
        <v>0</v>
      </c>
      <c r="Z417" s="15">
        <f t="shared" si="85"/>
        <v>0</v>
      </c>
      <c r="AA417" s="15"/>
    </row>
    <row r="418" spans="1:27" x14ac:dyDescent="0.25">
      <c r="A418" s="1">
        <f>'trading strategies'!A487</f>
        <v>41106</v>
      </c>
      <c r="B418" s="52">
        <f>'trading strategies'!B487</f>
        <v>0.81466000000000005</v>
      </c>
      <c r="C418" s="5">
        <f>'trading strategies'!P487</f>
        <v>0</v>
      </c>
      <c r="D418" s="5">
        <f>'trading strategies'!Q487</f>
        <v>8.6302240923983045E-2</v>
      </c>
      <c r="E418" s="5">
        <f>'trading strategies'!R487</f>
        <v>8.6302240923983045E-2</v>
      </c>
      <c r="F418" s="14">
        <f t="shared" si="77"/>
        <v>-0.32748896199678512</v>
      </c>
      <c r="G418" s="14">
        <f t="shared" si="78"/>
        <v>1.066294908696956</v>
      </c>
      <c r="H418" s="14">
        <f t="shared" si="79"/>
        <v>0.78456036025781462</v>
      </c>
      <c r="I418" s="26">
        <f>'trading strategies'!S487</f>
        <v>0</v>
      </c>
      <c r="J418" s="26">
        <f>'trading strategies'!T487</f>
        <v>8.4302240923983043E-2</v>
      </c>
      <c r="K418" s="26">
        <f>'trading strategies'!U487</f>
        <v>8.4302240923983043E-2</v>
      </c>
      <c r="L418" s="14">
        <f t="shared" si="80"/>
        <v>-0.76948896199678529</v>
      </c>
      <c r="M418" s="14">
        <f t="shared" si="81"/>
        <v>0.57029490869695454</v>
      </c>
      <c r="N418" s="14">
        <f t="shared" si="82"/>
        <v>0.42456036025781391</v>
      </c>
      <c r="U418" s="9">
        <f t="shared" si="74"/>
        <v>-1</v>
      </c>
      <c r="V418" s="9">
        <f t="shared" si="75"/>
        <v>1</v>
      </c>
      <c r="W418" s="9">
        <f t="shared" si="76"/>
        <v>1</v>
      </c>
      <c r="X418" s="15">
        <f t="shared" si="83"/>
        <v>0</v>
      </c>
      <c r="Y418" s="15">
        <f t="shared" si="84"/>
        <v>8.4302240923983043E-2</v>
      </c>
      <c r="Z418" s="15">
        <f t="shared" si="85"/>
        <v>8.4302240923983043E-2</v>
      </c>
      <c r="AA418" s="15"/>
    </row>
    <row r="419" spans="1:27" x14ac:dyDescent="0.25">
      <c r="A419" s="1">
        <f>'trading strategies'!A488</f>
        <v>41113</v>
      </c>
      <c r="B419" s="52">
        <f>'trading strategies'!B488</f>
        <v>0.86072000000000004</v>
      </c>
      <c r="C419" s="5">
        <f>'trading strategies'!P488</f>
        <v>0</v>
      </c>
      <c r="D419" s="5">
        <f>'trading strategies'!Q488</f>
        <v>-5.499840000181655E-2</v>
      </c>
      <c r="E419" s="5">
        <f>'trading strategies'!R488</f>
        <v>-5.499840000181655E-2</v>
      </c>
      <c r="F419" s="14">
        <f t="shared" si="77"/>
        <v>-0.32748896199678512</v>
      </c>
      <c r="G419" s="14">
        <f t="shared" si="78"/>
        <v>1.0112965086951395</v>
      </c>
      <c r="H419" s="14">
        <f t="shared" si="79"/>
        <v>0.72956196025599807</v>
      </c>
      <c r="I419" s="26">
        <f>'trading strategies'!S488</f>
        <v>0</v>
      </c>
      <c r="J419" s="26">
        <f>'trading strategies'!T488</f>
        <v>-5.6998400001816552E-2</v>
      </c>
      <c r="K419" s="26">
        <f>'trading strategies'!U488</f>
        <v>-5.6998400001816552E-2</v>
      </c>
      <c r="L419" s="14">
        <f t="shared" si="80"/>
        <v>-0.76948896199678529</v>
      </c>
      <c r="M419" s="14">
        <f t="shared" si="81"/>
        <v>0.51329650869513799</v>
      </c>
      <c r="N419" s="14">
        <f t="shared" si="82"/>
        <v>0.36756196025599736</v>
      </c>
      <c r="U419" s="9">
        <f t="shared" si="74"/>
        <v>-1</v>
      </c>
      <c r="V419" s="9">
        <f t="shared" si="75"/>
        <v>-1</v>
      </c>
      <c r="W419" s="9">
        <f t="shared" si="76"/>
        <v>-1</v>
      </c>
      <c r="X419" s="15">
        <f t="shared" si="83"/>
        <v>0</v>
      </c>
      <c r="Y419" s="15">
        <f t="shared" si="84"/>
        <v>-5.6998400001816552E-2</v>
      </c>
      <c r="Z419" s="15">
        <f t="shared" si="85"/>
        <v>-5.6998400001816552E-2</v>
      </c>
      <c r="AA419" s="15"/>
    </row>
    <row r="420" spans="1:27" x14ac:dyDescent="0.25">
      <c r="A420" s="1">
        <f>'trading strategies'!A489</f>
        <v>41120</v>
      </c>
      <c r="B420" s="52">
        <f>'trading strategies'!B489</f>
        <v>0.91764000000000001</v>
      </c>
      <c r="C420" s="5">
        <f>'trading strategies'!P489</f>
        <v>0</v>
      </c>
      <c r="D420" s="5">
        <f>'trading strategies'!Q489</f>
        <v>-6.403590855848032E-2</v>
      </c>
      <c r="E420" s="5">
        <f>'trading strategies'!R489</f>
        <v>-6.403590855848032E-2</v>
      </c>
      <c r="F420" s="14">
        <f t="shared" si="77"/>
        <v>-0.32748896199678512</v>
      </c>
      <c r="G420" s="14">
        <f t="shared" si="78"/>
        <v>0.94726060013665925</v>
      </c>
      <c r="H420" s="14">
        <f t="shared" si="79"/>
        <v>0.66552605169751777</v>
      </c>
      <c r="I420" s="26">
        <f>'trading strategies'!S489</f>
        <v>0</v>
      </c>
      <c r="J420" s="26">
        <f>'trading strategies'!T489</f>
        <v>-6.6035908558480322E-2</v>
      </c>
      <c r="K420" s="26">
        <f>'trading strategies'!U489</f>
        <v>-6.6035908558480322E-2</v>
      </c>
      <c r="L420" s="14">
        <f t="shared" si="80"/>
        <v>-0.76948896199678529</v>
      </c>
      <c r="M420" s="14">
        <f t="shared" si="81"/>
        <v>0.44726060013665769</v>
      </c>
      <c r="N420" s="14">
        <f t="shared" si="82"/>
        <v>0.30152605169751701</v>
      </c>
      <c r="U420" s="9">
        <f t="shared" si="74"/>
        <v>-1</v>
      </c>
      <c r="V420" s="9">
        <f t="shared" si="75"/>
        <v>-2</v>
      </c>
      <c r="W420" s="9">
        <f t="shared" si="76"/>
        <v>-2</v>
      </c>
      <c r="X420" s="15">
        <f t="shared" si="83"/>
        <v>0</v>
      </c>
      <c r="Y420" s="15">
        <f t="shared" si="84"/>
        <v>-0.12303430856029687</v>
      </c>
      <c r="Z420" s="15">
        <f t="shared" si="85"/>
        <v>-0.12303430856029687</v>
      </c>
      <c r="AA420" s="15"/>
    </row>
    <row r="421" spans="1:27" x14ac:dyDescent="0.25">
      <c r="A421" s="1">
        <f>'trading strategies'!A490</f>
        <v>41127</v>
      </c>
      <c r="B421" s="52">
        <f>'trading strategies'!B490</f>
        <v>0.94979000000000002</v>
      </c>
      <c r="C421" s="5">
        <f>'trading strategies'!P490</f>
        <v>3.4435750683139421E-2</v>
      </c>
      <c r="D421" s="5">
        <f>'trading strategies'!Q490</f>
        <v>0</v>
      </c>
      <c r="E421" s="5">
        <f>'trading strategies'!R490</f>
        <v>0</v>
      </c>
      <c r="F421" s="14">
        <f t="shared" si="77"/>
        <v>-0.2930532113136457</v>
      </c>
      <c r="G421" s="14">
        <f t="shared" si="78"/>
        <v>0.94726060013665925</v>
      </c>
      <c r="H421" s="14">
        <f t="shared" si="79"/>
        <v>0.66552605169751777</v>
      </c>
      <c r="I421" s="26">
        <f>'trading strategies'!S490</f>
        <v>3.2435750683139419E-2</v>
      </c>
      <c r="J421" s="26">
        <f>'trading strategies'!T490</f>
        <v>0</v>
      </c>
      <c r="K421" s="26">
        <f>'trading strategies'!U490</f>
        <v>0</v>
      </c>
      <c r="L421" s="14">
        <f t="shared" si="80"/>
        <v>-0.73705321131364587</v>
      </c>
      <c r="M421" s="14">
        <f t="shared" si="81"/>
        <v>0.44726060013665769</v>
      </c>
      <c r="N421" s="14">
        <f t="shared" si="82"/>
        <v>0.30152605169751701</v>
      </c>
      <c r="U421" s="9">
        <f t="shared" si="74"/>
        <v>1</v>
      </c>
      <c r="V421" s="9">
        <f t="shared" si="75"/>
        <v>-1</v>
      </c>
      <c r="W421" s="9">
        <f t="shared" si="76"/>
        <v>-1</v>
      </c>
      <c r="X421" s="15">
        <f t="shared" si="83"/>
        <v>3.2435750683139419E-2</v>
      </c>
      <c r="Y421" s="15">
        <f t="shared" si="84"/>
        <v>0</v>
      </c>
      <c r="Z421" s="15">
        <f t="shared" si="85"/>
        <v>0</v>
      </c>
      <c r="AA421" s="15"/>
    </row>
    <row r="422" spans="1:27" x14ac:dyDescent="0.25">
      <c r="A422" s="1">
        <f>'trading strategies'!A491</f>
        <v>41134</v>
      </c>
      <c r="B422" s="52">
        <f>'trading strategies'!B491</f>
        <v>1.02017</v>
      </c>
      <c r="C422" s="5">
        <f>'trading strategies'!P491</f>
        <v>7.1483651530364067E-2</v>
      </c>
      <c r="D422" s="5">
        <f>'trading strategies'!Q491</f>
        <v>0</v>
      </c>
      <c r="E422" s="5">
        <f>'trading strategies'!R491</f>
        <v>0</v>
      </c>
      <c r="F422" s="14">
        <f t="shared" si="77"/>
        <v>-0.22156955978328163</v>
      </c>
      <c r="G422" s="14">
        <f t="shared" si="78"/>
        <v>0.94726060013665925</v>
      </c>
      <c r="H422" s="14">
        <f t="shared" si="79"/>
        <v>0.66552605169751777</v>
      </c>
      <c r="I422" s="26">
        <f>'trading strategies'!S491</f>
        <v>6.9483651530364066E-2</v>
      </c>
      <c r="J422" s="26">
        <f>'trading strategies'!T491</f>
        <v>0</v>
      </c>
      <c r="K422" s="26">
        <f>'trading strategies'!U491</f>
        <v>0</v>
      </c>
      <c r="L422" s="14">
        <f t="shared" si="80"/>
        <v>-0.66756955978328181</v>
      </c>
      <c r="M422" s="14">
        <f t="shared" si="81"/>
        <v>0.44726060013665769</v>
      </c>
      <c r="N422" s="14">
        <f t="shared" si="82"/>
        <v>0.30152605169751701</v>
      </c>
      <c r="U422" s="9">
        <f t="shared" si="74"/>
        <v>2</v>
      </c>
      <c r="V422" s="9">
        <f t="shared" si="75"/>
        <v>-1</v>
      </c>
      <c r="W422" s="9">
        <f t="shared" si="76"/>
        <v>-1</v>
      </c>
      <c r="X422" s="15">
        <f t="shared" si="83"/>
        <v>0.10191940221350348</v>
      </c>
      <c r="Y422" s="15">
        <f t="shared" si="84"/>
        <v>0</v>
      </c>
      <c r="Z422" s="15">
        <f t="shared" si="85"/>
        <v>0</v>
      </c>
      <c r="AA422" s="15"/>
    </row>
    <row r="423" spans="1:27" x14ac:dyDescent="0.25">
      <c r="A423" s="1">
        <f>'trading strategies'!A492</f>
        <v>41141</v>
      </c>
      <c r="B423" s="52">
        <f>'trading strategies'!B492</f>
        <v>1.0340800000000001</v>
      </c>
      <c r="C423" s="5">
        <f>'trading strategies'!P492</f>
        <v>1.354286245694785E-2</v>
      </c>
      <c r="D423" s="5">
        <f>'trading strategies'!Q492</f>
        <v>0</v>
      </c>
      <c r="E423" s="5">
        <f>'trading strategies'!R492</f>
        <v>0</v>
      </c>
      <c r="F423" s="14">
        <f t="shared" si="77"/>
        <v>-0.20802669732633378</v>
      </c>
      <c r="G423" s="14">
        <f t="shared" si="78"/>
        <v>0.94726060013665925</v>
      </c>
      <c r="H423" s="14">
        <f t="shared" si="79"/>
        <v>0.66552605169751777</v>
      </c>
      <c r="I423" s="26">
        <f>'trading strategies'!S492</f>
        <v>1.154286245694785E-2</v>
      </c>
      <c r="J423" s="26">
        <f>'trading strategies'!T492</f>
        <v>0</v>
      </c>
      <c r="K423" s="26">
        <f>'trading strategies'!U492</f>
        <v>0</v>
      </c>
      <c r="L423" s="14">
        <f t="shared" si="80"/>
        <v>-0.65602669732633401</v>
      </c>
      <c r="M423" s="14">
        <f t="shared" si="81"/>
        <v>0.44726060013665769</v>
      </c>
      <c r="N423" s="14">
        <f t="shared" si="82"/>
        <v>0.30152605169751701</v>
      </c>
      <c r="U423" s="9">
        <f t="shared" si="74"/>
        <v>3</v>
      </c>
      <c r="V423" s="9">
        <f t="shared" si="75"/>
        <v>-1</v>
      </c>
      <c r="W423" s="9">
        <f t="shared" si="76"/>
        <v>-1</v>
      </c>
      <c r="X423" s="15">
        <f t="shared" si="83"/>
        <v>0.11346226467045134</v>
      </c>
      <c r="Y423" s="15">
        <f t="shared" si="84"/>
        <v>0</v>
      </c>
      <c r="Z423" s="15">
        <f t="shared" si="85"/>
        <v>0</v>
      </c>
      <c r="AA423" s="15"/>
    </row>
    <row r="424" spans="1:27" x14ac:dyDescent="0.25">
      <c r="A424" s="1">
        <f>'trading strategies'!A493</f>
        <v>41148</v>
      </c>
      <c r="B424" s="52">
        <f>'trading strategies'!B493</f>
        <v>1.08622</v>
      </c>
      <c r="C424" s="5">
        <f>'trading strategies'!P493</f>
        <v>4.919163673196509E-2</v>
      </c>
      <c r="D424" s="5">
        <f>'trading strategies'!Q493</f>
        <v>0</v>
      </c>
      <c r="E424" s="5">
        <f>'trading strategies'!R493</f>
        <v>0</v>
      </c>
      <c r="F424" s="14">
        <f t="shared" si="77"/>
        <v>-0.15883506059436869</v>
      </c>
      <c r="G424" s="14">
        <f t="shared" si="78"/>
        <v>0.94726060013665925</v>
      </c>
      <c r="H424" s="14">
        <f t="shared" si="79"/>
        <v>0.66552605169751777</v>
      </c>
      <c r="I424" s="26">
        <f>'trading strategies'!S493</f>
        <v>4.7191636731965088E-2</v>
      </c>
      <c r="J424" s="26">
        <f>'trading strategies'!T493</f>
        <v>0</v>
      </c>
      <c r="K424" s="26">
        <f>'trading strategies'!U493</f>
        <v>0</v>
      </c>
      <c r="L424" s="14">
        <f t="shared" si="80"/>
        <v>-0.60883506059436887</v>
      </c>
      <c r="M424" s="14">
        <f t="shared" si="81"/>
        <v>0.44726060013665769</v>
      </c>
      <c r="N424" s="14">
        <f t="shared" si="82"/>
        <v>0.30152605169751701</v>
      </c>
      <c r="U424" s="9">
        <f t="shared" si="74"/>
        <v>4</v>
      </c>
      <c r="V424" s="9">
        <f t="shared" si="75"/>
        <v>-1</v>
      </c>
      <c r="W424" s="9">
        <f t="shared" si="76"/>
        <v>-1</v>
      </c>
      <c r="X424" s="15">
        <f t="shared" si="83"/>
        <v>0.16065390140241642</v>
      </c>
      <c r="Y424" s="15">
        <f t="shared" si="84"/>
        <v>0</v>
      </c>
      <c r="Z424" s="15">
        <f t="shared" si="85"/>
        <v>0</v>
      </c>
      <c r="AA424" s="15"/>
    </row>
    <row r="425" spans="1:27" x14ac:dyDescent="0.25">
      <c r="A425" s="1">
        <f>'trading strategies'!A494</f>
        <v>41155</v>
      </c>
      <c r="B425" s="52">
        <f>'trading strategies'!B494</f>
        <v>1.1783300000000001</v>
      </c>
      <c r="C425" s="5">
        <f>'trading strategies'!P494</f>
        <v>8.1394402557697781E-2</v>
      </c>
      <c r="D425" s="5">
        <f>'trading strategies'!Q494</f>
        <v>0</v>
      </c>
      <c r="E425" s="5">
        <f>'trading strategies'!R494</f>
        <v>0</v>
      </c>
      <c r="F425" s="14">
        <f t="shared" si="77"/>
        <v>-7.7440658036670912E-2</v>
      </c>
      <c r="G425" s="14">
        <f t="shared" si="78"/>
        <v>0.94726060013665925</v>
      </c>
      <c r="H425" s="14">
        <f t="shared" si="79"/>
        <v>0.66552605169751777</v>
      </c>
      <c r="I425" s="26">
        <f>'trading strategies'!S494</f>
        <v>7.939440255769778E-2</v>
      </c>
      <c r="J425" s="26">
        <f>'trading strategies'!T494</f>
        <v>0</v>
      </c>
      <c r="K425" s="26">
        <f>'trading strategies'!U494</f>
        <v>0</v>
      </c>
      <c r="L425" s="14">
        <f t="shared" si="80"/>
        <v>-0.52944065803667106</v>
      </c>
      <c r="M425" s="14">
        <f t="shared" si="81"/>
        <v>0.44726060013665769</v>
      </c>
      <c r="N425" s="14">
        <f t="shared" si="82"/>
        <v>0.30152605169751701</v>
      </c>
      <c r="U425" s="9">
        <f t="shared" si="74"/>
        <v>5</v>
      </c>
      <c r="V425" s="9">
        <f t="shared" si="75"/>
        <v>-1</v>
      </c>
      <c r="W425" s="9">
        <f t="shared" si="76"/>
        <v>-1</v>
      </c>
      <c r="X425" s="15">
        <f t="shared" si="83"/>
        <v>0.2400483039601142</v>
      </c>
      <c r="Y425" s="15">
        <f t="shared" si="84"/>
        <v>0</v>
      </c>
      <c r="Z425" s="15">
        <f t="shared" si="85"/>
        <v>0</v>
      </c>
      <c r="AA425" s="15"/>
    </row>
    <row r="426" spans="1:27" x14ac:dyDescent="0.25">
      <c r="A426" s="1">
        <f>'trading strategies'!A495</f>
        <v>41162</v>
      </c>
      <c r="B426" s="52">
        <f>'trading strategies'!B495</f>
        <v>1.1757200000000001</v>
      </c>
      <c r="C426" s="5">
        <f>'trading strategies'!P495</f>
        <v>-2.2174559329423971E-3</v>
      </c>
      <c r="D426" s="5">
        <f>'trading strategies'!Q495</f>
        <v>0</v>
      </c>
      <c r="E426" s="5">
        <f>'trading strategies'!R495</f>
        <v>0</v>
      </c>
      <c r="F426" s="14">
        <f t="shared" si="77"/>
        <v>-7.9658113969613309E-2</v>
      </c>
      <c r="G426" s="14">
        <f t="shared" si="78"/>
        <v>0.94726060013665925</v>
      </c>
      <c r="H426" s="14">
        <f t="shared" si="79"/>
        <v>0.66552605169751777</v>
      </c>
      <c r="I426" s="26">
        <f>'trading strategies'!S495</f>
        <v>-4.2174559329423971E-3</v>
      </c>
      <c r="J426" s="26">
        <f>'trading strategies'!T495</f>
        <v>0</v>
      </c>
      <c r="K426" s="26">
        <f>'trading strategies'!U495</f>
        <v>0</v>
      </c>
      <c r="L426" s="14">
        <f t="shared" si="80"/>
        <v>-0.53365811396961349</v>
      </c>
      <c r="M426" s="14">
        <f t="shared" si="81"/>
        <v>0.44726060013665769</v>
      </c>
      <c r="N426" s="14">
        <f t="shared" si="82"/>
        <v>0.30152605169751701</v>
      </c>
      <c r="U426" s="9">
        <f t="shared" si="74"/>
        <v>-1</v>
      </c>
      <c r="V426" s="9">
        <f t="shared" si="75"/>
        <v>-1</v>
      </c>
      <c r="W426" s="9">
        <f t="shared" si="76"/>
        <v>-1</v>
      </c>
      <c r="X426" s="15">
        <f t="shared" si="83"/>
        <v>-4.2174559329423971E-3</v>
      </c>
      <c r="Y426" s="15">
        <f t="shared" si="84"/>
        <v>0</v>
      </c>
      <c r="Z426" s="15">
        <f t="shared" si="85"/>
        <v>0</v>
      </c>
      <c r="AA426" s="15"/>
    </row>
    <row r="427" spans="1:27" x14ac:dyDescent="0.25">
      <c r="A427" s="1">
        <f>'trading strategies'!A496</f>
        <v>41169</v>
      </c>
      <c r="B427" s="52">
        <f>'trading strategies'!B496</f>
        <v>1.0914299999999999</v>
      </c>
      <c r="C427" s="5">
        <f>'trading strategies'!P496</f>
        <v>-7.4391962866386177E-2</v>
      </c>
      <c r="D427" s="5">
        <f>'trading strategies'!Q496</f>
        <v>0</v>
      </c>
      <c r="E427" s="5">
        <f>'trading strategies'!R496</f>
        <v>0</v>
      </c>
      <c r="F427" s="14">
        <f t="shared" si="77"/>
        <v>-0.15405007683599947</v>
      </c>
      <c r="G427" s="14">
        <f t="shared" si="78"/>
        <v>0.94726060013665925</v>
      </c>
      <c r="H427" s="14">
        <f t="shared" si="79"/>
        <v>0.66552605169751777</v>
      </c>
      <c r="I427" s="26">
        <f>'trading strategies'!S496</f>
        <v>-7.6391962866386179E-2</v>
      </c>
      <c r="J427" s="26">
        <f>'trading strategies'!T496</f>
        <v>0</v>
      </c>
      <c r="K427" s="26">
        <f>'trading strategies'!U496</f>
        <v>0</v>
      </c>
      <c r="L427" s="14">
        <f t="shared" si="80"/>
        <v>-0.61005007683599966</v>
      </c>
      <c r="M427" s="14">
        <f t="shared" si="81"/>
        <v>0.44726060013665769</v>
      </c>
      <c r="N427" s="14">
        <f t="shared" si="82"/>
        <v>0.30152605169751701</v>
      </c>
      <c r="U427" s="9">
        <f t="shared" si="74"/>
        <v>-2</v>
      </c>
      <c r="V427" s="9">
        <f t="shared" si="75"/>
        <v>-1</v>
      </c>
      <c r="W427" s="9">
        <f t="shared" si="76"/>
        <v>-1</v>
      </c>
      <c r="X427" s="15">
        <f t="shared" si="83"/>
        <v>-8.0609418799328578E-2</v>
      </c>
      <c r="Y427" s="15">
        <f t="shared" si="84"/>
        <v>0</v>
      </c>
      <c r="Z427" s="15">
        <f t="shared" si="85"/>
        <v>0</v>
      </c>
      <c r="AA427" s="15"/>
    </row>
    <row r="428" spans="1:27" x14ac:dyDescent="0.25">
      <c r="A428" s="1">
        <f>'trading strategies'!A497</f>
        <v>41176</v>
      </c>
      <c r="B428" s="52">
        <f>'trading strategies'!B497</f>
        <v>1.02799</v>
      </c>
      <c r="C428" s="5">
        <f>'trading strategies'!P497</f>
        <v>0</v>
      </c>
      <c r="D428" s="5">
        <f>'trading strategies'!Q497</f>
        <v>5.9883323663582164E-2</v>
      </c>
      <c r="E428" s="5">
        <f>'trading strategies'!R497</f>
        <v>5.9883323663582164E-2</v>
      </c>
      <c r="F428" s="14">
        <f t="shared" si="77"/>
        <v>-0.15405007683599947</v>
      </c>
      <c r="G428" s="14">
        <f t="shared" si="78"/>
        <v>1.0071439238002413</v>
      </c>
      <c r="H428" s="14">
        <f t="shared" si="79"/>
        <v>0.72540937536109995</v>
      </c>
      <c r="I428" s="26">
        <f>'trading strategies'!S497</f>
        <v>0</v>
      </c>
      <c r="J428" s="26">
        <f>'trading strategies'!T497</f>
        <v>5.7883323663582162E-2</v>
      </c>
      <c r="K428" s="26">
        <f>'trading strategies'!U497</f>
        <v>5.7883323663582162E-2</v>
      </c>
      <c r="L428" s="14">
        <f t="shared" si="80"/>
        <v>-0.61005007683599966</v>
      </c>
      <c r="M428" s="14">
        <f t="shared" si="81"/>
        <v>0.50514392380023987</v>
      </c>
      <c r="N428" s="14">
        <f t="shared" si="82"/>
        <v>0.35940937536109918</v>
      </c>
      <c r="U428" s="9">
        <f t="shared" si="74"/>
        <v>-1</v>
      </c>
      <c r="V428" s="9">
        <f t="shared" si="75"/>
        <v>1</v>
      </c>
      <c r="W428" s="9">
        <f t="shared" si="76"/>
        <v>1</v>
      </c>
      <c r="X428" s="15">
        <f t="shared" si="83"/>
        <v>0</v>
      </c>
      <c r="Y428" s="15">
        <f t="shared" si="84"/>
        <v>5.7883323663582162E-2</v>
      </c>
      <c r="Z428" s="15">
        <f t="shared" si="85"/>
        <v>5.7883323663582162E-2</v>
      </c>
      <c r="AA428" s="15"/>
    </row>
    <row r="429" spans="1:27" x14ac:dyDescent="0.25">
      <c r="A429" s="1">
        <f>'trading strategies'!A498</f>
        <v>41183</v>
      </c>
      <c r="B429" s="52">
        <f>'trading strategies'!B498</f>
        <v>1.1279300000000001</v>
      </c>
      <c r="C429" s="5">
        <f>'trading strategies'!P498</f>
        <v>0</v>
      </c>
      <c r="D429" s="5">
        <f>'trading strategies'!Q498</f>
        <v>0</v>
      </c>
      <c r="E429" s="5">
        <f>'trading strategies'!R498</f>
        <v>0</v>
      </c>
      <c r="F429" s="14">
        <f t="shared" si="77"/>
        <v>-0.15405007683599947</v>
      </c>
      <c r="G429" s="14">
        <f t="shared" si="78"/>
        <v>1.0071439238002413</v>
      </c>
      <c r="H429" s="14">
        <f t="shared" si="79"/>
        <v>0.72540937536109995</v>
      </c>
      <c r="I429" s="26">
        <f>'trading strategies'!S498</f>
        <v>0</v>
      </c>
      <c r="J429" s="26">
        <f>'trading strategies'!T498</f>
        <v>0</v>
      </c>
      <c r="K429" s="26">
        <f>'trading strategies'!U498</f>
        <v>0</v>
      </c>
      <c r="L429" s="14">
        <f t="shared" si="80"/>
        <v>-0.61005007683599966</v>
      </c>
      <c r="M429" s="14">
        <f t="shared" si="81"/>
        <v>0.50514392380023987</v>
      </c>
      <c r="N429" s="14">
        <f t="shared" si="82"/>
        <v>0.35940937536109918</v>
      </c>
      <c r="U429" s="9">
        <f t="shared" si="74"/>
        <v>-1</v>
      </c>
      <c r="V429" s="9">
        <f t="shared" si="75"/>
        <v>-1</v>
      </c>
      <c r="W429" s="9">
        <f t="shared" si="76"/>
        <v>-1</v>
      </c>
      <c r="X429" s="15">
        <f t="shared" si="83"/>
        <v>0</v>
      </c>
      <c r="Y429" s="15">
        <f t="shared" si="84"/>
        <v>0</v>
      </c>
      <c r="Z429" s="15">
        <f t="shared" si="85"/>
        <v>0</v>
      </c>
      <c r="AA429" s="15"/>
    </row>
    <row r="430" spans="1:27" x14ac:dyDescent="0.25">
      <c r="A430" s="1">
        <f>'trading strategies'!A499</f>
        <v>41190</v>
      </c>
      <c r="B430" s="52">
        <f>'trading strategies'!B499</f>
        <v>1.1009899999999999</v>
      </c>
      <c r="C430" s="5">
        <f>'trading strategies'!P499</f>
        <v>-2.4174319365518712E-2</v>
      </c>
      <c r="D430" s="5">
        <f>'trading strategies'!Q499</f>
        <v>-2.4174319365518712E-2</v>
      </c>
      <c r="E430" s="5">
        <f>'trading strategies'!R499</f>
        <v>-2.4174319365518712E-2</v>
      </c>
      <c r="F430" s="14">
        <f t="shared" si="77"/>
        <v>-0.1782243962015182</v>
      </c>
      <c r="G430" s="14">
        <f t="shared" si="78"/>
        <v>0.98296960443472259</v>
      </c>
      <c r="H430" s="14">
        <f t="shared" si="79"/>
        <v>0.70123505599558122</v>
      </c>
      <c r="I430" s="26">
        <f>'trading strategies'!S499</f>
        <v>-2.6174319365518714E-2</v>
      </c>
      <c r="J430" s="26">
        <f>'trading strategies'!T499</f>
        <v>-2.6174319365518714E-2</v>
      </c>
      <c r="K430" s="26">
        <f>'trading strategies'!U499</f>
        <v>-2.6174319365518714E-2</v>
      </c>
      <c r="L430" s="14">
        <f t="shared" si="80"/>
        <v>-0.63622439620151838</v>
      </c>
      <c r="M430" s="14">
        <f t="shared" si="81"/>
        <v>0.47896960443472114</v>
      </c>
      <c r="N430" s="14">
        <f t="shared" si="82"/>
        <v>0.33323505599558045</v>
      </c>
      <c r="U430" s="9">
        <f t="shared" si="74"/>
        <v>-1</v>
      </c>
      <c r="V430" s="9">
        <f t="shared" si="75"/>
        <v>-1</v>
      </c>
      <c r="W430" s="9">
        <f t="shared" si="76"/>
        <v>-1</v>
      </c>
      <c r="X430" s="15">
        <f t="shared" si="83"/>
        <v>-2.6174319365518714E-2</v>
      </c>
      <c r="Y430" s="15">
        <f t="shared" si="84"/>
        <v>-2.6174319365518714E-2</v>
      </c>
      <c r="Z430" s="15">
        <f t="shared" si="85"/>
        <v>-2.6174319365518714E-2</v>
      </c>
      <c r="AA430" s="15"/>
    </row>
    <row r="431" spans="1:27" x14ac:dyDescent="0.25">
      <c r="A431" s="1">
        <f>'trading strategies'!A500</f>
        <v>41197</v>
      </c>
      <c r="B431" s="52">
        <f>'trading strategies'!B500</f>
        <v>1.13575</v>
      </c>
      <c r="C431" s="5">
        <f>'trading strategies'!P500</f>
        <v>3.1083450610214794E-2</v>
      </c>
      <c r="D431" s="5">
        <f>'trading strategies'!Q500</f>
        <v>3.1083450610214794E-2</v>
      </c>
      <c r="E431" s="5">
        <f>'trading strategies'!R500</f>
        <v>3.1083450610214794E-2</v>
      </c>
      <c r="F431" s="14">
        <f t="shared" si="77"/>
        <v>-0.14714094559130342</v>
      </c>
      <c r="G431" s="14">
        <f t="shared" si="78"/>
        <v>1.0140530550449374</v>
      </c>
      <c r="H431" s="14">
        <f t="shared" si="79"/>
        <v>0.732318506605796</v>
      </c>
      <c r="I431" s="26">
        <f>'trading strategies'!S500</f>
        <v>2.9083450610214792E-2</v>
      </c>
      <c r="J431" s="26">
        <f>'trading strategies'!T500</f>
        <v>2.9083450610214792E-2</v>
      </c>
      <c r="K431" s="26">
        <f>'trading strategies'!U500</f>
        <v>2.9083450610214792E-2</v>
      </c>
      <c r="L431" s="14">
        <f t="shared" si="80"/>
        <v>-0.6071409455913036</v>
      </c>
      <c r="M431" s="14">
        <f t="shared" si="81"/>
        <v>0.50805305504493592</v>
      </c>
      <c r="N431" s="14">
        <f t="shared" si="82"/>
        <v>0.36231850660579523</v>
      </c>
      <c r="U431" s="9">
        <f t="shared" si="74"/>
        <v>1</v>
      </c>
      <c r="V431" s="9">
        <f t="shared" si="75"/>
        <v>1</v>
      </c>
      <c r="W431" s="9">
        <f t="shared" si="76"/>
        <v>1</v>
      </c>
      <c r="X431" s="15">
        <f t="shared" si="83"/>
        <v>2.9083450610214792E-2</v>
      </c>
      <c r="Y431" s="15">
        <f t="shared" si="84"/>
        <v>2.9083450610214792E-2</v>
      </c>
      <c r="Z431" s="15">
        <f t="shared" si="85"/>
        <v>2.9083450610214792E-2</v>
      </c>
      <c r="AA431" s="15"/>
    </row>
    <row r="432" spans="1:27" x14ac:dyDescent="0.25">
      <c r="A432" s="1">
        <f>'trading strategies'!A501</f>
        <v>41204</v>
      </c>
      <c r="B432" s="52">
        <f>'trading strategies'!B501</f>
        <v>1.1053299999999999</v>
      </c>
      <c r="C432" s="5">
        <f>'trading strategies'!P501</f>
        <v>-2.7149292738528091E-2</v>
      </c>
      <c r="D432" s="5">
        <f>'trading strategies'!Q501</f>
        <v>-2.7149292738528091E-2</v>
      </c>
      <c r="E432" s="5">
        <f>'trading strategies'!R501</f>
        <v>-2.7149292738528091E-2</v>
      </c>
      <c r="F432" s="14">
        <f t="shared" si="77"/>
        <v>-0.17429023832983151</v>
      </c>
      <c r="G432" s="14">
        <f t="shared" si="78"/>
        <v>0.9869037623064093</v>
      </c>
      <c r="H432" s="14">
        <f t="shared" si="79"/>
        <v>0.70516921386726794</v>
      </c>
      <c r="I432" s="26">
        <f>'trading strategies'!S501</f>
        <v>-2.9149292738528093E-2</v>
      </c>
      <c r="J432" s="26">
        <f>'trading strategies'!T501</f>
        <v>-2.9149292738528093E-2</v>
      </c>
      <c r="K432" s="26">
        <f>'trading strategies'!U501</f>
        <v>-2.9149292738528093E-2</v>
      </c>
      <c r="L432" s="14">
        <f t="shared" si="80"/>
        <v>-0.63629023832983167</v>
      </c>
      <c r="M432" s="14">
        <f t="shared" si="81"/>
        <v>0.47890376230640785</v>
      </c>
      <c r="N432" s="14">
        <f t="shared" si="82"/>
        <v>0.33316921386726717</v>
      </c>
      <c r="U432" s="9">
        <f t="shared" si="74"/>
        <v>-1</v>
      </c>
      <c r="V432" s="9">
        <f t="shared" si="75"/>
        <v>-1</v>
      </c>
      <c r="W432" s="9">
        <f t="shared" si="76"/>
        <v>-1</v>
      </c>
      <c r="X432" s="15">
        <f t="shared" si="83"/>
        <v>-2.9149292738528093E-2</v>
      </c>
      <c r="Y432" s="15">
        <f t="shared" si="84"/>
        <v>-2.9149292738528093E-2</v>
      </c>
      <c r="Z432" s="15">
        <f t="shared" si="85"/>
        <v>-2.9149292738528093E-2</v>
      </c>
      <c r="AA432" s="15"/>
    </row>
    <row r="433" spans="1:27" x14ac:dyDescent="0.25">
      <c r="A433" s="1">
        <f>'trading strategies'!A502</f>
        <v>41211</v>
      </c>
      <c r="B433" s="52">
        <f>'trading strategies'!B502</f>
        <v>1.0992500000000001</v>
      </c>
      <c r="C433" s="5">
        <f>'trading strategies'!P502</f>
        <v>0</v>
      </c>
      <c r="D433" s="5">
        <f>'trading strategies'!Q502</f>
        <v>0</v>
      </c>
      <c r="E433" s="5">
        <f>'trading strategies'!R502</f>
        <v>0</v>
      </c>
      <c r="F433" s="14">
        <f t="shared" si="77"/>
        <v>-0.17429023832983151</v>
      </c>
      <c r="G433" s="14">
        <f t="shared" si="78"/>
        <v>0.9869037623064093</v>
      </c>
      <c r="H433" s="14">
        <f t="shared" si="79"/>
        <v>0.70516921386726794</v>
      </c>
      <c r="I433" s="26">
        <f>'trading strategies'!S502</f>
        <v>0</v>
      </c>
      <c r="J433" s="26">
        <f>'trading strategies'!T502</f>
        <v>0</v>
      </c>
      <c r="K433" s="26">
        <f>'trading strategies'!U502</f>
        <v>0</v>
      </c>
      <c r="L433" s="14">
        <f t="shared" si="80"/>
        <v>-0.63629023832983167</v>
      </c>
      <c r="M433" s="14">
        <f t="shared" si="81"/>
        <v>0.47890376230640785</v>
      </c>
      <c r="N433" s="14">
        <f t="shared" si="82"/>
        <v>0.33316921386726717</v>
      </c>
      <c r="U433" s="9">
        <f t="shared" si="74"/>
        <v>-1</v>
      </c>
      <c r="V433" s="9">
        <f t="shared" si="75"/>
        <v>-1</v>
      </c>
      <c r="W433" s="9">
        <f t="shared" si="76"/>
        <v>-1</v>
      </c>
      <c r="X433" s="15">
        <f t="shared" si="83"/>
        <v>0</v>
      </c>
      <c r="Y433" s="15">
        <f t="shared" si="84"/>
        <v>0</v>
      </c>
      <c r="Z433" s="15">
        <f t="shared" si="85"/>
        <v>0</v>
      </c>
      <c r="AA433" s="15"/>
    </row>
    <row r="434" spans="1:27" x14ac:dyDescent="0.25">
      <c r="A434" s="1">
        <f>'trading strategies'!A503</f>
        <v>41218</v>
      </c>
      <c r="B434" s="52">
        <f>'trading strategies'!B503</f>
        <v>1.0514600000000001</v>
      </c>
      <c r="C434" s="5">
        <f>'trading strategies'!P503</f>
        <v>0</v>
      </c>
      <c r="D434" s="5">
        <f>'trading strategies'!Q503</f>
        <v>4.4448454535699185E-2</v>
      </c>
      <c r="E434" s="5">
        <f>'trading strategies'!R503</f>
        <v>4.4448454535699185E-2</v>
      </c>
      <c r="F434" s="14">
        <f t="shared" si="77"/>
        <v>-0.17429023832983151</v>
      </c>
      <c r="G434" s="14">
        <f t="shared" si="78"/>
        <v>1.0313522168421085</v>
      </c>
      <c r="H434" s="14">
        <f t="shared" si="79"/>
        <v>0.74961766840296717</v>
      </c>
      <c r="I434" s="26">
        <f>'trading strategies'!S503</f>
        <v>0</v>
      </c>
      <c r="J434" s="26">
        <f>'trading strategies'!T503</f>
        <v>4.2448454535699183E-2</v>
      </c>
      <c r="K434" s="26">
        <f>'trading strategies'!U503</f>
        <v>4.2448454535699183E-2</v>
      </c>
      <c r="L434" s="14">
        <f t="shared" si="80"/>
        <v>-0.63629023832983167</v>
      </c>
      <c r="M434" s="14">
        <f t="shared" si="81"/>
        <v>0.52135221684210709</v>
      </c>
      <c r="N434" s="14">
        <f t="shared" si="82"/>
        <v>0.37561766840296634</v>
      </c>
      <c r="U434" s="9">
        <f t="shared" si="74"/>
        <v>-1</v>
      </c>
      <c r="V434" s="9">
        <f t="shared" si="75"/>
        <v>1</v>
      </c>
      <c r="W434" s="9">
        <f t="shared" si="76"/>
        <v>1</v>
      </c>
      <c r="X434" s="15">
        <f t="shared" si="83"/>
        <v>0</v>
      </c>
      <c r="Y434" s="15">
        <f t="shared" si="84"/>
        <v>4.2448454535699183E-2</v>
      </c>
      <c r="Z434" s="15">
        <f t="shared" si="85"/>
        <v>4.2448454535699183E-2</v>
      </c>
      <c r="AA434" s="15"/>
    </row>
    <row r="435" spans="1:27" x14ac:dyDescent="0.25">
      <c r="A435" s="1">
        <f>'trading strategies'!A504</f>
        <v>41225</v>
      </c>
      <c r="B435" s="52">
        <f>'trading strategies'!B504</f>
        <v>1.02973</v>
      </c>
      <c r="C435" s="5">
        <f>'trading strategies'!P504</f>
        <v>0</v>
      </c>
      <c r="D435" s="5">
        <f>'trading strategies'!Q504</f>
        <v>2.0883042587495289E-2</v>
      </c>
      <c r="E435" s="5">
        <f>'trading strategies'!R504</f>
        <v>2.0883042587495289E-2</v>
      </c>
      <c r="F435" s="14">
        <f t="shared" si="77"/>
        <v>-0.17429023832983151</v>
      </c>
      <c r="G435" s="14">
        <f t="shared" si="78"/>
        <v>1.0522352594296038</v>
      </c>
      <c r="H435" s="14">
        <f t="shared" si="79"/>
        <v>0.77050071099046247</v>
      </c>
      <c r="I435" s="26">
        <f>'trading strategies'!S504</f>
        <v>0</v>
      </c>
      <c r="J435" s="26">
        <f>'trading strategies'!T504</f>
        <v>1.8883042587495291E-2</v>
      </c>
      <c r="K435" s="26">
        <f>'trading strategies'!U504</f>
        <v>1.8883042587495291E-2</v>
      </c>
      <c r="L435" s="14">
        <f t="shared" si="80"/>
        <v>-0.63629023832983167</v>
      </c>
      <c r="M435" s="14">
        <f t="shared" si="81"/>
        <v>0.54023525942960238</v>
      </c>
      <c r="N435" s="14">
        <f t="shared" si="82"/>
        <v>0.39450071099046163</v>
      </c>
      <c r="U435" s="9">
        <f t="shared" si="74"/>
        <v>-1</v>
      </c>
      <c r="V435" s="9">
        <f t="shared" si="75"/>
        <v>2</v>
      </c>
      <c r="W435" s="9">
        <f t="shared" si="76"/>
        <v>2</v>
      </c>
      <c r="X435" s="15">
        <f t="shared" si="83"/>
        <v>0</v>
      </c>
      <c r="Y435" s="15">
        <f t="shared" si="84"/>
        <v>6.1331497123194474E-2</v>
      </c>
      <c r="Z435" s="15">
        <f t="shared" si="85"/>
        <v>6.1331497123194474E-2</v>
      </c>
      <c r="AA435" s="15"/>
    </row>
    <row r="436" spans="1:27" x14ac:dyDescent="0.25">
      <c r="A436" s="1">
        <f>'trading strategies'!A505</f>
        <v>41232</v>
      </c>
      <c r="B436" s="52">
        <f>'trading strategies'!B505</f>
        <v>1.1053299999999999</v>
      </c>
      <c r="C436" s="5">
        <f>'trading strategies'!P505</f>
        <v>0</v>
      </c>
      <c r="D436" s="5">
        <f>'trading strategies'!Q505</f>
        <v>0</v>
      </c>
      <c r="E436" s="5">
        <f>'trading strategies'!R505</f>
        <v>0</v>
      </c>
      <c r="F436" s="14">
        <f t="shared" si="77"/>
        <v>-0.17429023832983151</v>
      </c>
      <c r="G436" s="14">
        <f t="shared" si="78"/>
        <v>1.0522352594296038</v>
      </c>
      <c r="H436" s="14">
        <f t="shared" si="79"/>
        <v>0.77050071099046247</v>
      </c>
      <c r="I436" s="26">
        <f>'trading strategies'!S505</f>
        <v>0</v>
      </c>
      <c r="J436" s="26">
        <f>'trading strategies'!T505</f>
        <v>0</v>
      </c>
      <c r="K436" s="26">
        <f>'trading strategies'!U505</f>
        <v>0</v>
      </c>
      <c r="L436" s="14">
        <f t="shared" si="80"/>
        <v>-0.63629023832983167</v>
      </c>
      <c r="M436" s="14">
        <f t="shared" si="81"/>
        <v>0.54023525942960238</v>
      </c>
      <c r="N436" s="14">
        <f t="shared" si="82"/>
        <v>0.39450071099046163</v>
      </c>
      <c r="U436" s="9">
        <f t="shared" si="74"/>
        <v>-1</v>
      </c>
      <c r="V436" s="9">
        <f t="shared" si="75"/>
        <v>-1</v>
      </c>
      <c r="W436" s="9">
        <f t="shared" si="76"/>
        <v>-1</v>
      </c>
      <c r="X436" s="15">
        <f t="shared" si="83"/>
        <v>0</v>
      </c>
      <c r="Y436" s="15">
        <f t="shared" si="84"/>
        <v>0</v>
      </c>
      <c r="Z436" s="15">
        <f t="shared" si="85"/>
        <v>0</v>
      </c>
      <c r="AA436" s="15"/>
    </row>
    <row r="437" spans="1:27" x14ac:dyDescent="0.25">
      <c r="A437" s="1">
        <f>'trading strategies'!A506</f>
        <v>41239</v>
      </c>
      <c r="B437" s="52">
        <f>'trading strategies'!B506</f>
        <v>1.1244499999999999</v>
      </c>
      <c r="C437" s="5">
        <f>'trading strategies'!P506</f>
        <v>1.7150094303509666E-2</v>
      </c>
      <c r="D437" s="5">
        <f>'trading strategies'!Q506</f>
        <v>1.7150094303509666E-2</v>
      </c>
      <c r="E437" s="5">
        <f>'trading strategies'!R506</f>
        <v>1.7150094303509666E-2</v>
      </c>
      <c r="F437" s="14">
        <f t="shared" si="77"/>
        <v>-0.15714014402632184</v>
      </c>
      <c r="G437" s="14">
        <f t="shared" si="78"/>
        <v>1.0693853537331135</v>
      </c>
      <c r="H437" s="14">
        <f t="shared" si="79"/>
        <v>0.78765080529397213</v>
      </c>
      <c r="I437" s="26">
        <f>'trading strategies'!S506</f>
        <v>1.5150094303509666E-2</v>
      </c>
      <c r="J437" s="26">
        <f>'trading strategies'!T506</f>
        <v>1.5150094303509666E-2</v>
      </c>
      <c r="K437" s="26">
        <f>'trading strategies'!U506</f>
        <v>1.5150094303509666E-2</v>
      </c>
      <c r="L437" s="14">
        <f t="shared" si="80"/>
        <v>-0.62114014402632201</v>
      </c>
      <c r="M437" s="14">
        <f t="shared" si="81"/>
        <v>0.55538535373311204</v>
      </c>
      <c r="N437" s="14">
        <f t="shared" si="82"/>
        <v>0.4096508052939713</v>
      </c>
      <c r="U437" s="9">
        <f t="shared" si="74"/>
        <v>1</v>
      </c>
      <c r="V437" s="9">
        <f t="shared" si="75"/>
        <v>1</v>
      </c>
      <c r="W437" s="9">
        <f t="shared" si="76"/>
        <v>1</v>
      </c>
      <c r="X437" s="15">
        <f t="shared" si="83"/>
        <v>1.5150094303509666E-2</v>
      </c>
      <c r="Y437" s="15">
        <f t="shared" si="84"/>
        <v>1.5150094303509666E-2</v>
      </c>
      <c r="Z437" s="15">
        <f t="shared" si="85"/>
        <v>1.5150094303509666E-2</v>
      </c>
      <c r="AA437" s="15"/>
    </row>
    <row r="438" spans="1:27" x14ac:dyDescent="0.25">
      <c r="A438" s="1">
        <f>'trading strategies'!A507</f>
        <v>41246</v>
      </c>
      <c r="B438" s="52">
        <f>'trading strategies'!B507</f>
        <v>1.11402</v>
      </c>
      <c r="C438" s="5">
        <f>'trading strategies'!P507</f>
        <v>-9.3189325570594422E-3</v>
      </c>
      <c r="D438" s="5">
        <f>'trading strategies'!Q507</f>
        <v>-9.3189325570594422E-3</v>
      </c>
      <c r="E438" s="5">
        <f>'trading strategies'!R507</f>
        <v>-9.3189325570594422E-3</v>
      </c>
      <c r="F438" s="14">
        <f t="shared" si="77"/>
        <v>-0.16645907658338127</v>
      </c>
      <c r="G438" s="14">
        <f t="shared" si="78"/>
        <v>1.060066421176054</v>
      </c>
      <c r="H438" s="14">
        <f t="shared" si="79"/>
        <v>0.77833187273691273</v>
      </c>
      <c r="I438" s="26">
        <f>'trading strategies'!S507</f>
        <v>-1.1318932557059442E-2</v>
      </c>
      <c r="J438" s="26">
        <f>'trading strategies'!T507</f>
        <v>-1.1318932557059442E-2</v>
      </c>
      <c r="K438" s="26">
        <f>'trading strategies'!U507</f>
        <v>-1.1318932557059442E-2</v>
      </c>
      <c r="L438" s="14">
        <f t="shared" si="80"/>
        <v>-0.63245907658338141</v>
      </c>
      <c r="M438" s="14">
        <f t="shared" si="81"/>
        <v>0.54406642117605264</v>
      </c>
      <c r="N438" s="14">
        <f t="shared" si="82"/>
        <v>0.39833187273691184</v>
      </c>
      <c r="U438" s="9">
        <f t="shared" si="74"/>
        <v>-1</v>
      </c>
      <c r="V438" s="9">
        <f t="shared" si="75"/>
        <v>-1</v>
      </c>
      <c r="W438" s="9">
        <f t="shared" si="76"/>
        <v>-1</v>
      </c>
      <c r="X438" s="15">
        <f t="shared" si="83"/>
        <v>-1.1318932557059442E-2</v>
      </c>
      <c r="Y438" s="15">
        <f t="shared" si="84"/>
        <v>-1.1318932557059442E-2</v>
      </c>
      <c r="Z438" s="15">
        <f t="shared" si="85"/>
        <v>-1.1318932557059442E-2</v>
      </c>
      <c r="AA438" s="15"/>
    </row>
    <row r="439" spans="1:27" x14ac:dyDescent="0.25">
      <c r="A439" s="1">
        <f>'trading strategies'!A508</f>
        <v>41253</v>
      </c>
      <c r="B439" s="52">
        <f>'trading strategies'!B508</f>
        <v>1.1088100000000001</v>
      </c>
      <c r="C439" s="5">
        <f>'trading strategies'!P508</f>
        <v>-4.6877264934459956E-3</v>
      </c>
      <c r="D439" s="5">
        <f>'trading strategies'!Q508</f>
        <v>-4.6877264934459956E-3</v>
      </c>
      <c r="E439" s="5">
        <f>'trading strategies'!R508</f>
        <v>-4.6877264934459956E-3</v>
      </c>
      <c r="F439" s="14">
        <f t="shared" si="77"/>
        <v>-0.17114680307682728</v>
      </c>
      <c r="G439" s="14">
        <f t="shared" si="78"/>
        <v>1.055378694682608</v>
      </c>
      <c r="H439" s="14">
        <f t="shared" si="79"/>
        <v>0.77364414624346678</v>
      </c>
      <c r="I439" s="26">
        <f>'trading strategies'!S508</f>
        <v>-6.6877264934459956E-3</v>
      </c>
      <c r="J439" s="26">
        <f>'trading strategies'!T508</f>
        <v>-6.6877264934459956E-3</v>
      </c>
      <c r="K439" s="26">
        <f>'trading strategies'!U508</f>
        <v>-6.6877264934459956E-3</v>
      </c>
      <c r="L439" s="14">
        <f t="shared" si="80"/>
        <v>-0.63914680307682736</v>
      </c>
      <c r="M439" s="14">
        <f t="shared" si="81"/>
        <v>0.53737869468260668</v>
      </c>
      <c r="N439" s="14">
        <f t="shared" si="82"/>
        <v>0.39164414624346583</v>
      </c>
      <c r="U439" s="9">
        <f t="shared" si="74"/>
        <v>-2</v>
      </c>
      <c r="V439" s="9">
        <f t="shared" si="75"/>
        <v>-2</v>
      </c>
      <c r="W439" s="9">
        <f t="shared" si="76"/>
        <v>-2</v>
      </c>
      <c r="X439" s="15">
        <f t="shared" si="83"/>
        <v>-1.8006659050505438E-2</v>
      </c>
      <c r="Y439" s="15">
        <f t="shared" si="84"/>
        <v>-1.8006659050505438E-2</v>
      </c>
      <c r="Z439" s="15">
        <f t="shared" si="85"/>
        <v>-1.8006659050505438E-2</v>
      </c>
      <c r="AA439" s="15"/>
    </row>
    <row r="440" spans="1:27" x14ac:dyDescent="0.25">
      <c r="A440" s="1">
        <f>'trading strategies'!A509</f>
        <v>41260</v>
      </c>
      <c r="B440" s="52">
        <f>'trading strategies'!B509</f>
        <v>1.1253200000000001</v>
      </c>
      <c r="C440" s="5">
        <f>'trading strategies'!P509</f>
        <v>1.4780071482324894E-2</v>
      </c>
      <c r="D440" s="5">
        <f>'trading strategies'!Q509</f>
        <v>1.4780071482324894E-2</v>
      </c>
      <c r="E440" s="5">
        <f>'trading strategies'!R509</f>
        <v>1.4780071482324894E-2</v>
      </c>
      <c r="F440" s="14">
        <f t="shared" si="77"/>
        <v>-0.15636673159450237</v>
      </c>
      <c r="G440" s="14">
        <f t="shared" si="78"/>
        <v>1.070158766164933</v>
      </c>
      <c r="H440" s="14">
        <f t="shared" si="79"/>
        <v>0.78842421772579163</v>
      </c>
      <c r="I440" s="26">
        <f>'trading strategies'!S509</f>
        <v>1.2780071482324894E-2</v>
      </c>
      <c r="J440" s="26">
        <f>'trading strategies'!T509</f>
        <v>1.2780071482324894E-2</v>
      </c>
      <c r="K440" s="26">
        <f>'trading strategies'!U509</f>
        <v>1.2780071482324894E-2</v>
      </c>
      <c r="L440" s="14">
        <f t="shared" si="80"/>
        <v>-0.62636673159450251</v>
      </c>
      <c r="M440" s="14">
        <f t="shared" si="81"/>
        <v>0.55015876616493153</v>
      </c>
      <c r="N440" s="14">
        <f t="shared" si="82"/>
        <v>0.40442421772579074</v>
      </c>
      <c r="U440" s="9">
        <f t="shared" si="74"/>
        <v>1</v>
      </c>
      <c r="V440" s="9">
        <f t="shared" si="75"/>
        <v>1</v>
      </c>
      <c r="W440" s="9">
        <f t="shared" si="76"/>
        <v>1</v>
      </c>
      <c r="X440" s="15">
        <f t="shared" si="83"/>
        <v>1.2780071482324894E-2</v>
      </c>
      <c r="Y440" s="15">
        <f t="shared" si="84"/>
        <v>1.2780071482324894E-2</v>
      </c>
      <c r="Z440" s="15">
        <f t="shared" si="85"/>
        <v>1.2780071482324894E-2</v>
      </c>
      <c r="AA440" s="15"/>
    </row>
    <row r="441" spans="1:27" x14ac:dyDescent="0.25">
      <c r="A441" s="1">
        <f>'trading strategies'!A510</f>
        <v>41267</v>
      </c>
      <c r="B441" s="52">
        <f>'trading strategies'!B510</f>
        <v>1.1296600000000001</v>
      </c>
      <c r="C441" s="5">
        <f>'trading strategies'!P510</f>
        <v>3.8492628393601569E-3</v>
      </c>
      <c r="D441" s="5">
        <f>'trading strategies'!Q510</f>
        <v>3.8492628393601569E-3</v>
      </c>
      <c r="E441" s="5">
        <f>'trading strategies'!R510</f>
        <v>3.8492628393601569E-3</v>
      </c>
      <c r="F441" s="14">
        <f t="shared" si="77"/>
        <v>-0.15251746875514222</v>
      </c>
      <c r="G441" s="14">
        <f t="shared" si="78"/>
        <v>1.0740080290042933</v>
      </c>
      <c r="H441" s="14">
        <f t="shared" si="79"/>
        <v>0.79227348056515179</v>
      </c>
      <c r="I441" s="26">
        <f>'trading strategies'!S510</f>
        <v>1.8492628393601569E-3</v>
      </c>
      <c r="J441" s="26">
        <f>'trading strategies'!T510</f>
        <v>1.8492628393601569E-3</v>
      </c>
      <c r="K441" s="26">
        <f>'trading strategies'!U510</f>
        <v>1.8492628393601569E-3</v>
      </c>
      <c r="L441" s="14">
        <f t="shared" si="80"/>
        <v>-0.62451746875514236</v>
      </c>
      <c r="M441" s="14">
        <f t="shared" si="81"/>
        <v>0.55200802900429169</v>
      </c>
      <c r="N441" s="14">
        <f t="shared" si="82"/>
        <v>0.40627348056515089</v>
      </c>
      <c r="U441" s="9">
        <f t="shared" si="74"/>
        <v>2</v>
      </c>
      <c r="V441" s="9">
        <f t="shared" si="75"/>
        <v>2</v>
      </c>
      <c r="W441" s="9">
        <f t="shared" si="76"/>
        <v>2</v>
      </c>
      <c r="X441" s="15">
        <f t="shared" si="83"/>
        <v>1.4629334321685051E-2</v>
      </c>
      <c r="Y441" s="15">
        <f t="shared" si="84"/>
        <v>1.4629334321685051E-2</v>
      </c>
      <c r="Z441" s="15">
        <f t="shared" si="85"/>
        <v>1.4629334321685051E-2</v>
      </c>
      <c r="AA441" s="15"/>
    </row>
    <row r="442" spans="1:27" x14ac:dyDescent="0.25">
      <c r="A442" s="1">
        <f>'trading strategies'!A511</f>
        <v>41274</v>
      </c>
      <c r="B442" s="52">
        <f>'trading strategies'!B511</f>
        <v>1.20092</v>
      </c>
      <c r="C442" s="5">
        <f>'trading strategies'!P511</f>
        <v>6.1171227228319094E-2</v>
      </c>
      <c r="D442" s="5">
        <f>'trading strategies'!Q511</f>
        <v>6.1171227228319094E-2</v>
      </c>
      <c r="E442" s="5">
        <f>'trading strategies'!R511</f>
        <v>6.1171227228319094E-2</v>
      </c>
      <c r="F442" s="14">
        <f t="shared" si="77"/>
        <v>-9.1346241526823121E-2</v>
      </c>
      <c r="G442" s="14">
        <f t="shared" si="78"/>
        <v>1.1351792562326124</v>
      </c>
      <c r="H442" s="14">
        <f t="shared" si="79"/>
        <v>0.85344470779347092</v>
      </c>
      <c r="I442" s="26">
        <f>'trading strategies'!S511</f>
        <v>5.9171227228319093E-2</v>
      </c>
      <c r="J442" s="26">
        <f>'trading strategies'!T511</f>
        <v>5.9171227228319093E-2</v>
      </c>
      <c r="K442" s="26">
        <f>'trading strategies'!U511</f>
        <v>5.9171227228319093E-2</v>
      </c>
      <c r="L442" s="14">
        <f t="shared" si="80"/>
        <v>-0.56534624152682322</v>
      </c>
      <c r="M442" s="14">
        <f t="shared" si="81"/>
        <v>0.61117925623261082</v>
      </c>
      <c r="N442" s="14">
        <f t="shared" si="82"/>
        <v>0.46544470779346997</v>
      </c>
      <c r="U442" s="9">
        <f t="shared" si="74"/>
        <v>3</v>
      </c>
      <c r="V442" s="9">
        <f t="shared" si="75"/>
        <v>3</v>
      </c>
      <c r="W442" s="9">
        <f t="shared" si="76"/>
        <v>3</v>
      </c>
      <c r="X442" s="15">
        <f t="shared" si="83"/>
        <v>7.380056155000414E-2</v>
      </c>
      <c r="Y442" s="15">
        <f t="shared" si="84"/>
        <v>7.380056155000414E-2</v>
      </c>
      <c r="Z442" s="15">
        <f t="shared" si="85"/>
        <v>7.380056155000414E-2</v>
      </c>
      <c r="AA442" s="15"/>
    </row>
    <row r="443" spans="1:27" x14ac:dyDescent="0.25">
      <c r="A443" s="1">
        <f>'trading strategies'!A512</f>
        <v>41281</v>
      </c>
      <c r="B443" s="52">
        <f>'trading strategies'!B512</f>
        <v>1.2956399999999999</v>
      </c>
      <c r="C443" s="5">
        <f>'trading strategies'!P512</f>
        <v>7.5916851843056243E-2</v>
      </c>
      <c r="D443" s="5">
        <f>'trading strategies'!Q512</f>
        <v>7.5916851843056243E-2</v>
      </c>
      <c r="E443" s="5">
        <f>'trading strategies'!R512</f>
        <v>7.5916851843056243E-2</v>
      </c>
      <c r="F443" s="14">
        <f t="shared" si="77"/>
        <v>-1.5429389683766878E-2</v>
      </c>
      <c r="G443" s="14">
        <f t="shared" si="78"/>
        <v>1.2110961080756686</v>
      </c>
      <c r="H443" s="14">
        <f t="shared" si="79"/>
        <v>0.92936155963652722</v>
      </c>
      <c r="I443" s="26">
        <f>'trading strategies'!S512</f>
        <v>7.3916851843056242E-2</v>
      </c>
      <c r="J443" s="26">
        <f>'trading strategies'!T512</f>
        <v>7.3916851843056242E-2</v>
      </c>
      <c r="K443" s="26">
        <f>'trading strategies'!U512</f>
        <v>7.3916851843056242E-2</v>
      </c>
      <c r="L443" s="14">
        <f t="shared" si="80"/>
        <v>-0.49142938968376698</v>
      </c>
      <c r="M443" s="14">
        <f t="shared" si="81"/>
        <v>0.68509610807566701</v>
      </c>
      <c r="N443" s="14">
        <f t="shared" si="82"/>
        <v>0.53936155963652621</v>
      </c>
      <c r="U443" s="9">
        <f t="shared" si="74"/>
        <v>4</v>
      </c>
      <c r="V443" s="9">
        <f t="shared" si="75"/>
        <v>4</v>
      </c>
      <c r="W443" s="9">
        <f t="shared" si="76"/>
        <v>4</v>
      </c>
      <c r="X443" s="15">
        <f t="shared" si="83"/>
        <v>0.14771741339306038</v>
      </c>
      <c r="Y443" s="15">
        <f t="shared" si="84"/>
        <v>0.14771741339306038</v>
      </c>
      <c r="Z443" s="15">
        <f t="shared" si="85"/>
        <v>0.14771741339306038</v>
      </c>
      <c r="AA443" s="15"/>
    </row>
    <row r="444" spans="1:27" x14ac:dyDescent="0.25">
      <c r="A444" s="1">
        <f>'trading strategies'!A513</f>
        <v>41288</v>
      </c>
      <c r="B444" s="52">
        <f>'trading strategies'!B513</f>
        <v>1.3095399999999999</v>
      </c>
      <c r="C444" s="5">
        <f>'trading strategies'!P513</f>
        <v>1.0671148944124909E-2</v>
      </c>
      <c r="D444" s="5">
        <f>'trading strategies'!Q513</f>
        <v>1.0671148944124909E-2</v>
      </c>
      <c r="E444" s="5">
        <f>'trading strategies'!R513</f>
        <v>1.0671148944124909E-2</v>
      </c>
      <c r="F444" s="14">
        <f t="shared" si="77"/>
        <v>-4.7582407396419696E-3</v>
      </c>
      <c r="G444" s="14">
        <f t="shared" si="78"/>
        <v>1.2217672570197935</v>
      </c>
      <c r="H444" s="14">
        <f t="shared" si="79"/>
        <v>0.94003270858065213</v>
      </c>
      <c r="I444" s="26">
        <f>'trading strategies'!S513</f>
        <v>8.6711489441249085E-3</v>
      </c>
      <c r="J444" s="26">
        <f>'trading strategies'!T513</f>
        <v>8.6711489441249085E-3</v>
      </c>
      <c r="K444" s="26">
        <f>'trading strategies'!U513</f>
        <v>8.6711489441249085E-3</v>
      </c>
      <c r="L444" s="14">
        <f t="shared" si="80"/>
        <v>-0.48275824073964207</v>
      </c>
      <c r="M444" s="14">
        <f t="shared" si="81"/>
        <v>0.69376725701979192</v>
      </c>
      <c r="N444" s="14">
        <f t="shared" si="82"/>
        <v>0.54803270858065112</v>
      </c>
      <c r="U444" s="9">
        <f t="shared" si="74"/>
        <v>5</v>
      </c>
      <c r="V444" s="9">
        <f t="shared" si="75"/>
        <v>5</v>
      </c>
      <c r="W444" s="9">
        <f t="shared" si="76"/>
        <v>5</v>
      </c>
      <c r="X444" s="15">
        <f t="shared" si="83"/>
        <v>0.15638856233718529</v>
      </c>
      <c r="Y444" s="15">
        <f t="shared" si="84"/>
        <v>0.15638856233718529</v>
      </c>
      <c r="Z444" s="15">
        <f t="shared" si="85"/>
        <v>0.15638856233718529</v>
      </c>
      <c r="AA444" s="15"/>
    </row>
    <row r="445" spans="1:27" x14ac:dyDescent="0.25">
      <c r="A445" s="1">
        <f>'trading strategies'!A514</f>
        <v>41295</v>
      </c>
      <c r="B445" s="52">
        <f>'trading strategies'!B514</f>
        <v>1.29129</v>
      </c>
      <c r="C445" s="5">
        <f>'trading strategies'!P514</f>
        <v>-1.4034211802372798E-2</v>
      </c>
      <c r="D445" s="5">
        <f>'trading strategies'!Q514</f>
        <v>-1.4034211802372798E-2</v>
      </c>
      <c r="E445" s="5">
        <f>'trading strategies'!R514</f>
        <v>-1.4034211802372798E-2</v>
      </c>
      <c r="F445" s="14">
        <f t="shared" si="77"/>
        <v>-1.8792452542014768E-2</v>
      </c>
      <c r="G445" s="14">
        <f t="shared" si="78"/>
        <v>1.2077330452174206</v>
      </c>
      <c r="H445" s="14">
        <f t="shared" si="79"/>
        <v>0.92599849677827928</v>
      </c>
      <c r="I445" s="26">
        <f>'trading strategies'!S514</f>
        <v>-1.60342118023728E-2</v>
      </c>
      <c r="J445" s="26">
        <f>'trading strategies'!T514</f>
        <v>-1.60342118023728E-2</v>
      </c>
      <c r="K445" s="26">
        <f>'trading strategies'!U514</f>
        <v>-1.60342118023728E-2</v>
      </c>
      <c r="L445" s="14">
        <f t="shared" si="80"/>
        <v>-0.49879245254201487</v>
      </c>
      <c r="M445" s="14">
        <f t="shared" si="81"/>
        <v>0.67773304521741906</v>
      </c>
      <c r="N445" s="14">
        <f t="shared" si="82"/>
        <v>0.53199849677827826</v>
      </c>
      <c r="U445" s="9">
        <f t="shared" si="74"/>
        <v>-1</v>
      </c>
      <c r="V445" s="9">
        <f t="shared" si="75"/>
        <v>-1</v>
      </c>
      <c r="W445" s="9">
        <f t="shared" si="76"/>
        <v>-1</v>
      </c>
      <c r="X445" s="15">
        <f t="shared" si="83"/>
        <v>-1.60342118023728E-2</v>
      </c>
      <c r="Y445" s="15">
        <f t="shared" si="84"/>
        <v>-1.60342118023728E-2</v>
      </c>
      <c r="Z445" s="15">
        <f t="shared" si="85"/>
        <v>-1.60342118023728E-2</v>
      </c>
      <c r="AA445" s="15"/>
    </row>
    <row r="446" spans="1:27" x14ac:dyDescent="0.25">
      <c r="A446" s="1">
        <f>'trading strategies'!A515</f>
        <v>41302</v>
      </c>
      <c r="B446" s="52">
        <f>'trading strategies'!B515</f>
        <v>1.2669600000000001</v>
      </c>
      <c r="C446" s="5">
        <f>'trading strategies'!P515</f>
        <v>-1.9021388505330805E-2</v>
      </c>
      <c r="D446" s="5">
        <f>'trading strategies'!Q515</f>
        <v>-1.9021388505330805E-2</v>
      </c>
      <c r="E446" s="5">
        <f>'trading strategies'!R515</f>
        <v>-1.9021388505330805E-2</v>
      </c>
      <c r="F446" s="14">
        <f t="shared" si="77"/>
        <v>-3.7813841047345573E-2</v>
      </c>
      <c r="G446" s="14">
        <f t="shared" si="78"/>
        <v>1.1887116567120899</v>
      </c>
      <c r="H446" s="14">
        <f t="shared" si="79"/>
        <v>0.90697710827294853</v>
      </c>
      <c r="I446" s="26">
        <f>'trading strategies'!S515</f>
        <v>-2.1021388505330807E-2</v>
      </c>
      <c r="J446" s="26">
        <f>'trading strategies'!T515</f>
        <v>-2.1021388505330807E-2</v>
      </c>
      <c r="K446" s="26">
        <f>'trading strategies'!U515</f>
        <v>-2.1021388505330807E-2</v>
      </c>
      <c r="L446" s="14">
        <f t="shared" si="80"/>
        <v>-0.51981384104734563</v>
      </c>
      <c r="M446" s="14">
        <f t="shared" si="81"/>
        <v>0.65671165671208831</v>
      </c>
      <c r="N446" s="14">
        <f t="shared" si="82"/>
        <v>0.51097710827294751</v>
      </c>
      <c r="U446" s="9">
        <f t="shared" si="74"/>
        <v>-2</v>
      </c>
      <c r="V446" s="9">
        <f t="shared" si="75"/>
        <v>-2</v>
      </c>
      <c r="W446" s="9">
        <f t="shared" si="76"/>
        <v>-2</v>
      </c>
      <c r="X446" s="15">
        <f t="shared" si="83"/>
        <v>-3.7055600307703607E-2</v>
      </c>
      <c r="Y446" s="15">
        <f t="shared" si="84"/>
        <v>-3.7055600307703607E-2</v>
      </c>
      <c r="Z446" s="15">
        <f t="shared" si="85"/>
        <v>-3.7055600307703607E-2</v>
      </c>
      <c r="AA446" s="15"/>
    </row>
    <row r="447" spans="1:27" x14ac:dyDescent="0.25">
      <c r="A447" s="1">
        <f>'trading strategies'!A516</f>
        <v>41309</v>
      </c>
      <c r="B447" s="52">
        <f>'trading strategies'!B516</f>
        <v>1.2156899999999999</v>
      </c>
      <c r="C447" s="5">
        <f>'trading strategies'!P516</f>
        <v>0</v>
      </c>
      <c r="D447" s="5">
        <f>'trading strategies'!Q516</f>
        <v>0</v>
      </c>
      <c r="E447" s="5">
        <f>'trading strategies'!R516</f>
        <v>0</v>
      </c>
      <c r="F447" s="14">
        <f t="shared" si="77"/>
        <v>-3.7813841047345573E-2</v>
      </c>
      <c r="G447" s="14">
        <f t="shared" si="78"/>
        <v>1.1887116567120899</v>
      </c>
      <c r="H447" s="14">
        <f t="shared" si="79"/>
        <v>0.90697710827294853</v>
      </c>
      <c r="I447" s="26">
        <f>'trading strategies'!S516</f>
        <v>0</v>
      </c>
      <c r="J447" s="26">
        <f>'trading strategies'!T516</f>
        <v>0</v>
      </c>
      <c r="K447" s="26">
        <f>'trading strategies'!U516</f>
        <v>0</v>
      </c>
      <c r="L447" s="14">
        <f t="shared" si="80"/>
        <v>-0.51981384104734563</v>
      </c>
      <c r="M447" s="14">
        <f t="shared" si="81"/>
        <v>0.65671165671208831</v>
      </c>
      <c r="N447" s="14">
        <f t="shared" si="82"/>
        <v>0.51097710827294751</v>
      </c>
      <c r="U447" s="9">
        <f t="shared" si="74"/>
        <v>-1</v>
      </c>
      <c r="V447" s="9">
        <f t="shared" si="75"/>
        <v>-1</v>
      </c>
      <c r="W447" s="9">
        <f t="shared" si="76"/>
        <v>-1</v>
      </c>
      <c r="X447" s="15">
        <f t="shared" si="83"/>
        <v>0</v>
      </c>
      <c r="Y447" s="15">
        <f t="shared" si="84"/>
        <v>0</v>
      </c>
      <c r="Z447" s="15">
        <f t="shared" si="85"/>
        <v>0</v>
      </c>
      <c r="AA447" s="15"/>
    </row>
    <row r="448" spans="1:27" x14ac:dyDescent="0.25">
      <c r="A448" s="1">
        <f>'trading strategies'!A517</f>
        <v>41316</v>
      </c>
      <c r="B448" s="52">
        <f>'trading strategies'!B517</f>
        <v>1.19397</v>
      </c>
      <c r="C448" s="5">
        <f>'trading strategies'!P517</f>
        <v>0</v>
      </c>
      <c r="D448" s="5">
        <f>'trading strategies'!Q517</f>
        <v>0</v>
      </c>
      <c r="E448" s="5">
        <f>'trading strategies'!R517</f>
        <v>0</v>
      </c>
      <c r="F448" s="14">
        <f t="shared" si="77"/>
        <v>-3.7813841047345573E-2</v>
      </c>
      <c r="G448" s="14">
        <f t="shared" si="78"/>
        <v>1.1887116567120899</v>
      </c>
      <c r="H448" s="14">
        <f t="shared" si="79"/>
        <v>0.90697710827294853</v>
      </c>
      <c r="I448" s="26">
        <f>'trading strategies'!S517</f>
        <v>0</v>
      </c>
      <c r="J448" s="26">
        <f>'trading strategies'!T517</f>
        <v>0</v>
      </c>
      <c r="K448" s="26">
        <f>'trading strategies'!U517</f>
        <v>0</v>
      </c>
      <c r="L448" s="14">
        <f t="shared" si="80"/>
        <v>-0.51981384104734563</v>
      </c>
      <c r="M448" s="14">
        <f t="shared" si="81"/>
        <v>0.65671165671208831</v>
      </c>
      <c r="N448" s="14">
        <f t="shared" si="82"/>
        <v>0.51097710827294751</v>
      </c>
      <c r="U448" s="9">
        <f t="shared" si="74"/>
        <v>-1</v>
      </c>
      <c r="V448" s="9">
        <f t="shared" si="75"/>
        <v>-1</v>
      </c>
      <c r="W448" s="9">
        <f t="shared" si="76"/>
        <v>-1</v>
      </c>
      <c r="X448" s="15">
        <f t="shared" si="83"/>
        <v>0</v>
      </c>
      <c r="Y448" s="15">
        <f t="shared" si="84"/>
        <v>0</v>
      </c>
      <c r="Z448" s="15">
        <f t="shared" si="85"/>
        <v>0</v>
      </c>
      <c r="AA448" s="15"/>
    </row>
    <row r="449" spans="1:27" x14ac:dyDescent="0.25">
      <c r="A449" s="1">
        <f>'trading strategies'!A518</f>
        <v>41323</v>
      </c>
      <c r="B449" s="52">
        <f>'trading strategies'!B518</f>
        <v>1.1687700000000001</v>
      </c>
      <c r="C449" s="5">
        <f>'trading strategies'!P518</f>
        <v>0</v>
      </c>
      <c r="D449" s="5">
        <f>'trading strategies'!Q518</f>
        <v>0</v>
      </c>
      <c r="E449" s="5">
        <f>'trading strategies'!R518</f>
        <v>0</v>
      </c>
      <c r="F449" s="14">
        <f t="shared" si="77"/>
        <v>-3.7813841047345573E-2</v>
      </c>
      <c r="G449" s="14">
        <f t="shared" si="78"/>
        <v>1.1887116567120899</v>
      </c>
      <c r="H449" s="14">
        <f t="shared" si="79"/>
        <v>0.90697710827294853</v>
      </c>
      <c r="I449" s="26">
        <f>'trading strategies'!S518</f>
        <v>0</v>
      </c>
      <c r="J449" s="26">
        <f>'trading strategies'!T518</f>
        <v>0</v>
      </c>
      <c r="K449" s="26">
        <f>'trading strategies'!U518</f>
        <v>0</v>
      </c>
      <c r="L449" s="14">
        <f t="shared" si="80"/>
        <v>-0.51981384104734563</v>
      </c>
      <c r="M449" s="14">
        <f t="shared" si="81"/>
        <v>0.65671165671208831</v>
      </c>
      <c r="N449" s="14">
        <f t="shared" si="82"/>
        <v>0.51097710827294751</v>
      </c>
      <c r="U449" s="9">
        <f t="shared" si="74"/>
        <v>-1</v>
      </c>
      <c r="V449" s="9">
        <f t="shared" si="75"/>
        <v>-1</v>
      </c>
      <c r="W449" s="9">
        <f t="shared" si="76"/>
        <v>-1</v>
      </c>
      <c r="X449" s="15">
        <f t="shared" si="83"/>
        <v>0</v>
      </c>
      <c r="Y449" s="15">
        <f t="shared" si="84"/>
        <v>0</v>
      </c>
      <c r="Z449" s="15">
        <f t="shared" si="85"/>
        <v>0</v>
      </c>
      <c r="AA449" s="15"/>
    </row>
    <row r="450" spans="1:27" x14ac:dyDescent="0.25">
      <c r="A450" s="1">
        <f>'trading strategies'!A519</f>
        <v>41330</v>
      </c>
      <c r="B450" s="52">
        <f>'trading strategies'!B519</f>
        <v>1.0784</v>
      </c>
      <c r="C450" s="5">
        <f>'trading strategies'!P519</f>
        <v>0</v>
      </c>
      <c r="D450" s="5">
        <f>'trading strategies'!Q519</f>
        <v>0</v>
      </c>
      <c r="E450" s="5">
        <f>'trading strategies'!R519</f>
        <v>0</v>
      </c>
      <c r="F450" s="14">
        <f t="shared" si="77"/>
        <v>-3.7813841047345573E-2</v>
      </c>
      <c r="G450" s="14">
        <f t="shared" si="78"/>
        <v>1.1887116567120899</v>
      </c>
      <c r="H450" s="14">
        <f t="shared" si="79"/>
        <v>0.90697710827294853</v>
      </c>
      <c r="I450" s="26">
        <f>'trading strategies'!S519</f>
        <v>0</v>
      </c>
      <c r="J450" s="26">
        <f>'trading strategies'!T519</f>
        <v>0</v>
      </c>
      <c r="K450" s="26">
        <f>'trading strategies'!U519</f>
        <v>0</v>
      </c>
      <c r="L450" s="14">
        <f t="shared" si="80"/>
        <v>-0.51981384104734563</v>
      </c>
      <c r="M450" s="14">
        <f t="shared" si="81"/>
        <v>0.65671165671208831</v>
      </c>
      <c r="N450" s="14">
        <f t="shared" si="82"/>
        <v>0.51097710827294751</v>
      </c>
      <c r="U450" s="9">
        <f t="shared" si="74"/>
        <v>-1</v>
      </c>
      <c r="V450" s="9">
        <f t="shared" si="75"/>
        <v>-1</v>
      </c>
      <c r="W450" s="9">
        <f t="shared" si="76"/>
        <v>-1</v>
      </c>
      <c r="X450" s="15">
        <f t="shared" si="83"/>
        <v>0</v>
      </c>
      <c r="Y450" s="15">
        <f t="shared" si="84"/>
        <v>0</v>
      </c>
      <c r="Z450" s="15">
        <f t="shared" si="85"/>
        <v>0</v>
      </c>
      <c r="AA450" s="15"/>
    </row>
    <row r="451" spans="1:27" x14ac:dyDescent="0.25">
      <c r="A451" s="1">
        <f>'trading strategies'!A520</f>
        <v>41337</v>
      </c>
      <c r="B451" s="52">
        <f>'trading strategies'!B520</f>
        <v>1.0983799999999999</v>
      </c>
      <c r="C451" s="5">
        <f>'trading strategies'!P520</f>
        <v>0</v>
      </c>
      <c r="D451" s="5">
        <f>'trading strategies'!Q520</f>
        <v>0</v>
      </c>
      <c r="E451" s="5">
        <f>'trading strategies'!R520</f>
        <v>0</v>
      </c>
      <c r="F451" s="14">
        <f t="shared" si="77"/>
        <v>-3.7813841047345573E-2</v>
      </c>
      <c r="G451" s="14">
        <f t="shared" si="78"/>
        <v>1.1887116567120899</v>
      </c>
      <c r="H451" s="14">
        <f t="shared" si="79"/>
        <v>0.90697710827294853</v>
      </c>
      <c r="I451" s="26">
        <f>'trading strategies'!S520</f>
        <v>0</v>
      </c>
      <c r="J451" s="26">
        <f>'trading strategies'!T520</f>
        <v>0</v>
      </c>
      <c r="K451" s="26">
        <f>'trading strategies'!U520</f>
        <v>0</v>
      </c>
      <c r="L451" s="14">
        <f t="shared" si="80"/>
        <v>-0.51981384104734563</v>
      </c>
      <c r="M451" s="14">
        <f t="shared" si="81"/>
        <v>0.65671165671208831</v>
      </c>
      <c r="N451" s="14">
        <f t="shared" si="82"/>
        <v>0.51097710827294751</v>
      </c>
      <c r="U451" s="9">
        <f t="shared" ref="U451:U514" si="86">IF(AND(I451*I450&gt;0,I451&lt;0),U450-1,IF(AND(I451*I450&gt;0,I451&gt;0),U450+1,IF(I451&gt;0,1,-1)))</f>
        <v>-1</v>
      </c>
      <c r="V451" s="9">
        <f t="shared" ref="V451:V514" si="87">IF(AND(J451*J450&gt;0,J451&lt;0),V450-1,IF(AND(J451*J450&gt;0,J451&gt;0),V450+1,IF(J451&gt;0,1,-1)))</f>
        <v>-1</v>
      </c>
      <c r="W451" s="9">
        <f t="shared" ref="W451:W514" si="88">IF(AND(K451*K450&gt;0,K451&lt;0),W450-1,IF(AND(K451*K450&gt;0,K451&gt;0),W450+1,IF(K451&gt;0,1,-1)))</f>
        <v>-1</v>
      </c>
      <c r="X451" s="15">
        <f t="shared" si="83"/>
        <v>0</v>
      </c>
      <c r="Y451" s="15">
        <f t="shared" si="84"/>
        <v>0</v>
      </c>
      <c r="Z451" s="15">
        <f t="shared" si="85"/>
        <v>0</v>
      </c>
      <c r="AA451" s="15"/>
    </row>
    <row r="452" spans="1:27" x14ac:dyDescent="0.25">
      <c r="A452" s="1">
        <f>'trading strategies'!A521</f>
        <v>41344</v>
      </c>
      <c r="B452" s="52">
        <f>'trading strategies'!B521</f>
        <v>1.0697099999999999</v>
      </c>
      <c r="C452" s="5">
        <f>'trading strategies'!P521</f>
        <v>0</v>
      </c>
      <c r="D452" s="5">
        <f>'trading strategies'!Q521</f>
        <v>0</v>
      </c>
      <c r="E452" s="5">
        <f>'trading strategies'!R521</f>
        <v>0</v>
      </c>
      <c r="F452" s="14">
        <f t="shared" ref="F452:F515" si="89">C452+F451</f>
        <v>-3.7813841047345573E-2</v>
      </c>
      <c r="G452" s="14">
        <f t="shared" ref="G452:G515" si="90">D452+G451</f>
        <v>1.1887116567120899</v>
      </c>
      <c r="H452" s="14">
        <f t="shared" ref="H452:H515" si="91">E452+H451</f>
        <v>0.90697710827294853</v>
      </c>
      <c r="I452" s="26">
        <f>'trading strategies'!S521</f>
        <v>0</v>
      </c>
      <c r="J452" s="26">
        <f>'trading strategies'!T521</f>
        <v>0</v>
      </c>
      <c r="K452" s="26">
        <f>'trading strategies'!U521</f>
        <v>0</v>
      </c>
      <c r="L452" s="14">
        <f t="shared" ref="L452:L515" si="92">I452+L451</f>
        <v>-0.51981384104734563</v>
      </c>
      <c r="M452" s="14">
        <f t="shared" ref="M452:M515" si="93">J452+M451</f>
        <v>0.65671165671208831</v>
      </c>
      <c r="N452" s="14">
        <f t="shared" ref="N452:N515" si="94">K452+N451</f>
        <v>0.51097710827294751</v>
      </c>
      <c r="U452" s="9">
        <f t="shared" si="86"/>
        <v>-1</v>
      </c>
      <c r="V452" s="9">
        <f t="shared" si="87"/>
        <v>-1</v>
      </c>
      <c r="W452" s="9">
        <f t="shared" si="88"/>
        <v>-1</v>
      </c>
      <c r="X452" s="15">
        <f t="shared" ref="X452:X515" si="95">IF(I452*I451&gt;0,I452+X451,I452)</f>
        <v>0</v>
      </c>
      <c r="Y452" s="15">
        <f t="shared" ref="Y452:Y515" si="96">IF(J452*J451&gt;0,J452+Y451,J452)</f>
        <v>0</v>
      </c>
      <c r="Z452" s="15">
        <f t="shared" ref="Z452:Z515" si="97">IF(K452*K451&gt;0,K452+Z451,K452)</f>
        <v>0</v>
      </c>
      <c r="AA452" s="15"/>
    </row>
    <row r="453" spans="1:27" x14ac:dyDescent="0.25">
      <c r="A453" s="1">
        <f>'trading strategies'!A522</f>
        <v>41351</v>
      </c>
      <c r="B453" s="52">
        <f>'trading strategies'!B522</f>
        <v>1.0627500000000001</v>
      </c>
      <c r="C453" s="5">
        <f>'trading strategies'!P522</f>
        <v>0</v>
      </c>
      <c r="D453" s="5">
        <f>'trading strategies'!Q522</f>
        <v>0</v>
      </c>
      <c r="E453" s="5">
        <f>'trading strategies'!R522</f>
        <v>0</v>
      </c>
      <c r="F453" s="14">
        <f t="shared" si="89"/>
        <v>-3.7813841047345573E-2</v>
      </c>
      <c r="G453" s="14">
        <f t="shared" si="90"/>
        <v>1.1887116567120899</v>
      </c>
      <c r="H453" s="14">
        <f t="shared" si="91"/>
        <v>0.90697710827294853</v>
      </c>
      <c r="I453" s="26">
        <f>'trading strategies'!S522</f>
        <v>0</v>
      </c>
      <c r="J453" s="26">
        <f>'trading strategies'!T522</f>
        <v>0</v>
      </c>
      <c r="K453" s="26">
        <f>'trading strategies'!U522</f>
        <v>0</v>
      </c>
      <c r="L453" s="14">
        <f t="shared" si="92"/>
        <v>-0.51981384104734563</v>
      </c>
      <c r="M453" s="14">
        <f t="shared" si="93"/>
        <v>0.65671165671208831</v>
      </c>
      <c r="N453" s="14">
        <f t="shared" si="94"/>
        <v>0.51097710827294751</v>
      </c>
      <c r="U453" s="9">
        <f t="shared" si="86"/>
        <v>-1</v>
      </c>
      <c r="V453" s="9">
        <f t="shared" si="87"/>
        <v>-1</v>
      </c>
      <c r="W453" s="9">
        <f t="shared" si="88"/>
        <v>-1</v>
      </c>
      <c r="X453" s="15">
        <f t="shared" si="95"/>
        <v>0</v>
      </c>
      <c r="Y453" s="15">
        <f t="shared" si="96"/>
        <v>0</v>
      </c>
      <c r="Z453" s="15">
        <f t="shared" si="97"/>
        <v>0</v>
      </c>
      <c r="AA453" s="15"/>
    </row>
    <row r="454" spans="1:27" x14ac:dyDescent="0.25">
      <c r="A454" s="1">
        <f>'trading strategies'!A523</f>
        <v>41358</v>
      </c>
      <c r="B454" s="52">
        <f>'trading strategies'!B523</f>
        <v>0.99236999999999997</v>
      </c>
      <c r="C454" s="5">
        <f>'trading strategies'!P523</f>
        <v>0</v>
      </c>
      <c r="D454" s="5">
        <f>'trading strategies'!Q523</f>
        <v>0</v>
      </c>
      <c r="E454" s="5">
        <f>'trading strategies'!R523</f>
        <v>0</v>
      </c>
      <c r="F454" s="14">
        <f t="shared" si="89"/>
        <v>-3.7813841047345573E-2</v>
      </c>
      <c r="G454" s="14">
        <f t="shared" si="90"/>
        <v>1.1887116567120899</v>
      </c>
      <c r="H454" s="14">
        <f t="shared" si="91"/>
        <v>0.90697710827294853</v>
      </c>
      <c r="I454" s="26">
        <f>'trading strategies'!S523</f>
        <v>0</v>
      </c>
      <c r="J454" s="26">
        <f>'trading strategies'!T523</f>
        <v>0</v>
      </c>
      <c r="K454" s="26">
        <f>'trading strategies'!U523</f>
        <v>0</v>
      </c>
      <c r="L454" s="14">
        <f t="shared" si="92"/>
        <v>-0.51981384104734563</v>
      </c>
      <c r="M454" s="14">
        <f t="shared" si="93"/>
        <v>0.65671165671208831</v>
      </c>
      <c r="N454" s="14">
        <f t="shared" si="94"/>
        <v>0.51097710827294751</v>
      </c>
      <c r="U454" s="9">
        <f t="shared" si="86"/>
        <v>-1</v>
      </c>
      <c r="V454" s="9">
        <f t="shared" si="87"/>
        <v>-1</v>
      </c>
      <c r="W454" s="9">
        <f t="shared" si="88"/>
        <v>-1</v>
      </c>
      <c r="X454" s="15">
        <f t="shared" si="95"/>
        <v>0</v>
      </c>
      <c r="Y454" s="15">
        <f t="shared" si="96"/>
        <v>0</v>
      </c>
      <c r="Z454" s="15">
        <f t="shared" si="97"/>
        <v>0</v>
      </c>
      <c r="AA454" s="15"/>
    </row>
    <row r="455" spans="1:27" x14ac:dyDescent="0.25">
      <c r="A455" s="1">
        <f>'trading strategies'!A524</f>
        <v>41365</v>
      </c>
      <c r="B455" s="52">
        <f>'trading strategies'!B524</f>
        <v>0.99931999999999999</v>
      </c>
      <c r="C455" s="5">
        <f>'trading strategies'!P524</f>
        <v>0</v>
      </c>
      <c r="D455" s="5">
        <f>'trading strategies'!Q524</f>
        <v>0</v>
      </c>
      <c r="E455" s="5">
        <f>'trading strategies'!R524</f>
        <v>0</v>
      </c>
      <c r="F455" s="14">
        <f t="shared" si="89"/>
        <v>-3.7813841047345573E-2</v>
      </c>
      <c r="G455" s="14">
        <f t="shared" si="90"/>
        <v>1.1887116567120899</v>
      </c>
      <c r="H455" s="14">
        <f t="shared" si="91"/>
        <v>0.90697710827294853</v>
      </c>
      <c r="I455" s="26">
        <f>'trading strategies'!S524</f>
        <v>0</v>
      </c>
      <c r="J455" s="26">
        <f>'trading strategies'!T524</f>
        <v>0</v>
      </c>
      <c r="K455" s="26">
        <f>'trading strategies'!U524</f>
        <v>0</v>
      </c>
      <c r="L455" s="14">
        <f t="shared" si="92"/>
        <v>-0.51981384104734563</v>
      </c>
      <c r="M455" s="14">
        <f t="shared" si="93"/>
        <v>0.65671165671208831</v>
      </c>
      <c r="N455" s="14">
        <f t="shared" si="94"/>
        <v>0.51097710827294751</v>
      </c>
      <c r="U455" s="9">
        <f t="shared" si="86"/>
        <v>-1</v>
      </c>
      <c r="V455" s="9">
        <f t="shared" si="87"/>
        <v>-1</v>
      </c>
      <c r="W455" s="9">
        <f t="shared" si="88"/>
        <v>-1</v>
      </c>
      <c r="X455" s="15">
        <f t="shared" si="95"/>
        <v>0</v>
      </c>
      <c r="Y455" s="15">
        <f t="shared" si="96"/>
        <v>0</v>
      </c>
      <c r="Z455" s="15">
        <f t="shared" si="97"/>
        <v>0</v>
      </c>
      <c r="AA455" s="15"/>
    </row>
    <row r="456" spans="1:27" x14ac:dyDescent="0.25">
      <c r="A456" s="1">
        <f>'trading strategies'!A525</f>
        <v>41372</v>
      </c>
      <c r="B456" s="52">
        <f>'trading strategies'!B525</f>
        <v>1.0784</v>
      </c>
      <c r="C456" s="5">
        <f>'trading strategies'!P525</f>
        <v>0</v>
      </c>
      <c r="D456" s="5">
        <f>'trading strategies'!Q525</f>
        <v>0</v>
      </c>
      <c r="E456" s="5">
        <f>'trading strategies'!R525</f>
        <v>0</v>
      </c>
      <c r="F456" s="14">
        <f t="shared" si="89"/>
        <v>-3.7813841047345573E-2</v>
      </c>
      <c r="G456" s="14">
        <f t="shared" si="90"/>
        <v>1.1887116567120899</v>
      </c>
      <c r="H456" s="14">
        <f t="shared" si="91"/>
        <v>0.90697710827294853</v>
      </c>
      <c r="I456" s="26">
        <f>'trading strategies'!S525</f>
        <v>0</v>
      </c>
      <c r="J456" s="26">
        <f>'trading strategies'!T525</f>
        <v>0</v>
      </c>
      <c r="K456" s="26">
        <f>'trading strategies'!U525</f>
        <v>0</v>
      </c>
      <c r="L456" s="14">
        <f t="shared" si="92"/>
        <v>-0.51981384104734563</v>
      </c>
      <c r="M456" s="14">
        <f t="shared" si="93"/>
        <v>0.65671165671208831</v>
      </c>
      <c r="N456" s="14">
        <f t="shared" si="94"/>
        <v>0.51097710827294751</v>
      </c>
      <c r="U456" s="9">
        <f t="shared" si="86"/>
        <v>-1</v>
      </c>
      <c r="V456" s="9">
        <f t="shared" si="87"/>
        <v>-1</v>
      </c>
      <c r="W456" s="9">
        <f t="shared" si="88"/>
        <v>-1</v>
      </c>
      <c r="X456" s="15">
        <f t="shared" si="95"/>
        <v>0</v>
      </c>
      <c r="Y456" s="15">
        <f t="shared" si="96"/>
        <v>0</v>
      </c>
      <c r="Z456" s="15">
        <f t="shared" si="97"/>
        <v>0</v>
      </c>
      <c r="AA456" s="15"/>
    </row>
    <row r="457" spans="1:27" x14ac:dyDescent="0.25">
      <c r="A457" s="1">
        <f>'trading strategies'!A526</f>
        <v>41379</v>
      </c>
      <c r="B457" s="52">
        <f>'trading strategies'!B526</f>
        <v>1.1244499999999999</v>
      </c>
      <c r="C457" s="5">
        <f>'trading strategies'!P526</f>
        <v>4.1815566046451674E-2</v>
      </c>
      <c r="D457" s="5">
        <f>'trading strategies'!Q526</f>
        <v>4.1815566046451674E-2</v>
      </c>
      <c r="E457" s="5">
        <f>'trading strategies'!R526</f>
        <v>4.1815566046451674E-2</v>
      </c>
      <c r="F457" s="14">
        <f t="shared" si="89"/>
        <v>4.0017249991061016E-3</v>
      </c>
      <c r="G457" s="14">
        <f t="shared" si="90"/>
        <v>1.2305272227585415</v>
      </c>
      <c r="H457" s="14">
        <f t="shared" si="91"/>
        <v>0.94879267431940018</v>
      </c>
      <c r="I457" s="26">
        <f>'trading strategies'!S526</f>
        <v>3.9815566046451673E-2</v>
      </c>
      <c r="J457" s="26">
        <f>'trading strategies'!T526</f>
        <v>3.9815566046451673E-2</v>
      </c>
      <c r="K457" s="26">
        <f>'trading strategies'!U526</f>
        <v>3.9815566046451673E-2</v>
      </c>
      <c r="L457" s="14">
        <f t="shared" si="92"/>
        <v>-0.47999827500089398</v>
      </c>
      <c r="M457" s="14">
        <f t="shared" si="93"/>
        <v>0.69652722275853995</v>
      </c>
      <c r="N457" s="14">
        <f t="shared" si="94"/>
        <v>0.55079267431939916</v>
      </c>
      <c r="U457" s="9">
        <f t="shared" si="86"/>
        <v>1</v>
      </c>
      <c r="V457" s="9">
        <f t="shared" si="87"/>
        <v>1</v>
      </c>
      <c r="W457" s="9">
        <f t="shared" si="88"/>
        <v>1</v>
      </c>
      <c r="X457" s="15">
        <f t="shared" si="95"/>
        <v>3.9815566046451673E-2</v>
      </c>
      <c r="Y457" s="15">
        <f t="shared" si="96"/>
        <v>3.9815566046451673E-2</v>
      </c>
      <c r="Z457" s="15">
        <f t="shared" si="97"/>
        <v>3.9815566046451673E-2</v>
      </c>
      <c r="AA457" s="15"/>
    </row>
    <row r="458" spans="1:27" x14ac:dyDescent="0.25">
      <c r="A458" s="1">
        <f>'trading strategies'!A527</f>
        <v>41386</v>
      </c>
      <c r="B458" s="52">
        <f>'trading strategies'!B527</f>
        <v>1.1800600000000001</v>
      </c>
      <c r="C458" s="5">
        <f>'trading strategies'!P527</f>
        <v>4.82712574201552E-2</v>
      </c>
      <c r="D458" s="5">
        <f>'trading strategies'!Q527</f>
        <v>4.82712574201552E-2</v>
      </c>
      <c r="E458" s="5">
        <f>'trading strategies'!R527</f>
        <v>4.82712574201552E-2</v>
      </c>
      <c r="F458" s="14">
        <f t="shared" si="89"/>
        <v>5.2272982419261302E-2</v>
      </c>
      <c r="G458" s="14">
        <f t="shared" si="90"/>
        <v>1.2787984801786967</v>
      </c>
      <c r="H458" s="14">
        <f t="shared" si="91"/>
        <v>0.99706393173955532</v>
      </c>
      <c r="I458" s="26">
        <f>'trading strategies'!S527</f>
        <v>4.6271257420155198E-2</v>
      </c>
      <c r="J458" s="26">
        <f>'trading strategies'!T527</f>
        <v>4.6271257420155198E-2</v>
      </c>
      <c r="K458" s="26">
        <f>'trading strategies'!U527</f>
        <v>4.6271257420155198E-2</v>
      </c>
      <c r="L458" s="14">
        <f t="shared" si="92"/>
        <v>-0.43372701758073878</v>
      </c>
      <c r="M458" s="14">
        <f t="shared" si="93"/>
        <v>0.7427984801786951</v>
      </c>
      <c r="N458" s="14">
        <f t="shared" si="94"/>
        <v>0.5970639317395543</v>
      </c>
      <c r="U458" s="9">
        <f t="shared" si="86"/>
        <v>2</v>
      </c>
      <c r="V458" s="9">
        <f t="shared" si="87"/>
        <v>2</v>
      </c>
      <c r="W458" s="9">
        <f t="shared" si="88"/>
        <v>2</v>
      </c>
      <c r="X458" s="15">
        <f t="shared" si="95"/>
        <v>8.6086823466606871E-2</v>
      </c>
      <c r="Y458" s="15">
        <f t="shared" si="96"/>
        <v>8.6086823466606871E-2</v>
      </c>
      <c r="Z458" s="15">
        <f t="shared" si="97"/>
        <v>8.6086823466606871E-2</v>
      </c>
      <c r="AA458" s="15"/>
    </row>
    <row r="459" spans="1:27" x14ac:dyDescent="0.25">
      <c r="A459" s="1">
        <f>'trading strategies'!A528</f>
        <v>41393</v>
      </c>
      <c r="B459" s="52">
        <f>'trading strategies'!B528</f>
        <v>1.2043999999999999</v>
      </c>
      <c r="C459" s="5">
        <f>'trading strategies'!P528</f>
        <v>2.0416232982929217E-2</v>
      </c>
      <c r="D459" s="5">
        <f>'trading strategies'!Q528</f>
        <v>2.0416232982929217E-2</v>
      </c>
      <c r="E459" s="5">
        <f>'trading strategies'!R528</f>
        <v>2.0416232982929217E-2</v>
      </c>
      <c r="F459" s="14">
        <f t="shared" si="89"/>
        <v>7.2689215402190518E-2</v>
      </c>
      <c r="G459" s="14">
        <f t="shared" si="90"/>
        <v>1.2992147131616258</v>
      </c>
      <c r="H459" s="14">
        <f t="shared" si="91"/>
        <v>1.0174801647224845</v>
      </c>
      <c r="I459" s="26">
        <f>'trading strategies'!S528</f>
        <v>1.8416232982929215E-2</v>
      </c>
      <c r="J459" s="26">
        <f>'trading strategies'!T528</f>
        <v>1.8416232982929215E-2</v>
      </c>
      <c r="K459" s="26">
        <f>'trading strategies'!U528</f>
        <v>1.8416232982929215E-2</v>
      </c>
      <c r="L459" s="14">
        <f t="shared" si="92"/>
        <v>-0.41531078459780957</v>
      </c>
      <c r="M459" s="14">
        <f t="shared" si="93"/>
        <v>0.76121471316162426</v>
      </c>
      <c r="N459" s="14">
        <f t="shared" si="94"/>
        <v>0.61548016472248346</v>
      </c>
      <c r="U459" s="9">
        <f t="shared" si="86"/>
        <v>3</v>
      </c>
      <c r="V459" s="9">
        <f t="shared" si="87"/>
        <v>3</v>
      </c>
      <c r="W459" s="9">
        <f t="shared" si="88"/>
        <v>3</v>
      </c>
      <c r="X459" s="15">
        <f t="shared" si="95"/>
        <v>0.10450305644953609</v>
      </c>
      <c r="Y459" s="15">
        <f t="shared" si="96"/>
        <v>0.10450305644953609</v>
      </c>
      <c r="Z459" s="15">
        <f t="shared" si="97"/>
        <v>0.10450305644953609</v>
      </c>
      <c r="AA459" s="15"/>
    </row>
    <row r="460" spans="1:27" x14ac:dyDescent="0.25">
      <c r="A460" s="1">
        <f>'trading strategies'!A529</f>
        <v>41400</v>
      </c>
      <c r="B460" s="52">
        <f>'trading strategies'!B529</f>
        <v>1.2191700000000001</v>
      </c>
      <c r="C460" s="5">
        <f>'trading strategies'!P529</f>
        <v>1.218878172285065E-2</v>
      </c>
      <c r="D460" s="5">
        <f>'trading strategies'!Q529</f>
        <v>1.218878172285065E-2</v>
      </c>
      <c r="E460" s="5">
        <f>'trading strategies'!R529</f>
        <v>1.218878172285065E-2</v>
      </c>
      <c r="F460" s="14">
        <f t="shared" si="89"/>
        <v>8.4877997125041169E-2</v>
      </c>
      <c r="G460" s="14">
        <f t="shared" si="90"/>
        <v>1.3114034948844764</v>
      </c>
      <c r="H460" s="14">
        <f t="shared" si="91"/>
        <v>1.029668946445335</v>
      </c>
      <c r="I460" s="26">
        <f>'trading strategies'!S529</f>
        <v>1.018878172285065E-2</v>
      </c>
      <c r="J460" s="26">
        <f>'trading strategies'!T529</f>
        <v>1.018878172285065E-2</v>
      </c>
      <c r="K460" s="26">
        <f>'trading strategies'!U529</f>
        <v>1.018878172285065E-2</v>
      </c>
      <c r="L460" s="14">
        <f t="shared" si="92"/>
        <v>-0.40512200287495892</v>
      </c>
      <c r="M460" s="14">
        <f t="shared" si="93"/>
        <v>0.77140349488447491</v>
      </c>
      <c r="N460" s="14">
        <f t="shared" si="94"/>
        <v>0.62566894644533411</v>
      </c>
      <c r="U460" s="9">
        <f t="shared" si="86"/>
        <v>4</v>
      </c>
      <c r="V460" s="9">
        <f t="shared" si="87"/>
        <v>4</v>
      </c>
      <c r="W460" s="9">
        <f t="shared" si="88"/>
        <v>4</v>
      </c>
      <c r="X460" s="15">
        <f t="shared" si="95"/>
        <v>0.11469183817238673</v>
      </c>
      <c r="Y460" s="15">
        <f t="shared" si="96"/>
        <v>0.11469183817238673</v>
      </c>
      <c r="Z460" s="15">
        <f t="shared" si="97"/>
        <v>0.11469183817238673</v>
      </c>
      <c r="AA460" s="15"/>
    </row>
    <row r="461" spans="1:27" x14ac:dyDescent="0.25">
      <c r="A461" s="1">
        <f>'trading strategies'!A530</f>
        <v>41407</v>
      </c>
      <c r="B461" s="52">
        <f>'trading strategies'!B530</f>
        <v>1.2834700000000001</v>
      </c>
      <c r="C461" s="5">
        <f>'trading strategies'!P530</f>
        <v>5.1397048119753541E-2</v>
      </c>
      <c r="D461" s="5">
        <f>'trading strategies'!Q530</f>
        <v>5.1397048119753541E-2</v>
      </c>
      <c r="E461" s="5">
        <f>'trading strategies'!R530</f>
        <v>5.1397048119753541E-2</v>
      </c>
      <c r="F461" s="14">
        <f t="shared" si="89"/>
        <v>0.13627504524479472</v>
      </c>
      <c r="G461" s="14">
        <f t="shared" si="90"/>
        <v>1.36280054300423</v>
      </c>
      <c r="H461" s="14">
        <f t="shared" si="91"/>
        <v>1.0810659945650887</v>
      </c>
      <c r="I461" s="26">
        <f>'trading strategies'!S530</f>
        <v>4.9397048119753539E-2</v>
      </c>
      <c r="J461" s="26">
        <f>'trading strategies'!T530</f>
        <v>4.9397048119753539E-2</v>
      </c>
      <c r="K461" s="26">
        <f>'trading strategies'!U530</f>
        <v>4.9397048119753539E-2</v>
      </c>
      <c r="L461" s="14">
        <f t="shared" si="92"/>
        <v>-0.35572495475520538</v>
      </c>
      <c r="M461" s="14">
        <f t="shared" si="93"/>
        <v>0.82080054300422844</v>
      </c>
      <c r="N461" s="14">
        <f t="shared" si="94"/>
        <v>0.67506599456508765</v>
      </c>
      <c r="U461" s="9">
        <f t="shared" si="86"/>
        <v>5</v>
      </c>
      <c r="V461" s="9">
        <f t="shared" si="87"/>
        <v>5</v>
      </c>
      <c r="W461" s="9">
        <f t="shared" si="88"/>
        <v>5</v>
      </c>
      <c r="X461" s="15">
        <f t="shared" si="95"/>
        <v>0.16408888629214027</v>
      </c>
      <c r="Y461" s="15">
        <f t="shared" si="96"/>
        <v>0.16408888629214027</v>
      </c>
      <c r="Z461" s="15">
        <f t="shared" si="97"/>
        <v>0.16408888629214027</v>
      </c>
      <c r="AA461" s="15"/>
    </row>
    <row r="462" spans="1:27" x14ac:dyDescent="0.25">
      <c r="A462" s="1">
        <f>'trading strategies'!A531</f>
        <v>41414</v>
      </c>
      <c r="B462" s="52">
        <f>'trading strategies'!B531</f>
        <v>1.2439</v>
      </c>
      <c r="C462" s="5">
        <f>'trading strategies'!P531</f>
        <v>-3.1315742234263949E-2</v>
      </c>
      <c r="D462" s="5">
        <f>'trading strategies'!Q531</f>
        <v>-3.1315742234263949E-2</v>
      </c>
      <c r="E462" s="5">
        <f>'trading strategies'!R531</f>
        <v>-3.1315742234263949E-2</v>
      </c>
      <c r="F462" s="14">
        <f t="shared" si="89"/>
        <v>0.10495930301053077</v>
      </c>
      <c r="G462" s="14">
        <f t="shared" si="90"/>
        <v>1.331484800769966</v>
      </c>
      <c r="H462" s="14">
        <f t="shared" si="91"/>
        <v>1.0497502523308246</v>
      </c>
      <c r="I462" s="26">
        <f>'trading strategies'!S531</f>
        <v>-3.3315742234263951E-2</v>
      </c>
      <c r="J462" s="26">
        <f>'trading strategies'!T531</f>
        <v>-3.3315742234263951E-2</v>
      </c>
      <c r="K462" s="26">
        <f>'trading strategies'!U531</f>
        <v>-3.3315742234263951E-2</v>
      </c>
      <c r="L462" s="14">
        <f t="shared" si="92"/>
        <v>-0.3890406969894693</v>
      </c>
      <c r="M462" s="14">
        <f t="shared" si="93"/>
        <v>0.78748480076996452</v>
      </c>
      <c r="N462" s="14">
        <f t="shared" si="94"/>
        <v>0.64175025233082372</v>
      </c>
      <c r="U462" s="9">
        <f t="shared" si="86"/>
        <v>-1</v>
      </c>
      <c r="V462" s="9">
        <f t="shared" si="87"/>
        <v>-1</v>
      </c>
      <c r="W462" s="9">
        <f t="shared" si="88"/>
        <v>-1</v>
      </c>
      <c r="X462" s="15">
        <f t="shared" si="95"/>
        <v>-3.3315742234263951E-2</v>
      </c>
      <c r="Y462" s="15">
        <f t="shared" si="96"/>
        <v>-3.3315742234263951E-2</v>
      </c>
      <c r="Z462" s="15">
        <f t="shared" si="97"/>
        <v>-3.3315742234263951E-2</v>
      </c>
      <c r="AA462" s="15"/>
    </row>
    <row r="463" spans="1:27" x14ac:dyDescent="0.25">
      <c r="A463" s="1">
        <f>'trading strategies'!A532</f>
        <v>41421</v>
      </c>
      <c r="B463" s="52">
        <f>'trading strategies'!B532</f>
        <v>1.3122499999999999</v>
      </c>
      <c r="C463" s="5">
        <f>'trading strategies'!P532</f>
        <v>5.3491615916490154E-2</v>
      </c>
      <c r="D463" s="5">
        <f>'trading strategies'!Q532</f>
        <v>5.3491615916490154E-2</v>
      </c>
      <c r="E463" s="5">
        <f>'trading strategies'!R532</f>
        <v>5.3491615916490154E-2</v>
      </c>
      <c r="F463" s="14">
        <f t="shared" si="89"/>
        <v>0.15845091892702093</v>
      </c>
      <c r="G463" s="14">
        <f t="shared" si="90"/>
        <v>1.3849764166864562</v>
      </c>
      <c r="H463" s="14">
        <f t="shared" si="91"/>
        <v>1.1032418682473148</v>
      </c>
      <c r="I463" s="26">
        <f>'trading strategies'!S532</f>
        <v>5.1491615916490152E-2</v>
      </c>
      <c r="J463" s="26">
        <f>'trading strategies'!T532</f>
        <v>5.1491615916490152E-2</v>
      </c>
      <c r="K463" s="26">
        <f>'trading strategies'!U532</f>
        <v>5.1491615916490152E-2</v>
      </c>
      <c r="L463" s="14">
        <f t="shared" si="92"/>
        <v>-0.33754908107297915</v>
      </c>
      <c r="M463" s="14">
        <f t="shared" si="93"/>
        <v>0.83897641668645462</v>
      </c>
      <c r="N463" s="14">
        <f t="shared" si="94"/>
        <v>0.69324186824731382</v>
      </c>
      <c r="U463" s="9">
        <f t="shared" si="86"/>
        <v>1</v>
      </c>
      <c r="V463" s="9">
        <f t="shared" si="87"/>
        <v>1</v>
      </c>
      <c r="W463" s="9">
        <f t="shared" si="88"/>
        <v>1</v>
      </c>
      <c r="X463" s="15">
        <f t="shared" si="95"/>
        <v>5.1491615916490152E-2</v>
      </c>
      <c r="Y463" s="15">
        <f t="shared" si="96"/>
        <v>5.1491615916490152E-2</v>
      </c>
      <c r="Z463" s="15">
        <f t="shared" si="97"/>
        <v>5.1491615916490152E-2</v>
      </c>
      <c r="AA463" s="15"/>
    </row>
    <row r="464" spans="1:27" x14ac:dyDescent="0.25">
      <c r="A464" s="1">
        <f>'trading strategies'!A533</f>
        <v>41428</v>
      </c>
      <c r="B464" s="52">
        <f>'trading strategies'!B533</f>
        <v>1.2609900000000001</v>
      </c>
      <c r="C464" s="5">
        <f>'trading strategies'!P533</f>
        <v>-3.9846094413049593E-2</v>
      </c>
      <c r="D464" s="5">
        <f>'trading strategies'!Q533</f>
        <v>-3.9846094413049593E-2</v>
      </c>
      <c r="E464" s="5">
        <f>'trading strategies'!R533</f>
        <v>-3.9846094413049593E-2</v>
      </c>
      <c r="F464" s="14">
        <f t="shared" si="89"/>
        <v>0.11860482451397134</v>
      </c>
      <c r="G464" s="14">
        <f t="shared" si="90"/>
        <v>1.3451303222734066</v>
      </c>
      <c r="H464" s="14">
        <f t="shared" si="91"/>
        <v>1.0633957738342652</v>
      </c>
      <c r="I464" s="26">
        <f>'trading strategies'!S533</f>
        <v>-4.1846094413049595E-2</v>
      </c>
      <c r="J464" s="26">
        <f>'trading strategies'!T533</f>
        <v>-4.1846094413049595E-2</v>
      </c>
      <c r="K464" s="26">
        <f>'trading strategies'!U533</f>
        <v>-4.1846094413049595E-2</v>
      </c>
      <c r="L464" s="14">
        <f t="shared" si="92"/>
        <v>-0.37939517548602875</v>
      </c>
      <c r="M464" s="14">
        <f t="shared" si="93"/>
        <v>0.79713032227340497</v>
      </c>
      <c r="N464" s="14">
        <f t="shared" si="94"/>
        <v>0.65139577383426417</v>
      </c>
      <c r="U464" s="9">
        <f t="shared" si="86"/>
        <v>-1</v>
      </c>
      <c r="V464" s="9">
        <f t="shared" si="87"/>
        <v>-1</v>
      </c>
      <c r="W464" s="9">
        <f t="shared" si="88"/>
        <v>-1</v>
      </c>
      <c r="X464" s="15">
        <f t="shared" si="95"/>
        <v>-4.1846094413049595E-2</v>
      </c>
      <c r="Y464" s="15">
        <f t="shared" si="96"/>
        <v>-4.1846094413049595E-2</v>
      </c>
      <c r="Z464" s="15">
        <f t="shared" si="97"/>
        <v>-4.1846094413049595E-2</v>
      </c>
      <c r="AA464" s="15"/>
    </row>
    <row r="465" spans="1:27" x14ac:dyDescent="0.25">
      <c r="A465" s="1">
        <f>'trading strategies'!A534</f>
        <v>41435</v>
      </c>
      <c r="B465" s="52">
        <f>'trading strategies'!B534</f>
        <v>1.20163</v>
      </c>
      <c r="C465" s="5">
        <f>'trading strategies'!P534</f>
        <v>0</v>
      </c>
      <c r="D465" s="5">
        <f>'trading strategies'!Q534</f>
        <v>0</v>
      </c>
      <c r="E465" s="5">
        <f>'trading strategies'!R534</f>
        <v>0</v>
      </c>
      <c r="F465" s="14">
        <f t="shared" si="89"/>
        <v>0.11860482451397134</v>
      </c>
      <c r="G465" s="14">
        <f t="shared" si="90"/>
        <v>1.3451303222734066</v>
      </c>
      <c r="H465" s="14">
        <f t="shared" si="91"/>
        <v>1.0633957738342652</v>
      </c>
      <c r="I465" s="26">
        <f>'trading strategies'!S534</f>
        <v>0</v>
      </c>
      <c r="J465" s="26">
        <f>'trading strategies'!T534</f>
        <v>0</v>
      </c>
      <c r="K465" s="26">
        <f>'trading strategies'!U534</f>
        <v>0</v>
      </c>
      <c r="L465" s="14">
        <f t="shared" si="92"/>
        <v>-0.37939517548602875</v>
      </c>
      <c r="M465" s="14">
        <f t="shared" si="93"/>
        <v>0.79713032227340497</v>
      </c>
      <c r="N465" s="14">
        <f t="shared" si="94"/>
        <v>0.65139577383426417</v>
      </c>
      <c r="U465" s="9">
        <f t="shared" si="86"/>
        <v>-1</v>
      </c>
      <c r="V465" s="9">
        <f t="shared" si="87"/>
        <v>-1</v>
      </c>
      <c r="W465" s="9">
        <f t="shared" si="88"/>
        <v>-1</v>
      </c>
      <c r="X465" s="15">
        <f t="shared" si="95"/>
        <v>0</v>
      </c>
      <c r="Y465" s="15">
        <f t="shared" si="96"/>
        <v>0</v>
      </c>
      <c r="Z465" s="15">
        <f t="shared" si="97"/>
        <v>0</v>
      </c>
      <c r="AA465" s="15"/>
    </row>
    <row r="466" spans="1:27" x14ac:dyDescent="0.25">
      <c r="A466" s="1">
        <f>'trading strategies'!A535</f>
        <v>41442</v>
      </c>
      <c r="B466" s="52">
        <f>'trading strategies'!B535</f>
        <v>1.09459</v>
      </c>
      <c r="C466" s="5">
        <f>'trading strategies'!P535</f>
        <v>0</v>
      </c>
      <c r="D466" s="5">
        <f>'trading strategies'!Q535</f>
        <v>0</v>
      </c>
      <c r="E466" s="5">
        <f>'trading strategies'!R535</f>
        <v>0</v>
      </c>
      <c r="F466" s="14">
        <f t="shared" si="89"/>
        <v>0.11860482451397134</v>
      </c>
      <c r="G466" s="14">
        <f t="shared" si="90"/>
        <v>1.3451303222734066</v>
      </c>
      <c r="H466" s="14">
        <f t="shared" si="91"/>
        <v>1.0633957738342652</v>
      </c>
      <c r="I466" s="26">
        <f>'trading strategies'!S535</f>
        <v>0</v>
      </c>
      <c r="J466" s="26">
        <f>'trading strategies'!T535</f>
        <v>0</v>
      </c>
      <c r="K466" s="26">
        <f>'trading strategies'!U535</f>
        <v>0</v>
      </c>
      <c r="L466" s="14">
        <f t="shared" si="92"/>
        <v>-0.37939517548602875</v>
      </c>
      <c r="M466" s="14">
        <f t="shared" si="93"/>
        <v>0.79713032227340497</v>
      </c>
      <c r="N466" s="14">
        <f t="shared" si="94"/>
        <v>0.65139577383426417</v>
      </c>
      <c r="U466" s="9">
        <f t="shared" si="86"/>
        <v>-1</v>
      </c>
      <c r="V466" s="9">
        <f t="shared" si="87"/>
        <v>-1</v>
      </c>
      <c r="W466" s="9">
        <f t="shared" si="88"/>
        <v>-1</v>
      </c>
      <c r="X466" s="15">
        <f t="shared" si="95"/>
        <v>0</v>
      </c>
      <c r="Y466" s="15">
        <f t="shared" si="96"/>
        <v>0</v>
      </c>
      <c r="Z466" s="15">
        <f t="shared" si="97"/>
        <v>0</v>
      </c>
      <c r="AA466" s="15"/>
    </row>
    <row r="467" spans="1:27" x14ac:dyDescent="0.25">
      <c r="A467" s="1">
        <f>'trading strategies'!A536</f>
        <v>41449</v>
      </c>
      <c r="B467" s="52">
        <f>'trading strategies'!B536</f>
        <v>1.1071899999999999</v>
      </c>
      <c r="C467" s="5">
        <f>'trading strategies'!P536</f>
        <v>0</v>
      </c>
      <c r="D467" s="5">
        <f>'trading strategies'!Q536</f>
        <v>-1.1445410119978475E-2</v>
      </c>
      <c r="E467" s="5">
        <f>'trading strategies'!R536</f>
        <v>-1.1445410119978475E-2</v>
      </c>
      <c r="F467" s="14">
        <f t="shared" si="89"/>
        <v>0.11860482451397134</v>
      </c>
      <c r="G467" s="14">
        <f t="shared" si="90"/>
        <v>1.333684912153428</v>
      </c>
      <c r="H467" s="14">
        <f t="shared" si="91"/>
        <v>1.0519503637142866</v>
      </c>
      <c r="I467" s="26">
        <f>'trading strategies'!S536</f>
        <v>0</v>
      </c>
      <c r="J467" s="26">
        <f>'trading strategies'!T536</f>
        <v>-1.3445410119978475E-2</v>
      </c>
      <c r="K467" s="26">
        <f>'trading strategies'!U536</f>
        <v>-1.3445410119978475E-2</v>
      </c>
      <c r="L467" s="14">
        <f t="shared" si="92"/>
        <v>-0.37939517548602875</v>
      </c>
      <c r="M467" s="14">
        <f t="shared" si="93"/>
        <v>0.78368491215342651</v>
      </c>
      <c r="N467" s="14">
        <f t="shared" si="94"/>
        <v>0.63795036371428571</v>
      </c>
      <c r="U467" s="9">
        <f t="shared" si="86"/>
        <v>-1</v>
      </c>
      <c r="V467" s="9">
        <f t="shared" si="87"/>
        <v>-1</v>
      </c>
      <c r="W467" s="9">
        <f t="shared" si="88"/>
        <v>-1</v>
      </c>
      <c r="X467" s="15">
        <f t="shared" si="95"/>
        <v>0</v>
      </c>
      <c r="Y467" s="15">
        <f t="shared" si="96"/>
        <v>-1.3445410119978475E-2</v>
      </c>
      <c r="Z467" s="15">
        <f t="shared" si="97"/>
        <v>-1.3445410119978475E-2</v>
      </c>
      <c r="AA467" s="15"/>
    </row>
    <row r="468" spans="1:27" x14ac:dyDescent="0.25">
      <c r="A468" s="1">
        <f>'trading strategies'!A537</f>
        <v>41456</v>
      </c>
      <c r="B468" s="52">
        <f>'trading strategies'!B537</f>
        <v>1.14316</v>
      </c>
      <c r="C468" s="5">
        <f>'trading strategies'!P537</f>
        <v>0</v>
      </c>
      <c r="D468" s="5">
        <f>'trading strategies'!Q537</f>
        <v>-3.1971083469650968E-2</v>
      </c>
      <c r="E468" s="5">
        <f>'trading strategies'!R537</f>
        <v>-3.1971083469650968E-2</v>
      </c>
      <c r="F468" s="14">
        <f t="shared" si="89"/>
        <v>0.11860482451397134</v>
      </c>
      <c r="G468" s="14">
        <f t="shared" si="90"/>
        <v>1.3017138286837771</v>
      </c>
      <c r="H468" s="14">
        <f t="shared" si="91"/>
        <v>1.0199792802446357</v>
      </c>
      <c r="I468" s="26">
        <f>'trading strategies'!S537</f>
        <v>0</v>
      </c>
      <c r="J468" s="26">
        <f>'trading strategies'!T537</f>
        <v>-3.397108346965097E-2</v>
      </c>
      <c r="K468" s="26">
        <f>'trading strategies'!U537</f>
        <v>-3.397108346965097E-2</v>
      </c>
      <c r="L468" s="14">
        <f t="shared" si="92"/>
        <v>-0.37939517548602875</v>
      </c>
      <c r="M468" s="14">
        <f t="shared" si="93"/>
        <v>0.74971382868377556</v>
      </c>
      <c r="N468" s="14">
        <f t="shared" si="94"/>
        <v>0.60397928024463476</v>
      </c>
      <c r="U468" s="9">
        <f t="shared" si="86"/>
        <v>-1</v>
      </c>
      <c r="V468" s="9">
        <f t="shared" si="87"/>
        <v>-2</v>
      </c>
      <c r="W468" s="9">
        <f t="shared" si="88"/>
        <v>-2</v>
      </c>
      <c r="X468" s="15">
        <f t="shared" si="95"/>
        <v>0</v>
      </c>
      <c r="Y468" s="15">
        <f t="shared" si="96"/>
        <v>-4.7416493589629446E-2</v>
      </c>
      <c r="Z468" s="15">
        <f t="shared" si="97"/>
        <v>-4.7416493589629446E-2</v>
      </c>
      <c r="AA468" s="15"/>
    </row>
    <row r="469" spans="1:27" x14ac:dyDescent="0.25">
      <c r="A469" s="1">
        <f>'trading strategies'!A538</f>
        <v>41463</v>
      </c>
      <c r="B469" s="52">
        <f>'trading strategies'!B538</f>
        <v>1.1323700000000001</v>
      </c>
      <c r="C469" s="5">
        <f>'trading strategies'!P538</f>
        <v>-9.4835760190573742E-3</v>
      </c>
      <c r="D469" s="5">
        <f>'trading strategies'!Q538</f>
        <v>0</v>
      </c>
      <c r="E469" s="5">
        <f>'trading strategies'!R538</f>
        <v>0</v>
      </c>
      <c r="F469" s="14">
        <f t="shared" si="89"/>
        <v>0.10912124849491396</v>
      </c>
      <c r="G469" s="14">
        <f t="shared" si="90"/>
        <v>1.3017138286837771</v>
      </c>
      <c r="H469" s="14">
        <f t="shared" si="91"/>
        <v>1.0199792802446357</v>
      </c>
      <c r="I469" s="26">
        <f>'trading strategies'!S538</f>
        <v>-1.1483576019057374E-2</v>
      </c>
      <c r="J469" s="26">
        <f>'trading strategies'!T538</f>
        <v>0</v>
      </c>
      <c r="K469" s="26">
        <f>'trading strategies'!U538</f>
        <v>0</v>
      </c>
      <c r="L469" s="14">
        <f t="shared" si="92"/>
        <v>-0.39087875150508611</v>
      </c>
      <c r="M469" s="14">
        <f t="shared" si="93"/>
        <v>0.74971382868377556</v>
      </c>
      <c r="N469" s="14">
        <f t="shared" si="94"/>
        <v>0.60397928024463476</v>
      </c>
      <c r="U469" s="9">
        <f t="shared" si="86"/>
        <v>-1</v>
      </c>
      <c r="V469" s="9">
        <f t="shared" si="87"/>
        <v>-1</v>
      </c>
      <c r="W469" s="9">
        <f t="shared" si="88"/>
        <v>-1</v>
      </c>
      <c r="X469" s="15">
        <f t="shared" si="95"/>
        <v>-1.1483576019057374E-2</v>
      </c>
      <c r="Y469" s="15">
        <f t="shared" si="96"/>
        <v>0</v>
      </c>
      <c r="Z469" s="15">
        <f t="shared" si="97"/>
        <v>0</v>
      </c>
      <c r="AA469" s="15"/>
    </row>
    <row r="470" spans="1:27" x14ac:dyDescent="0.25">
      <c r="A470" s="1">
        <f>'trading strategies'!A539</f>
        <v>41470</v>
      </c>
      <c r="B470" s="52">
        <f>'trading strategies'!B539</f>
        <v>1.2115199999999999</v>
      </c>
      <c r="C470" s="5">
        <f>'trading strategies'!P539</f>
        <v>0</v>
      </c>
      <c r="D470" s="5">
        <f>'trading strategies'!Q539</f>
        <v>-6.7562988099599056E-2</v>
      </c>
      <c r="E470" s="5">
        <f>'trading strategies'!R539</f>
        <v>-6.7562988099599056E-2</v>
      </c>
      <c r="F470" s="14">
        <f t="shared" si="89"/>
        <v>0.10912124849491396</v>
      </c>
      <c r="G470" s="14">
        <f t="shared" si="90"/>
        <v>1.2341508405841779</v>
      </c>
      <c r="H470" s="14">
        <f t="shared" si="91"/>
        <v>0.95241629214503665</v>
      </c>
      <c r="I470" s="26">
        <f>'trading strategies'!S539</f>
        <v>0</v>
      </c>
      <c r="J470" s="26">
        <f>'trading strategies'!T539</f>
        <v>-6.9562988099599057E-2</v>
      </c>
      <c r="K470" s="26">
        <f>'trading strategies'!U539</f>
        <v>-6.9562988099599057E-2</v>
      </c>
      <c r="L470" s="14">
        <f t="shared" si="92"/>
        <v>-0.39087875150508611</v>
      </c>
      <c r="M470" s="14">
        <f t="shared" si="93"/>
        <v>0.68015084058417652</v>
      </c>
      <c r="N470" s="14">
        <f t="shared" si="94"/>
        <v>0.53441629214503572</v>
      </c>
      <c r="U470" s="9">
        <f t="shared" si="86"/>
        <v>-1</v>
      </c>
      <c r="V470" s="9">
        <f t="shared" si="87"/>
        <v>-1</v>
      </c>
      <c r="W470" s="9">
        <f t="shared" si="88"/>
        <v>-1</v>
      </c>
      <c r="X470" s="15">
        <f t="shared" si="95"/>
        <v>0</v>
      </c>
      <c r="Y470" s="15">
        <f t="shared" si="96"/>
        <v>-6.9562988099599057E-2</v>
      </c>
      <c r="Z470" s="15">
        <f t="shared" si="97"/>
        <v>-6.9562988099599057E-2</v>
      </c>
      <c r="AA470" s="15"/>
    </row>
    <row r="471" spans="1:27" x14ac:dyDescent="0.25">
      <c r="A471" s="1">
        <f>'trading strategies'!A540</f>
        <v>41477</v>
      </c>
      <c r="B471" s="52">
        <f>'trading strategies'!B540</f>
        <v>1.25739</v>
      </c>
      <c r="C471" s="5">
        <f>'trading strategies'!P540</f>
        <v>3.7162374417711641E-2</v>
      </c>
      <c r="D471" s="5">
        <f>'trading strategies'!Q540</f>
        <v>3.7162374417711641E-2</v>
      </c>
      <c r="E471" s="5">
        <f>'trading strategies'!R540</f>
        <v>3.7162374417711641E-2</v>
      </c>
      <c r="F471" s="14">
        <f t="shared" si="89"/>
        <v>0.14628362291262559</v>
      </c>
      <c r="G471" s="14">
        <f t="shared" si="90"/>
        <v>1.2713132150018895</v>
      </c>
      <c r="H471" s="14">
        <f t="shared" si="91"/>
        <v>0.98957866656274829</v>
      </c>
      <c r="I471" s="26">
        <f>'trading strategies'!S540</f>
        <v>3.5162374417711639E-2</v>
      </c>
      <c r="J471" s="26">
        <f>'trading strategies'!T540</f>
        <v>3.5162374417711639E-2</v>
      </c>
      <c r="K471" s="26">
        <f>'trading strategies'!U540</f>
        <v>3.5162374417711639E-2</v>
      </c>
      <c r="L471" s="14">
        <f t="shared" si="92"/>
        <v>-0.35571637708737447</v>
      </c>
      <c r="M471" s="14">
        <f t="shared" si="93"/>
        <v>0.71531321500188816</v>
      </c>
      <c r="N471" s="14">
        <f t="shared" si="94"/>
        <v>0.56957866656274736</v>
      </c>
      <c r="U471" s="9">
        <f t="shared" si="86"/>
        <v>1</v>
      </c>
      <c r="V471" s="9">
        <f t="shared" si="87"/>
        <v>1</v>
      </c>
      <c r="W471" s="9">
        <f t="shared" si="88"/>
        <v>1</v>
      </c>
      <c r="X471" s="15">
        <f t="shared" si="95"/>
        <v>3.5162374417711639E-2</v>
      </c>
      <c r="Y471" s="15">
        <f t="shared" si="96"/>
        <v>3.5162374417711639E-2</v>
      </c>
      <c r="Z471" s="15">
        <f t="shared" si="97"/>
        <v>3.5162374417711639E-2</v>
      </c>
      <c r="AA471" s="15"/>
    </row>
    <row r="472" spans="1:27" x14ac:dyDescent="0.25">
      <c r="A472" s="1">
        <f>'trading strategies'!A541</f>
        <v>41484</v>
      </c>
      <c r="B472" s="52">
        <f>'trading strategies'!B541</f>
        <v>1.28617</v>
      </c>
      <c r="C472" s="5">
        <f>'trading strategies'!P541</f>
        <v>2.2630665908279668E-2</v>
      </c>
      <c r="D472" s="5">
        <f>'trading strategies'!Q541</f>
        <v>2.2630665908279668E-2</v>
      </c>
      <c r="E472" s="5">
        <f>'trading strategies'!R541</f>
        <v>2.2630665908279668E-2</v>
      </c>
      <c r="F472" s="14">
        <f t="shared" si="89"/>
        <v>0.16891428882090526</v>
      </c>
      <c r="G472" s="14">
        <f t="shared" si="90"/>
        <v>1.2939438809101693</v>
      </c>
      <c r="H472" s="14">
        <f t="shared" si="91"/>
        <v>1.012209332471028</v>
      </c>
      <c r="I472" s="26">
        <f>'trading strategies'!S541</f>
        <v>2.0630665908279666E-2</v>
      </c>
      <c r="J472" s="26">
        <f>'trading strategies'!T541</f>
        <v>2.0630665908279666E-2</v>
      </c>
      <c r="K472" s="26">
        <f>'trading strategies'!U541</f>
        <v>2.0630665908279666E-2</v>
      </c>
      <c r="L472" s="14">
        <f t="shared" si="92"/>
        <v>-0.3350857111790948</v>
      </c>
      <c r="M472" s="14">
        <f t="shared" si="93"/>
        <v>0.73594388091016782</v>
      </c>
      <c r="N472" s="14">
        <f t="shared" si="94"/>
        <v>0.59020933247102703</v>
      </c>
      <c r="U472" s="9">
        <f t="shared" si="86"/>
        <v>2</v>
      </c>
      <c r="V472" s="9">
        <f t="shared" si="87"/>
        <v>2</v>
      </c>
      <c r="W472" s="9">
        <f t="shared" si="88"/>
        <v>2</v>
      </c>
      <c r="X472" s="15">
        <f t="shared" si="95"/>
        <v>5.5793040325991305E-2</v>
      </c>
      <c r="Y472" s="15">
        <f t="shared" si="96"/>
        <v>5.5793040325991305E-2</v>
      </c>
      <c r="Z472" s="15">
        <f t="shared" si="97"/>
        <v>5.5793040325991305E-2</v>
      </c>
      <c r="AA472" s="15"/>
    </row>
    <row r="473" spans="1:27" x14ac:dyDescent="0.25">
      <c r="A473" s="1">
        <f>'trading strategies'!A542</f>
        <v>41491</v>
      </c>
      <c r="B473" s="52">
        <f>'trading strategies'!B542</f>
        <v>1.3437300000000001</v>
      </c>
      <c r="C473" s="5">
        <f>'trading strategies'!P542</f>
        <v>4.378051913738451E-2</v>
      </c>
      <c r="D473" s="5">
        <f>'trading strategies'!Q542</f>
        <v>4.378051913738451E-2</v>
      </c>
      <c r="E473" s="5">
        <f>'trading strategies'!R542</f>
        <v>4.378051913738451E-2</v>
      </c>
      <c r="F473" s="14">
        <f t="shared" si="89"/>
        <v>0.21269480795828977</v>
      </c>
      <c r="G473" s="14">
        <f t="shared" si="90"/>
        <v>1.3377244000475539</v>
      </c>
      <c r="H473" s="14">
        <f t="shared" si="91"/>
        <v>1.0559898516084125</v>
      </c>
      <c r="I473" s="26">
        <f>'trading strategies'!S542</f>
        <v>4.1780519137384509E-2</v>
      </c>
      <c r="J473" s="26">
        <f>'trading strategies'!T542</f>
        <v>4.1780519137384509E-2</v>
      </c>
      <c r="K473" s="26">
        <f>'trading strategies'!U542</f>
        <v>4.1780519137384509E-2</v>
      </c>
      <c r="L473" s="14">
        <f t="shared" si="92"/>
        <v>-0.29330519204171029</v>
      </c>
      <c r="M473" s="14">
        <f t="shared" si="93"/>
        <v>0.77772440004755228</v>
      </c>
      <c r="N473" s="14">
        <f t="shared" si="94"/>
        <v>0.63198985160841148</v>
      </c>
      <c r="U473" s="9">
        <f t="shared" si="86"/>
        <v>3</v>
      </c>
      <c r="V473" s="9">
        <f t="shared" si="87"/>
        <v>3</v>
      </c>
      <c r="W473" s="9">
        <f t="shared" si="88"/>
        <v>3</v>
      </c>
      <c r="X473" s="15">
        <f t="shared" si="95"/>
        <v>9.7573559463375814E-2</v>
      </c>
      <c r="Y473" s="15">
        <f t="shared" si="96"/>
        <v>9.7573559463375814E-2</v>
      </c>
      <c r="Z473" s="15">
        <f t="shared" si="97"/>
        <v>9.7573559463375814E-2</v>
      </c>
      <c r="AA473" s="15"/>
    </row>
    <row r="474" spans="1:27" x14ac:dyDescent="0.25">
      <c r="A474" s="1">
        <f>'trading strategies'!A543</f>
        <v>41498</v>
      </c>
      <c r="B474" s="52">
        <f>'trading strategies'!B543</f>
        <v>1.43547</v>
      </c>
      <c r="C474" s="5">
        <f>'trading strategies'!P543</f>
        <v>6.6042992656871635E-2</v>
      </c>
      <c r="D474" s="5">
        <f>'trading strategies'!Q543</f>
        <v>6.6042992656871635E-2</v>
      </c>
      <c r="E474" s="5">
        <f>'trading strategies'!R543</f>
        <v>6.6042992656871635E-2</v>
      </c>
      <c r="F474" s="14">
        <f t="shared" si="89"/>
        <v>0.2787378006151614</v>
      </c>
      <c r="G474" s="14">
        <f t="shared" si="90"/>
        <v>1.4037673927044256</v>
      </c>
      <c r="H474" s="14">
        <f t="shared" si="91"/>
        <v>1.1220328442652843</v>
      </c>
      <c r="I474" s="26">
        <f>'trading strategies'!S543</f>
        <v>6.4042992656871633E-2</v>
      </c>
      <c r="J474" s="26">
        <f>'trading strategies'!T543</f>
        <v>6.4042992656871633E-2</v>
      </c>
      <c r="K474" s="26">
        <f>'trading strategies'!U543</f>
        <v>6.4042992656871633E-2</v>
      </c>
      <c r="L474" s="14">
        <f t="shared" si="92"/>
        <v>-0.22926219938483866</v>
      </c>
      <c r="M474" s="14">
        <f t="shared" si="93"/>
        <v>0.84176739270442391</v>
      </c>
      <c r="N474" s="14">
        <f t="shared" si="94"/>
        <v>0.69603284426528311</v>
      </c>
      <c r="U474" s="9">
        <f t="shared" si="86"/>
        <v>4</v>
      </c>
      <c r="V474" s="9">
        <f t="shared" si="87"/>
        <v>4</v>
      </c>
      <c r="W474" s="9">
        <f t="shared" si="88"/>
        <v>4</v>
      </c>
      <c r="X474" s="15">
        <f t="shared" si="95"/>
        <v>0.16161655212024745</v>
      </c>
      <c r="Y474" s="15">
        <f t="shared" si="96"/>
        <v>0.16161655212024745</v>
      </c>
      <c r="Z474" s="15">
        <f t="shared" si="97"/>
        <v>0.16161655212024745</v>
      </c>
      <c r="AA474" s="15"/>
    </row>
    <row r="475" spans="1:27" x14ac:dyDescent="0.25">
      <c r="A475" s="1">
        <f>'trading strategies'!A544</f>
        <v>41505</v>
      </c>
      <c r="B475" s="52">
        <f>'trading strategies'!B544</f>
        <v>1.4057900000000001</v>
      </c>
      <c r="C475" s="5">
        <f>'trading strategies'!P544</f>
        <v>-2.0892899372041029E-2</v>
      </c>
      <c r="D475" s="5">
        <f>'trading strategies'!Q544</f>
        <v>-2.0892899372041029E-2</v>
      </c>
      <c r="E475" s="5">
        <f>'trading strategies'!R544</f>
        <v>-2.0892899372041029E-2</v>
      </c>
      <c r="F475" s="14">
        <f t="shared" si="89"/>
        <v>0.25784490124312037</v>
      </c>
      <c r="G475" s="14">
        <f t="shared" si="90"/>
        <v>1.3828744933323847</v>
      </c>
      <c r="H475" s="14">
        <f t="shared" si="91"/>
        <v>1.1011399448932433</v>
      </c>
      <c r="I475" s="26">
        <f>'trading strategies'!S544</f>
        <v>-2.2892899372041031E-2</v>
      </c>
      <c r="J475" s="26">
        <f>'trading strategies'!T544</f>
        <v>-2.2892899372041031E-2</v>
      </c>
      <c r="K475" s="26">
        <f>'trading strategies'!U544</f>
        <v>-2.2892899372041031E-2</v>
      </c>
      <c r="L475" s="14">
        <f t="shared" si="92"/>
        <v>-0.25215509875687969</v>
      </c>
      <c r="M475" s="14">
        <f t="shared" si="93"/>
        <v>0.81887449333238282</v>
      </c>
      <c r="N475" s="14">
        <f t="shared" si="94"/>
        <v>0.67313994489324203</v>
      </c>
      <c r="U475" s="9">
        <f t="shared" si="86"/>
        <v>-1</v>
      </c>
      <c r="V475" s="9">
        <f t="shared" si="87"/>
        <v>-1</v>
      </c>
      <c r="W475" s="9">
        <f t="shared" si="88"/>
        <v>-1</v>
      </c>
      <c r="X475" s="15">
        <f t="shared" si="95"/>
        <v>-2.2892899372041031E-2</v>
      </c>
      <c r="Y475" s="15">
        <f t="shared" si="96"/>
        <v>-2.2892899372041031E-2</v>
      </c>
      <c r="Z475" s="15">
        <f t="shared" si="97"/>
        <v>-2.2892899372041031E-2</v>
      </c>
      <c r="AA475" s="15"/>
    </row>
    <row r="476" spans="1:27" x14ac:dyDescent="0.25">
      <c r="A476" s="1">
        <f>'trading strategies'!A545</f>
        <v>41512</v>
      </c>
      <c r="B476" s="52">
        <f>'trading strategies'!B545</f>
        <v>1.3356399999999999</v>
      </c>
      <c r="C476" s="5">
        <f>'trading strategies'!P545</f>
        <v>-5.11888446215224E-2</v>
      </c>
      <c r="D476" s="5">
        <f>'trading strategies'!Q545</f>
        <v>-5.11888446215224E-2</v>
      </c>
      <c r="E476" s="5">
        <f>'trading strategies'!R545</f>
        <v>-5.11888446215224E-2</v>
      </c>
      <c r="F476" s="14">
        <f t="shared" si="89"/>
        <v>0.20665605662159797</v>
      </c>
      <c r="G476" s="14">
        <f t="shared" si="90"/>
        <v>1.3316856487108621</v>
      </c>
      <c r="H476" s="14">
        <f t="shared" si="91"/>
        <v>1.0499511002717208</v>
      </c>
      <c r="I476" s="26">
        <f>'trading strategies'!S545</f>
        <v>-5.3188844621522402E-2</v>
      </c>
      <c r="J476" s="26">
        <f>'trading strategies'!T545</f>
        <v>-5.3188844621522402E-2</v>
      </c>
      <c r="K476" s="26">
        <f>'trading strategies'!U545</f>
        <v>-5.3188844621522402E-2</v>
      </c>
      <c r="L476" s="14">
        <f t="shared" si="92"/>
        <v>-0.30534394337840209</v>
      </c>
      <c r="M476" s="14">
        <f t="shared" si="93"/>
        <v>0.76568564871086042</v>
      </c>
      <c r="N476" s="14">
        <f t="shared" si="94"/>
        <v>0.61995110027171962</v>
      </c>
      <c r="U476" s="9">
        <f t="shared" si="86"/>
        <v>-2</v>
      </c>
      <c r="V476" s="9">
        <f t="shared" si="87"/>
        <v>-2</v>
      </c>
      <c r="W476" s="9">
        <f t="shared" si="88"/>
        <v>-2</v>
      </c>
      <c r="X476" s="15">
        <f t="shared" si="95"/>
        <v>-7.6081743993563433E-2</v>
      </c>
      <c r="Y476" s="15">
        <f t="shared" si="96"/>
        <v>-7.6081743993563433E-2</v>
      </c>
      <c r="Z476" s="15">
        <f t="shared" si="97"/>
        <v>-7.6081743993563433E-2</v>
      </c>
      <c r="AA476" s="15"/>
    </row>
    <row r="477" spans="1:27" x14ac:dyDescent="0.25">
      <c r="A477" s="1">
        <f>'trading strategies'!A546</f>
        <v>41519</v>
      </c>
      <c r="B477" s="52">
        <f>'trading strategies'!B546</f>
        <v>1.38151</v>
      </c>
      <c r="C477" s="5">
        <f>'trading strategies'!P546</f>
        <v>0</v>
      </c>
      <c r="D477" s="5">
        <f>'trading strategies'!Q546</f>
        <v>0</v>
      </c>
      <c r="E477" s="5">
        <f>'trading strategies'!R546</f>
        <v>0</v>
      </c>
      <c r="F477" s="14">
        <f t="shared" si="89"/>
        <v>0.20665605662159797</v>
      </c>
      <c r="G477" s="14">
        <f t="shared" si="90"/>
        <v>1.3316856487108621</v>
      </c>
      <c r="H477" s="14">
        <f t="shared" si="91"/>
        <v>1.0499511002717208</v>
      </c>
      <c r="I477" s="26">
        <f>'trading strategies'!S546</f>
        <v>0</v>
      </c>
      <c r="J477" s="26">
        <f>'trading strategies'!T546</f>
        <v>0</v>
      </c>
      <c r="K477" s="26">
        <f>'trading strategies'!U546</f>
        <v>0</v>
      </c>
      <c r="L477" s="14">
        <f t="shared" si="92"/>
        <v>-0.30534394337840209</v>
      </c>
      <c r="M477" s="14">
        <f t="shared" si="93"/>
        <v>0.76568564871086042</v>
      </c>
      <c r="N477" s="14">
        <f t="shared" si="94"/>
        <v>0.61995110027171962</v>
      </c>
      <c r="U477" s="9">
        <f t="shared" si="86"/>
        <v>-1</v>
      </c>
      <c r="V477" s="9">
        <f t="shared" si="87"/>
        <v>-1</v>
      </c>
      <c r="W477" s="9">
        <f t="shared" si="88"/>
        <v>-1</v>
      </c>
      <c r="X477" s="15">
        <f t="shared" si="95"/>
        <v>0</v>
      </c>
      <c r="Y477" s="15">
        <f t="shared" si="96"/>
        <v>0</v>
      </c>
      <c r="Z477" s="15">
        <f t="shared" si="97"/>
        <v>0</v>
      </c>
      <c r="AA477" s="15"/>
    </row>
    <row r="478" spans="1:27" x14ac:dyDescent="0.25">
      <c r="A478" s="1">
        <f>'trading strategies'!A547</f>
        <v>41526</v>
      </c>
      <c r="B478" s="52">
        <f>'trading strategies'!B547</f>
        <v>1.45166</v>
      </c>
      <c r="C478" s="5">
        <f>'trading strategies'!P547</f>
        <v>4.9530625339304801E-2</v>
      </c>
      <c r="D478" s="5">
        <f>'trading strategies'!Q547</f>
        <v>4.9530625339304801E-2</v>
      </c>
      <c r="E478" s="5">
        <f>'trading strategies'!R547</f>
        <v>4.9530625339304801E-2</v>
      </c>
      <c r="F478" s="14">
        <f t="shared" si="89"/>
        <v>0.25618668196090277</v>
      </c>
      <c r="G478" s="14">
        <f t="shared" si="90"/>
        <v>1.381216274050167</v>
      </c>
      <c r="H478" s="14">
        <f t="shared" si="91"/>
        <v>1.0994817256110256</v>
      </c>
      <c r="I478" s="26">
        <f>'trading strategies'!S547</f>
        <v>4.7530625339304799E-2</v>
      </c>
      <c r="J478" s="26">
        <f>'trading strategies'!T547</f>
        <v>4.7530625339304799E-2</v>
      </c>
      <c r="K478" s="26">
        <f>'trading strategies'!U547</f>
        <v>4.7530625339304799E-2</v>
      </c>
      <c r="L478" s="14">
        <f t="shared" si="92"/>
        <v>-0.25781331803909729</v>
      </c>
      <c r="M478" s="14">
        <f t="shared" si="93"/>
        <v>0.81321627405016517</v>
      </c>
      <c r="N478" s="14">
        <f t="shared" si="94"/>
        <v>0.66748172561102437</v>
      </c>
      <c r="U478" s="9">
        <f t="shared" si="86"/>
        <v>1</v>
      </c>
      <c r="V478" s="9">
        <f t="shared" si="87"/>
        <v>1</v>
      </c>
      <c r="W478" s="9">
        <f t="shared" si="88"/>
        <v>1</v>
      </c>
      <c r="X478" s="15">
        <f t="shared" si="95"/>
        <v>4.7530625339304799E-2</v>
      </c>
      <c r="Y478" s="15">
        <f t="shared" si="96"/>
        <v>4.7530625339304799E-2</v>
      </c>
      <c r="Z478" s="15">
        <f t="shared" si="97"/>
        <v>4.7530625339304799E-2</v>
      </c>
      <c r="AA478" s="15"/>
    </row>
    <row r="479" spans="1:27" x14ac:dyDescent="0.25">
      <c r="A479" s="1">
        <f>'trading strategies'!A548</f>
        <v>41533</v>
      </c>
      <c r="B479" s="52">
        <f>'trading strategies'!B548</f>
        <v>1.51912</v>
      </c>
      <c r="C479" s="5">
        <f>'trading strategies'!P548</f>
        <v>4.5423490631716024E-2</v>
      </c>
      <c r="D479" s="5">
        <f>'trading strategies'!Q548</f>
        <v>4.5423490631716024E-2</v>
      </c>
      <c r="E479" s="5">
        <f>'trading strategies'!R548</f>
        <v>4.5423490631716024E-2</v>
      </c>
      <c r="F479" s="14">
        <f t="shared" si="89"/>
        <v>0.3016101725926188</v>
      </c>
      <c r="G479" s="14">
        <f t="shared" si="90"/>
        <v>1.4266397646818829</v>
      </c>
      <c r="H479" s="14">
        <f t="shared" si="91"/>
        <v>1.1449052162427416</v>
      </c>
      <c r="I479" s="26">
        <f>'trading strategies'!S548</f>
        <v>4.3423490631716022E-2</v>
      </c>
      <c r="J479" s="26">
        <f>'trading strategies'!T548</f>
        <v>4.3423490631716022E-2</v>
      </c>
      <c r="K479" s="26">
        <f>'trading strategies'!U548</f>
        <v>4.3423490631716022E-2</v>
      </c>
      <c r="L479" s="14">
        <f t="shared" si="92"/>
        <v>-0.21438982740738127</v>
      </c>
      <c r="M479" s="14">
        <f t="shared" si="93"/>
        <v>0.85663976468188119</v>
      </c>
      <c r="N479" s="14">
        <f t="shared" si="94"/>
        <v>0.71090521624274039</v>
      </c>
      <c r="U479" s="9">
        <f t="shared" si="86"/>
        <v>2</v>
      </c>
      <c r="V479" s="9">
        <f t="shared" si="87"/>
        <v>2</v>
      </c>
      <c r="W479" s="9">
        <f t="shared" si="88"/>
        <v>2</v>
      </c>
      <c r="X479" s="15">
        <f t="shared" si="95"/>
        <v>9.0954115971020821E-2</v>
      </c>
      <c r="Y479" s="15">
        <f t="shared" si="96"/>
        <v>9.0954115971020821E-2</v>
      </c>
      <c r="Z479" s="15">
        <f t="shared" si="97"/>
        <v>9.0954115971020821E-2</v>
      </c>
      <c r="AA479" s="15"/>
    </row>
    <row r="480" spans="1:27" x14ac:dyDescent="0.25">
      <c r="A480" s="1">
        <f>'trading strategies'!A549</f>
        <v>41540</v>
      </c>
      <c r="B480" s="52">
        <f>'trading strategies'!B549</f>
        <v>1.42198</v>
      </c>
      <c r="C480" s="5">
        <f>'trading strategies'!P549</f>
        <v>-6.6080953250492958E-2</v>
      </c>
      <c r="D480" s="5">
        <f>'trading strategies'!Q549</f>
        <v>-6.6080953250492958E-2</v>
      </c>
      <c r="E480" s="5">
        <f>'trading strategies'!R549</f>
        <v>-6.6080953250492958E-2</v>
      </c>
      <c r="F480" s="14">
        <f t="shared" si="89"/>
        <v>0.23552921934212584</v>
      </c>
      <c r="G480" s="14">
        <f t="shared" si="90"/>
        <v>1.36055881143139</v>
      </c>
      <c r="H480" s="14">
        <f t="shared" si="91"/>
        <v>1.0788242629922487</v>
      </c>
      <c r="I480" s="26">
        <f>'trading strategies'!S549</f>
        <v>-6.8080953250492959E-2</v>
      </c>
      <c r="J480" s="26">
        <f>'trading strategies'!T549</f>
        <v>-6.8080953250492959E-2</v>
      </c>
      <c r="K480" s="26">
        <f>'trading strategies'!U549</f>
        <v>-6.8080953250492959E-2</v>
      </c>
      <c r="L480" s="14">
        <f t="shared" si="92"/>
        <v>-0.28247078065787423</v>
      </c>
      <c r="M480" s="14">
        <f t="shared" si="93"/>
        <v>0.78855881143138817</v>
      </c>
      <c r="N480" s="14">
        <f t="shared" si="94"/>
        <v>0.64282426299224737</v>
      </c>
      <c r="U480" s="9">
        <f t="shared" si="86"/>
        <v>-1</v>
      </c>
      <c r="V480" s="9">
        <f t="shared" si="87"/>
        <v>-1</v>
      </c>
      <c r="W480" s="9">
        <f t="shared" si="88"/>
        <v>-1</v>
      </c>
      <c r="X480" s="15">
        <f t="shared" si="95"/>
        <v>-6.8080953250492959E-2</v>
      </c>
      <c r="Y480" s="15">
        <f t="shared" si="96"/>
        <v>-6.8080953250492959E-2</v>
      </c>
      <c r="Z480" s="15">
        <f t="shared" si="97"/>
        <v>-6.8080953250492959E-2</v>
      </c>
      <c r="AA480" s="15"/>
    </row>
    <row r="481" spans="1:27" x14ac:dyDescent="0.25">
      <c r="A481" s="1">
        <f>'trading strategies'!A550</f>
        <v>41547</v>
      </c>
      <c r="B481" s="52">
        <f>'trading strategies'!B550</f>
        <v>1.51732</v>
      </c>
      <c r="C481" s="5">
        <f>'trading strategies'!P550</f>
        <v>0</v>
      </c>
      <c r="D481" s="5">
        <f>'trading strategies'!Q550</f>
        <v>0</v>
      </c>
      <c r="E481" s="5">
        <f>'trading strategies'!R550</f>
        <v>0</v>
      </c>
      <c r="F481" s="14">
        <f t="shared" si="89"/>
        <v>0.23552921934212584</v>
      </c>
      <c r="G481" s="14">
        <f t="shared" si="90"/>
        <v>1.36055881143139</v>
      </c>
      <c r="H481" s="14">
        <f t="shared" si="91"/>
        <v>1.0788242629922487</v>
      </c>
      <c r="I481" s="26">
        <f>'trading strategies'!S550</f>
        <v>0</v>
      </c>
      <c r="J481" s="26">
        <f>'trading strategies'!T550</f>
        <v>0</v>
      </c>
      <c r="K481" s="26">
        <f>'trading strategies'!U550</f>
        <v>0</v>
      </c>
      <c r="L481" s="14">
        <f t="shared" si="92"/>
        <v>-0.28247078065787423</v>
      </c>
      <c r="M481" s="14">
        <f t="shared" si="93"/>
        <v>0.78855881143138817</v>
      </c>
      <c r="N481" s="14">
        <f t="shared" si="94"/>
        <v>0.64282426299224737</v>
      </c>
      <c r="U481" s="9">
        <f t="shared" si="86"/>
        <v>-1</v>
      </c>
      <c r="V481" s="9">
        <f t="shared" si="87"/>
        <v>-1</v>
      </c>
      <c r="W481" s="9">
        <f t="shared" si="88"/>
        <v>-1</v>
      </c>
      <c r="X481" s="15">
        <f t="shared" si="95"/>
        <v>0</v>
      </c>
      <c r="Y481" s="15">
        <f t="shared" si="96"/>
        <v>0</v>
      </c>
      <c r="Z481" s="15">
        <f t="shared" si="97"/>
        <v>0</v>
      </c>
      <c r="AA481" s="15"/>
    </row>
    <row r="482" spans="1:27" x14ac:dyDescent="0.25">
      <c r="A482" s="1">
        <f>'trading strategies'!A551</f>
        <v>41554</v>
      </c>
      <c r="B482" s="52">
        <f>'trading strategies'!B551</f>
        <v>1.5982700000000001</v>
      </c>
      <c r="C482" s="5">
        <f>'trading strategies'!P551</f>
        <v>5.197617350215894E-2</v>
      </c>
      <c r="D482" s="5">
        <f>'trading strategies'!Q551</f>
        <v>5.197617350215894E-2</v>
      </c>
      <c r="E482" s="5">
        <f>'trading strategies'!R551</f>
        <v>5.197617350215894E-2</v>
      </c>
      <c r="F482" s="14">
        <f t="shared" si="89"/>
        <v>0.28750539284428478</v>
      </c>
      <c r="G482" s="14">
        <f t="shared" si="90"/>
        <v>1.4125349849335489</v>
      </c>
      <c r="H482" s="14">
        <f t="shared" si="91"/>
        <v>1.1308004364944075</v>
      </c>
      <c r="I482" s="26">
        <f>'trading strategies'!S551</f>
        <v>4.9976173502158938E-2</v>
      </c>
      <c r="J482" s="26">
        <f>'trading strategies'!T551</f>
        <v>4.9976173502158938E-2</v>
      </c>
      <c r="K482" s="26">
        <f>'trading strategies'!U551</f>
        <v>4.9976173502158938E-2</v>
      </c>
      <c r="L482" s="14">
        <f t="shared" si="92"/>
        <v>-0.23249460715571529</v>
      </c>
      <c r="M482" s="14">
        <f t="shared" si="93"/>
        <v>0.83853498493354706</v>
      </c>
      <c r="N482" s="14">
        <f t="shared" si="94"/>
        <v>0.69280043649440626</v>
      </c>
      <c r="U482" s="9">
        <f t="shared" si="86"/>
        <v>1</v>
      </c>
      <c r="V482" s="9">
        <f t="shared" si="87"/>
        <v>1</v>
      </c>
      <c r="W482" s="9">
        <f t="shared" si="88"/>
        <v>1</v>
      </c>
      <c r="X482" s="15">
        <f t="shared" si="95"/>
        <v>4.9976173502158938E-2</v>
      </c>
      <c r="Y482" s="15">
        <f t="shared" si="96"/>
        <v>4.9976173502158938E-2</v>
      </c>
      <c r="Z482" s="15">
        <f t="shared" si="97"/>
        <v>4.9976173502158938E-2</v>
      </c>
      <c r="AA482" s="15"/>
    </row>
    <row r="483" spans="1:27" x14ac:dyDescent="0.25">
      <c r="A483" s="1">
        <f>'trading strategies'!A552</f>
        <v>41561</v>
      </c>
      <c r="B483" s="52">
        <f>'trading strategies'!B552</f>
        <v>1.63245</v>
      </c>
      <c r="C483" s="5">
        <f>'trading strategies'!P552</f>
        <v>2.1160159554794611E-2</v>
      </c>
      <c r="D483" s="5">
        <f>'trading strategies'!Q552</f>
        <v>2.1160159554794611E-2</v>
      </c>
      <c r="E483" s="5">
        <f>'trading strategies'!R552</f>
        <v>2.1160159554794611E-2</v>
      </c>
      <c r="F483" s="14">
        <f t="shared" si="89"/>
        <v>0.30866555239907939</v>
      </c>
      <c r="G483" s="14">
        <f t="shared" si="90"/>
        <v>1.4336951444883435</v>
      </c>
      <c r="H483" s="14">
        <f t="shared" si="91"/>
        <v>1.1519605960492021</v>
      </c>
      <c r="I483" s="26">
        <f>'trading strategies'!S552</f>
        <v>1.9160159554794609E-2</v>
      </c>
      <c r="J483" s="26">
        <f>'trading strategies'!T552</f>
        <v>1.9160159554794609E-2</v>
      </c>
      <c r="K483" s="26">
        <f>'trading strategies'!U552</f>
        <v>1.9160159554794609E-2</v>
      </c>
      <c r="L483" s="14">
        <f t="shared" si="92"/>
        <v>-0.21333444760092068</v>
      </c>
      <c r="M483" s="14">
        <f t="shared" si="93"/>
        <v>0.85769514448834161</v>
      </c>
      <c r="N483" s="14">
        <f t="shared" si="94"/>
        <v>0.71196059604920081</v>
      </c>
      <c r="U483" s="9">
        <f t="shared" si="86"/>
        <v>2</v>
      </c>
      <c r="V483" s="9">
        <f t="shared" si="87"/>
        <v>2</v>
      </c>
      <c r="W483" s="9">
        <f t="shared" si="88"/>
        <v>2</v>
      </c>
      <c r="X483" s="15">
        <f t="shared" si="95"/>
        <v>6.9136333056953547E-2</v>
      </c>
      <c r="Y483" s="15">
        <f t="shared" si="96"/>
        <v>6.9136333056953547E-2</v>
      </c>
      <c r="Z483" s="15">
        <f t="shared" si="97"/>
        <v>6.9136333056953547E-2</v>
      </c>
      <c r="AA483" s="15"/>
    </row>
    <row r="484" spans="1:27" x14ac:dyDescent="0.25">
      <c r="A484" s="1">
        <f>'trading strategies'!A553</f>
        <v>41568</v>
      </c>
      <c r="B484" s="52">
        <f>'trading strategies'!B553</f>
        <v>1.61896</v>
      </c>
      <c r="C484" s="5">
        <f>'trading strategies'!P553</f>
        <v>-8.2979860467763955E-3</v>
      </c>
      <c r="D484" s="5">
        <f>'trading strategies'!Q553</f>
        <v>-8.2979860467763955E-3</v>
      </c>
      <c r="E484" s="5">
        <f>'trading strategies'!R553</f>
        <v>-8.2979860467763955E-3</v>
      </c>
      <c r="F484" s="14">
        <f t="shared" si="89"/>
        <v>0.30036756635230299</v>
      </c>
      <c r="G484" s="14">
        <f t="shared" si="90"/>
        <v>1.425397158441567</v>
      </c>
      <c r="H484" s="14">
        <f t="shared" si="91"/>
        <v>1.1436626100024256</v>
      </c>
      <c r="I484" s="26">
        <f>'trading strategies'!S553</f>
        <v>-1.0297986046776396E-2</v>
      </c>
      <c r="J484" s="26">
        <f>'trading strategies'!T553</f>
        <v>-1.0297986046776396E-2</v>
      </c>
      <c r="K484" s="26">
        <f>'trading strategies'!U553</f>
        <v>-1.0297986046776396E-2</v>
      </c>
      <c r="L484" s="14">
        <f t="shared" si="92"/>
        <v>-0.22363243364769708</v>
      </c>
      <c r="M484" s="14">
        <f t="shared" si="93"/>
        <v>0.84739715844156527</v>
      </c>
      <c r="N484" s="14">
        <f t="shared" si="94"/>
        <v>0.70166261000242447</v>
      </c>
      <c r="U484" s="9">
        <f t="shared" si="86"/>
        <v>-1</v>
      </c>
      <c r="V484" s="9">
        <f t="shared" si="87"/>
        <v>-1</v>
      </c>
      <c r="W484" s="9">
        <f t="shared" si="88"/>
        <v>-1</v>
      </c>
      <c r="X484" s="15">
        <f t="shared" si="95"/>
        <v>-1.0297986046776396E-2</v>
      </c>
      <c r="Y484" s="15">
        <f t="shared" si="96"/>
        <v>-1.0297986046776396E-2</v>
      </c>
      <c r="Z484" s="15">
        <f t="shared" si="97"/>
        <v>-1.0297986046776396E-2</v>
      </c>
      <c r="AA484" s="15"/>
    </row>
    <row r="485" spans="1:27" x14ac:dyDescent="0.25">
      <c r="A485" s="1">
        <f>'trading strategies'!A554</f>
        <v>41575</v>
      </c>
      <c r="B485" s="52">
        <f>'trading strategies'!B554</f>
        <v>1.64594</v>
      </c>
      <c r="C485" s="5">
        <f>'trading strategies'!P554</f>
        <v>1.6527681804360428E-2</v>
      </c>
      <c r="D485" s="5">
        <f>'trading strategies'!Q554</f>
        <v>1.6527681804360428E-2</v>
      </c>
      <c r="E485" s="5">
        <f>'trading strategies'!R554</f>
        <v>1.6527681804360428E-2</v>
      </c>
      <c r="F485" s="14">
        <f t="shared" si="89"/>
        <v>0.31689524815666342</v>
      </c>
      <c r="G485" s="14">
        <f t="shared" si="90"/>
        <v>1.4419248402459275</v>
      </c>
      <c r="H485" s="14">
        <f t="shared" si="91"/>
        <v>1.1601902918067861</v>
      </c>
      <c r="I485" s="26">
        <f>'trading strategies'!S554</f>
        <v>1.4527681804360428E-2</v>
      </c>
      <c r="J485" s="26">
        <f>'trading strategies'!T554</f>
        <v>1.4527681804360428E-2</v>
      </c>
      <c r="K485" s="26">
        <f>'trading strategies'!U554</f>
        <v>1.4527681804360428E-2</v>
      </c>
      <c r="L485" s="14">
        <f t="shared" si="92"/>
        <v>-0.20910475184333666</v>
      </c>
      <c r="M485" s="14">
        <f t="shared" si="93"/>
        <v>0.86192484024592575</v>
      </c>
      <c r="N485" s="14">
        <f t="shared" si="94"/>
        <v>0.71619029180678495</v>
      </c>
      <c r="U485" s="9">
        <f t="shared" si="86"/>
        <v>1</v>
      </c>
      <c r="V485" s="9">
        <f t="shared" si="87"/>
        <v>1</v>
      </c>
      <c r="W485" s="9">
        <f t="shared" si="88"/>
        <v>1</v>
      </c>
      <c r="X485" s="15">
        <f t="shared" si="95"/>
        <v>1.4527681804360428E-2</v>
      </c>
      <c r="Y485" s="15">
        <f t="shared" si="96"/>
        <v>1.4527681804360428E-2</v>
      </c>
      <c r="Z485" s="15">
        <f t="shared" si="97"/>
        <v>1.4527681804360428E-2</v>
      </c>
      <c r="AA485" s="15"/>
    </row>
    <row r="486" spans="1:27" x14ac:dyDescent="0.25">
      <c r="A486" s="1">
        <f>'trading strategies'!A555</f>
        <v>41582</v>
      </c>
      <c r="B486" s="52">
        <f>'trading strategies'!B555</f>
        <v>1.5820799999999999</v>
      </c>
      <c r="C486" s="5">
        <f>'trading strategies'!P555</f>
        <v>-3.9571212618602525E-2</v>
      </c>
      <c r="D486" s="5">
        <f>'trading strategies'!Q555</f>
        <v>-3.9571212618602525E-2</v>
      </c>
      <c r="E486" s="5">
        <f>'trading strategies'!R555</f>
        <v>0</v>
      </c>
      <c r="F486" s="14">
        <f t="shared" si="89"/>
        <v>0.2773240355380609</v>
      </c>
      <c r="G486" s="14">
        <f t="shared" si="90"/>
        <v>1.402353627627325</v>
      </c>
      <c r="H486" s="14">
        <f t="shared" si="91"/>
        <v>1.1601902918067861</v>
      </c>
      <c r="I486" s="26">
        <f>'trading strategies'!S555</f>
        <v>-4.1571212618602527E-2</v>
      </c>
      <c r="J486" s="26">
        <f>'trading strategies'!T555</f>
        <v>-4.1571212618602527E-2</v>
      </c>
      <c r="K486" s="26">
        <f>'trading strategies'!U555</f>
        <v>0</v>
      </c>
      <c r="L486" s="14">
        <f t="shared" si="92"/>
        <v>-0.25067596446193918</v>
      </c>
      <c r="M486" s="14">
        <f t="shared" si="93"/>
        <v>0.82035362762732322</v>
      </c>
      <c r="N486" s="14">
        <f t="shared" si="94"/>
        <v>0.71619029180678495</v>
      </c>
      <c r="U486" s="9">
        <f t="shared" si="86"/>
        <v>-1</v>
      </c>
      <c r="V486" s="9">
        <f t="shared" si="87"/>
        <v>-1</v>
      </c>
      <c r="W486" s="9">
        <f t="shared" si="88"/>
        <v>-1</v>
      </c>
      <c r="X486" s="15">
        <f t="shared" si="95"/>
        <v>-4.1571212618602527E-2</v>
      </c>
      <c r="Y486" s="15">
        <f t="shared" si="96"/>
        <v>-4.1571212618602527E-2</v>
      </c>
      <c r="Z486" s="15">
        <f t="shared" si="97"/>
        <v>0</v>
      </c>
      <c r="AA486" s="15"/>
    </row>
    <row r="487" spans="1:27" x14ac:dyDescent="0.25">
      <c r="A487" s="1">
        <f>'trading strategies'!A556</f>
        <v>41589</v>
      </c>
      <c r="B487" s="52">
        <f>'trading strategies'!B556</f>
        <v>1.5281100000000001</v>
      </c>
      <c r="C487" s="5">
        <f>'trading strategies'!P556</f>
        <v>0</v>
      </c>
      <c r="D487" s="5">
        <f>'trading strategies'!Q556</f>
        <v>0</v>
      </c>
      <c r="E487" s="5">
        <f>'trading strategies'!R556</f>
        <v>0</v>
      </c>
      <c r="F487" s="14">
        <f t="shared" si="89"/>
        <v>0.2773240355380609</v>
      </c>
      <c r="G487" s="14">
        <f t="shared" si="90"/>
        <v>1.402353627627325</v>
      </c>
      <c r="H487" s="14">
        <f t="shared" si="91"/>
        <v>1.1601902918067861</v>
      </c>
      <c r="I487" s="26">
        <f>'trading strategies'!S556</f>
        <v>0</v>
      </c>
      <c r="J487" s="26">
        <f>'trading strategies'!T556</f>
        <v>0</v>
      </c>
      <c r="K487" s="26">
        <f>'trading strategies'!U556</f>
        <v>0</v>
      </c>
      <c r="L487" s="14">
        <f t="shared" si="92"/>
        <v>-0.25067596446193918</v>
      </c>
      <c r="M487" s="14">
        <f t="shared" si="93"/>
        <v>0.82035362762732322</v>
      </c>
      <c r="N487" s="14">
        <f t="shared" si="94"/>
        <v>0.71619029180678495</v>
      </c>
      <c r="U487" s="9">
        <f t="shared" si="86"/>
        <v>-1</v>
      </c>
      <c r="V487" s="9">
        <f t="shared" si="87"/>
        <v>-1</v>
      </c>
      <c r="W487" s="9">
        <f t="shared" si="88"/>
        <v>-1</v>
      </c>
      <c r="X487" s="15">
        <f t="shared" si="95"/>
        <v>0</v>
      </c>
      <c r="Y487" s="15">
        <f t="shared" si="96"/>
        <v>0</v>
      </c>
      <c r="Z487" s="15">
        <f t="shared" si="97"/>
        <v>0</v>
      </c>
      <c r="AA487" s="15"/>
    </row>
    <row r="488" spans="1:27" x14ac:dyDescent="0.25">
      <c r="A488" s="1">
        <f>'trading strategies'!A557</f>
        <v>41596</v>
      </c>
      <c r="B488" s="52">
        <f>'trading strategies'!B557</f>
        <v>1.5524</v>
      </c>
      <c r="C488" s="5">
        <f>'trading strategies'!P557</f>
        <v>0</v>
      </c>
      <c r="D488" s="5">
        <f>'trading strategies'!Q557</f>
        <v>0</v>
      </c>
      <c r="E488" s="5">
        <f>'trading strategies'!R557</f>
        <v>0</v>
      </c>
      <c r="F488" s="14">
        <f t="shared" si="89"/>
        <v>0.2773240355380609</v>
      </c>
      <c r="G488" s="14">
        <f t="shared" si="90"/>
        <v>1.402353627627325</v>
      </c>
      <c r="H488" s="14">
        <f t="shared" si="91"/>
        <v>1.1601902918067861</v>
      </c>
      <c r="I488" s="26">
        <f>'trading strategies'!S557</f>
        <v>0</v>
      </c>
      <c r="J488" s="26">
        <f>'trading strategies'!T557</f>
        <v>0</v>
      </c>
      <c r="K488" s="26">
        <f>'trading strategies'!U557</f>
        <v>0</v>
      </c>
      <c r="L488" s="14">
        <f t="shared" si="92"/>
        <v>-0.25067596446193918</v>
      </c>
      <c r="M488" s="14">
        <f t="shared" si="93"/>
        <v>0.82035362762732322</v>
      </c>
      <c r="N488" s="14">
        <f t="shared" si="94"/>
        <v>0.71619029180678495</v>
      </c>
      <c r="U488" s="9">
        <f t="shared" si="86"/>
        <v>-1</v>
      </c>
      <c r="V488" s="9">
        <f t="shared" si="87"/>
        <v>-1</v>
      </c>
      <c r="W488" s="9">
        <f t="shared" si="88"/>
        <v>-1</v>
      </c>
      <c r="X488" s="15">
        <f t="shared" si="95"/>
        <v>0</v>
      </c>
      <c r="Y488" s="15">
        <f t="shared" si="96"/>
        <v>0</v>
      </c>
      <c r="Z488" s="15">
        <f t="shared" si="97"/>
        <v>0</v>
      </c>
      <c r="AA488" s="15"/>
    </row>
    <row r="489" spans="1:27" x14ac:dyDescent="0.25">
      <c r="A489" s="1">
        <f>'trading strategies'!A558</f>
        <v>41603</v>
      </c>
      <c r="B489" s="52">
        <f>'trading strategies'!B558</f>
        <v>1.60097</v>
      </c>
      <c r="C489" s="5">
        <f>'trading strategies'!P558</f>
        <v>0</v>
      </c>
      <c r="D489" s="5">
        <f>'trading strategies'!Q558</f>
        <v>0</v>
      </c>
      <c r="E489" s="5">
        <f>'trading strategies'!R558</f>
        <v>0</v>
      </c>
      <c r="F489" s="14">
        <f t="shared" si="89"/>
        <v>0.2773240355380609</v>
      </c>
      <c r="G489" s="14">
        <f t="shared" si="90"/>
        <v>1.402353627627325</v>
      </c>
      <c r="H489" s="14">
        <f t="shared" si="91"/>
        <v>1.1601902918067861</v>
      </c>
      <c r="I489" s="26">
        <f>'trading strategies'!S558</f>
        <v>0</v>
      </c>
      <c r="J489" s="26">
        <f>'trading strategies'!T558</f>
        <v>0</v>
      </c>
      <c r="K489" s="26">
        <f>'trading strategies'!U558</f>
        <v>0</v>
      </c>
      <c r="L489" s="14">
        <f t="shared" si="92"/>
        <v>-0.25067596446193918</v>
      </c>
      <c r="M489" s="14">
        <f t="shared" si="93"/>
        <v>0.82035362762732322</v>
      </c>
      <c r="N489" s="14">
        <f t="shared" si="94"/>
        <v>0.71619029180678495</v>
      </c>
      <c r="U489" s="9">
        <f t="shared" si="86"/>
        <v>-1</v>
      </c>
      <c r="V489" s="9">
        <f t="shared" si="87"/>
        <v>-1</v>
      </c>
      <c r="W489" s="9">
        <f t="shared" si="88"/>
        <v>-1</v>
      </c>
      <c r="X489" s="15">
        <f t="shared" si="95"/>
        <v>0</v>
      </c>
      <c r="Y489" s="15">
        <f t="shared" si="96"/>
        <v>0</v>
      </c>
      <c r="Z489" s="15">
        <f t="shared" si="97"/>
        <v>0</v>
      </c>
      <c r="AA489" s="15"/>
    </row>
    <row r="490" spans="1:27" x14ac:dyDescent="0.25">
      <c r="A490" s="1">
        <f>'trading strategies'!A559</f>
        <v>41610</v>
      </c>
      <c r="B490" s="52">
        <f>'trading strategies'!B559</f>
        <v>1.52182</v>
      </c>
      <c r="C490" s="5">
        <f>'trading strategies'!P559</f>
        <v>-5.0702708545068864E-2</v>
      </c>
      <c r="D490" s="5">
        <f>'trading strategies'!Q559</f>
        <v>-5.0702708545068864E-2</v>
      </c>
      <c r="E490" s="5">
        <f>'trading strategies'!R559</f>
        <v>0</v>
      </c>
      <c r="F490" s="14">
        <f t="shared" si="89"/>
        <v>0.22662132699299203</v>
      </c>
      <c r="G490" s="14">
        <f t="shared" si="90"/>
        <v>1.3516509190822561</v>
      </c>
      <c r="H490" s="14">
        <f t="shared" si="91"/>
        <v>1.1601902918067861</v>
      </c>
      <c r="I490" s="26">
        <f>'trading strategies'!S559</f>
        <v>-5.2702708545068866E-2</v>
      </c>
      <c r="J490" s="26">
        <f>'trading strategies'!T559</f>
        <v>-5.2702708545068866E-2</v>
      </c>
      <c r="K490" s="26">
        <f>'trading strategies'!U559</f>
        <v>0</v>
      </c>
      <c r="L490" s="14">
        <f t="shared" si="92"/>
        <v>-0.30337867300700805</v>
      </c>
      <c r="M490" s="14">
        <f t="shared" si="93"/>
        <v>0.76765091908225436</v>
      </c>
      <c r="N490" s="14">
        <f t="shared" si="94"/>
        <v>0.71619029180678495</v>
      </c>
      <c r="U490" s="9">
        <f t="shared" si="86"/>
        <v>-1</v>
      </c>
      <c r="V490" s="9">
        <f t="shared" si="87"/>
        <v>-1</v>
      </c>
      <c r="W490" s="9">
        <f t="shared" si="88"/>
        <v>-1</v>
      </c>
      <c r="X490" s="15">
        <f t="shared" si="95"/>
        <v>-5.2702708545068866E-2</v>
      </c>
      <c r="Y490" s="15">
        <f t="shared" si="96"/>
        <v>-5.2702708545068866E-2</v>
      </c>
      <c r="Z490" s="15">
        <f t="shared" si="97"/>
        <v>0</v>
      </c>
      <c r="AA490" s="15"/>
    </row>
    <row r="491" spans="1:27" x14ac:dyDescent="0.25">
      <c r="A491" s="1">
        <f>'trading strategies'!A560</f>
        <v>41617</v>
      </c>
      <c r="B491" s="52">
        <f>'trading strategies'!B560</f>
        <v>1.4876400000000001</v>
      </c>
      <c r="C491" s="5">
        <f>'trading strategies'!P560</f>
        <v>0</v>
      </c>
      <c r="D491" s="5">
        <f>'trading strategies'!Q560</f>
        <v>0</v>
      </c>
      <c r="E491" s="5">
        <f>'trading strategies'!R560</f>
        <v>0</v>
      </c>
      <c r="F491" s="14">
        <f t="shared" si="89"/>
        <v>0.22662132699299203</v>
      </c>
      <c r="G491" s="14">
        <f t="shared" si="90"/>
        <v>1.3516509190822561</v>
      </c>
      <c r="H491" s="14">
        <f t="shared" si="91"/>
        <v>1.1601902918067861</v>
      </c>
      <c r="I491" s="26">
        <f>'trading strategies'!S560</f>
        <v>0</v>
      </c>
      <c r="J491" s="26">
        <f>'trading strategies'!T560</f>
        <v>0</v>
      </c>
      <c r="K491" s="26">
        <f>'trading strategies'!U560</f>
        <v>0</v>
      </c>
      <c r="L491" s="14">
        <f t="shared" si="92"/>
        <v>-0.30337867300700805</v>
      </c>
      <c r="M491" s="14">
        <f t="shared" si="93"/>
        <v>0.76765091908225436</v>
      </c>
      <c r="N491" s="14">
        <f t="shared" si="94"/>
        <v>0.71619029180678495</v>
      </c>
      <c r="U491" s="9">
        <f t="shared" si="86"/>
        <v>-1</v>
      </c>
      <c r="V491" s="9">
        <f t="shared" si="87"/>
        <v>-1</v>
      </c>
      <c r="W491" s="9">
        <f t="shared" si="88"/>
        <v>-1</v>
      </c>
      <c r="X491" s="15">
        <f t="shared" si="95"/>
        <v>0</v>
      </c>
      <c r="Y491" s="15">
        <f t="shared" si="96"/>
        <v>0</v>
      </c>
      <c r="Z491" s="15">
        <f t="shared" si="97"/>
        <v>0</v>
      </c>
      <c r="AA491" s="15"/>
    </row>
    <row r="492" spans="1:27" x14ac:dyDescent="0.25">
      <c r="A492" s="1">
        <f>'trading strategies'!A561</f>
        <v>41624</v>
      </c>
      <c r="B492" s="52">
        <f>'trading strategies'!B561</f>
        <v>1.59737</v>
      </c>
      <c r="C492" s="5">
        <f>'trading strategies'!P561</f>
        <v>0</v>
      </c>
      <c r="D492" s="5">
        <f>'trading strategies'!Q561</f>
        <v>0</v>
      </c>
      <c r="E492" s="5">
        <f>'trading strategies'!R561</f>
        <v>0</v>
      </c>
      <c r="F492" s="14">
        <f t="shared" si="89"/>
        <v>0.22662132699299203</v>
      </c>
      <c r="G492" s="14">
        <f t="shared" si="90"/>
        <v>1.3516509190822561</v>
      </c>
      <c r="H492" s="14">
        <f t="shared" si="91"/>
        <v>1.1601902918067861</v>
      </c>
      <c r="I492" s="26">
        <f>'trading strategies'!S561</f>
        <v>0</v>
      </c>
      <c r="J492" s="26">
        <f>'trading strategies'!T561</f>
        <v>0</v>
      </c>
      <c r="K492" s="26">
        <f>'trading strategies'!U561</f>
        <v>0</v>
      </c>
      <c r="L492" s="14">
        <f t="shared" si="92"/>
        <v>-0.30337867300700805</v>
      </c>
      <c r="M492" s="14">
        <f t="shared" si="93"/>
        <v>0.76765091908225436</v>
      </c>
      <c r="N492" s="14">
        <f t="shared" si="94"/>
        <v>0.71619029180678495</v>
      </c>
      <c r="U492" s="9">
        <f t="shared" si="86"/>
        <v>-1</v>
      </c>
      <c r="V492" s="9">
        <f t="shared" si="87"/>
        <v>-1</v>
      </c>
      <c r="W492" s="9">
        <f t="shared" si="88"/>
        <v>-1</v>
      </c>
      <c r="X492" s="15">
        <f t="shared" si="95"/>
        <v>0</v>
      </c>
      <c r="Y492" s="15">
        <f t="shared" si="96"/>
        <v>0</v>
      </c>
      <c r="Z492" s="15">
        <f t="shared" si="97"/>
        <v>0</v>
      </c>
      <c r="AA492" s="15"/>
    </row>
    <row r="493" spans="1:27" x14ac:dyDescent="0.25">
      <c r="A493" s="1">
        <f>'trading strategies'!A562</f>
        <v>41631</v>
      </c>
      <c r="B493" s="52">
        <f>'trading strategies'!B562</f>
        <v>1.6171599999999999</v>
      </c>
      <c r="C493" s="5">
        <f>'trading strategies'!P562</f>
        <v>1.2312997563797168E-2</v>
      </c>
      <c r="D493" s="5">
        <f>'trading strategies'!Q562</f>
        <v>1.2312997563797168E-2</v>
      </c>
      <c r="E493" s="5">
        <f>'trading strategies'!R562</f>
        <v>1.2312997563797168E-2</v>
      </c>
      <c r="F493" s="14">
        <f t="shared" si="89"/>
        <v>0.2389343245567892</v>
      </c>
      <c r="G493" s="14">
        <f t="shared" si="90"/>
        <v>1.3639639166460533</v>
      </c>
      <c r="H493" s="14">
        <f t="shared" si="91"/>
        <v>1.1725032893705833</v>
      </c>
      <c r="I493" s="26">
        <f>'trading strategies'!S562</f>
        <v>1.0312997563797168E-2</v>
      </c>
      <c r="J493" s="26">
        <f>'trading strategies'!T562</f>
        <v>1.0312997563797168E-2</v>
      </c>
      <c r="K493" s="26">
        <f>'trading strategies'!U562</f>
        <v>1.0312997563797168E-2</v>
      </c>
      <c r="L493" s="14">
        <f t="shared" si="92"/>
        <v>-0.29306567544321088</v>
      </c>
      <c r="M493" s="14">
        <f t="shared" si="93"/>
        <v>0.77796391664605158</v>
      </c>
      <c r="N493" s="14">
        <f t="shared" si="94"/>
        <v>0.72650328937058217</v>
      </c>
      <c r="U493" s="9">
        <f t="shared" si="86"/>
        <v>1</v>
      </c>
      <c r="V493" s="9">
        <f t="shared" si="87"/>
        <v>1</v>
      </c>
      <c r="W493" s="9">
        <f t="shared" si="88"/>
        <v>1</v>
      </c>
      <c r="X493" s="15">
        <f t="shared" si="95"/>
        <v>1.0312997563797168E-2</v>
      </c>
      <c r="Y493" s="15">
        <f t="shared" si="96"/>
        <v>1.0312997563797168E-2</v>
      </c>
      <c r="Z493" s="15">
        <f t="shared" si="97"/>
        <v>1.0312997563797168E-2</v>
      </c>
      <c r="AA493" s="15"/>
    </row>
    <row r="494" spans="1:27" x14ac:dyDescent="0.25">
      <c r="A494" s="1">
        <f>'trading strategies'!A563</f>
        <v>41638</v>
      </c>
      <c r="B494" s="52">
        <f>'trading strategies'!B563</f>
        <v>1.6270500000000001</v>
      </c>
      <c r="C494" s="5">
        <f>'trading strategies'!P563</f>
        <v>6.0970348019490084E-3</v>
      </c>
      <c r="D494" s="5">
        <f>'trading strategies'!Q563</f>
        <v>6.0970348019490084E-3</v>
      </c>
      <c r="E494" s="5">
        <f>'trading strategies'!R563</f>
        <v>6.0970348019490084E-3</v>
      </c>
      <c r="F494" s="14">
        <f t="shared" si="89"/>
        <v>0.24503135935873821</v>
      </c>
      <c r="G494" s="14">
        <f t="shared" si="90"/>
        <v>1.3700609514480022</v>
      </c>
      <c r="H494" s="14">
        <f t="shared" si="91"/>
        <v>1.1786003241725322</v>
      </c>
      <c r="I494" s="26">
        <f>'trading strategies'!S563</f>
        <v>4.0970348019490083E-3</v>
      </c>
      <c r="J494" s="26">
        <f>'trading strategies'!T563</f>
        <v>4.0970348019490083E-3</v>
      </c>
      <c r="K494" s="26">
        <f>'trading strategies'!U563</f>
        <v>4.0970348019490083E-3</v>
      </c>
      <c r="L494" s="14">
        <f t="shared" si="92"/>
        <v>-0.28896864064126188</v>
      </c>
      <c r="M494" s="14">
        <f t="shared" si="93"/>
        <v>0.78206095144800059</v>
      </c>
      <c r="N494" s="14">
        <f t="shared" si="94"/>
        <v>0.73060032417253118</v>
      </c>
      <c r="U494" s="9">
        <f t="shared" si="86"/>
        <v>2</v>
      </c>
      <c r="V494" s="9">
        <f t="shared" si="87"/>
        <v>2</v>
      </c>
      <c r="W494" s="9">
        <f t="shared" si="88"/>
        <v>2</v>
      </c>
      <c r="X494" s="15">
        <f t="shared" si="95"/>
        <v>1.4410032365746176E-2</v>
      </c>
      <c r="Y494" s="15">
        <f t="shared" si="96"/>
        <v>1.4410032365746176E-2</v>
      </c>
      <c r="Z494" s="15">
        <f t="shared" si="97"/>
        <v>1.4410032365746176E-2</v>
      </c>
      <c r="AA494" s="15"/>
    </row>
    <row r="495" spans="1:27" x14ac:dyDescent="0.25">
      <c r="A495" s="1">
        <f>'trading strategies'!A564</f>
        <v>41645</v>
      </c>
      <c r="B495" s="52">
        <f>'trading strategies'!B564</f>
        <v>1.71879</v>
      </c>
      <c r="C495" s="5">
        <f>'trading strategies'!P564</f>
        <v>5.4851995717012214E-2</v>
      </c>
      <c r="D495" s="5">
        <f>'trading strategies'!Q564</f>
        <v>5.4851995717012214E-2</v>
      </c>
      <c r="E495" s="5">
        <f>'trading strategies'!R564</f>
        <v>5.4851995717012214E-2</v>
      </c>
      <c r="F495" s="14">
        <f t="shared" si="89"/>
        <v>0.29988335507575042</v>
      </c>
      <c r="G495" s="14">
        <f t="shared" si="90"/>
        <v>1.4249129471650144</v>
      </c>
      <c r="H495" s="14">
        <f t="shared" si="91"/>
        <v>1.2334523198895444</v>
      </c>
      <c r="I495" s="26">
        <f>'trading strategies'!S564</f>
        <v>5.2851995717012212E-2</v>
      </c>
      <c r="J495" s="26">
        <f>'trading strategies'!T564</f>
        <v>5.2851995717012212E-2</v>
      </c>
      <c r="K495" s="26">
        <f>'trading strategies'!U564</f>
        <v>5.2851995717012212E-2</v>
      </c>
      <c r="L495" s="14">
        <f t="shared" si="92"/>
        <v>-0.23611664492424966</v>
      </c>
      <c r="M495" s="14">
        <f t="shared" si="93"/>
        <v>0.83491294716501274</v>
      </c>
      <c r="N495" s="14">
        <f t="shared" si="94"/>
        <v>0.78345231988954334</v>
      </c>
      <c r="U495" s="9">
        <f t="shared" si="86"/>
        <v>3</v>
      </c>
      <c r="V495" s="9">
        <f t="shared" si="87"/>
        <v>3</v>
      </c>
      <c r="W495" s="9">
        <f t="shared" si="88"/>
        <v>3</v>
      </c>
      <c r="X495" s="15">
        <f t="shared" si="95"/>
        <v>6.7262028082758385E-2</v>
      </c>
      <c r="Y495" s="15">
        <f t="shared" si="96"/>
        <v>6.7262028082758385E-2</v>
      </c>
      <c r="Z495" s="15">
        <f t="shared" si="97"/>
        <v>6.7262028082758385E-2</v>
      </c>
      <c r="AA495" s="15"/>
    </row>
    <row r="496" spans="1:27" x14ac:dyDescent="0.25">
      <c r="A496" s="1">
        <f>'trading strategies'!A565</f>
        <v>41652</v>
      </c>
      <c r="B496" s="52">
        <f>'trading strategies'!B565</f>
        <v>1.7610600000000001</v>
      </c>
      <c r="C496" s="5">
        <f>'trading strategies'!P565</f>
        <v>2.4295345594691153E-2</v>
      </c>
      <c r="D496" s="5">
        <f>'trading strategies'!Q565</f>
        <v>2.4295345594691153E-2</v>
      </c>
      <c r="E496" s="5">
        <f>'trading strategies'!R565</f>
        <v>2.4295345594691153E-2</v>
      </c>
      <c r="F496" s="14">
        <f t="shared" si="89"/>
        <v>0.32417870067044158</v>
      </c>
      <c r="G496" s="14">
        <f t="shared" si="90"/>
        <v>1.4492082927597054</v>
      </c>
      <c r="H496" s="14">
        <f t="shared" si="91"/>
        <v>1.2577476654842354</v>
      </c>
      <c r="I496" s="26">
        <f>'trading strategies'!S565</f>
        <v>2.2295345594691152E-2</v>
      </c>
      <c r="J496" s="26">
        <f>'trading strategies'!T565</f>
        <v>2.2295345594691152E-2</v>
      </c>
      <c r="K496" s="26">
        <f>'trading strategies'!U565</f>
        <v>2.2295345594691152E-2</v>
      </c>
      <c r="L496" s="14">
        <f t="shared" si="92"/>
        <v>-0.21382129932955851</v>
      </c>
      <c r="M496" s="14">
        <f t="shared" si="93"/>
        <v>0.85720829275970389</v>
      </c>
      <c r="N496" s="14">
        <f t="shared" si="94"/>
        <v>0.80574766548423449</v>
      </c>
      <c r="U496" s="9">
        <f t="shared" si="86"/>
        <v>4</v>
      </c>
      <c r="V496" s="9">
        <f t="shared" si="87"/>
        <v>4</v>
      </c>
      <c r="W496" s="9">
        <f t="shared" si="88"/>
        <v>4</v>
      </c>
      <c r="X496" s="15">
        <f t="shared" si="95"/>
        <v>8.9557373677449537E-2</v>
      </c>
      <c r="Y496" s="15">
        <f t="shared" si="96"/>
        <v>8.9557373677449537E-2</v>
      </c>
      <c r="Z496" s="15">
        <f t="shared" si="97"/>
        <v>8.9557373677449537E-2</v>
      </c>
      <c r="AA496" s="15"/>
    </row>
    <row r="497" spans="1:27" x14ac:dyDescent="0.25">
      <c r="A497" s="1">
        <f>'trading strategies'!A566</f>
        <v>41659</v>
      </c>
      <c r="B497" s="52">
        <f>'trading strategies'!B566</f>
        <v>1.73678</v>
      </c>
      <c r="C497" s="5">
        <f>'trading strategies'!P566</f>
        <v>-1.3883076398937821E-2</v>
      </c>
      <c r="D497" s="5">
        <f>'trading strategies'!Q566</f>
        <v>-1.3883076398937821E-2</v>
      </c>
      <c r="E497" s="5">
        <f>'trading strategies'!R566</f>
        <v>0</v>
      </c>
      <c r="F497" s="14">
        <f t="shared" si="89"/>
        <v>0.31029562427150376</v>
      </c>
      <c r="G497" s="14">
        <f t="shared" si="90"/>
        <v>1.4353252163607677</v>
      </c>
      <c r="H497" s="14">
        <f t="shared" si="91"/>
        <v>1.2577476654842354</v>
      </c>
      <c r="I497" s="26">
        <f>'trading strategies'!S566</f>
        <v>-1.5883076398937823E-2</v>
      </c>
      <c r="J497" s="26">
        <f>'trading strategies'!T566</f>
        <v>-1.5883076398937823E-2</v>
      </c>
      <c r="K497" s="26">
        <f>'trading strategies'!U566</f>
        <v>0</v>
      </c>
      <c r="L497" s="14">
        <f t="shared" si="92"/>
        <v>-0.22970437572849634</v>
      </c>
      <c r="M497" s="14">
        <f t="shared" si="93"/>
        <v>0.84132521636076607</v>
      </c>
      <c r="N497" s="14">
        <f t="shared" si="94"/>
        <v>0.80574766548423449</v>
      </c>
      <c r="U497" s="9">
        <f t="shared" si="86"/>
        <v>-1</v>
      </c>
      <c r="V497" s="9">
        <f t="shared" si="87"/>
        <v>-1</v>
      </c>
      <c r="W497" s="9">
        <f t="shared" si="88"/>
        <v>-1</v>
      </c>
      <c r="X497" s="15">
        <f t="shared" si="95"/>
        <v>-1.5883076398937823E-2</v>
      </c>
      <c r="Y497" s="15">
        <f t="shared" si="96"/>
        <v>-1.5883076398937823E-2</v>
      </c>
      <c r="Z497" s="15">
        <f t="shared" si="97"/>
        <v>0</v>
      </c>
      <c r="AA497" s="15"/>
    </row>
    <row r="498" spans="1:27" x14ac:dyDescent="0.25">
      <c r="A498" s="1">
        <f>'trading strategies'!A567</f>
        <v>41666</v>
      </c>
      <c r="B498" s="52">
        <f>'trading strategies'!B567</f>
        <v>1.80783</v>
      </c>
      <c r="C498" s="5">
        <f>'trading strategies'!P567</f>
        <v>4.0094406915574421E-2</v>
      </c>
      <c r="D498" s="5">
        <f>'trading strategies'!Q567</f>
        <v>4.0094406915574421E-2</v>
      </c>
      <c r="E498" s="5">
        <f>'trading strategies'!R567</f>
        <v>0</v>
      </c>
      <c r="F498" s="14">
        <f t="shared" si="89"/>
        <v>0.35039003118707818</v>
      </c>
      <c r="G498" s="14">
        <f t="shared" si="90"/>
        <v>1.4754196232763421</v>
      </c>
      <c r="H498" s="14">
        <f t="shared" si="91"/>
        <v>1.2577476654842354</v>
      </c>
      <c r="I498" s="26">
        <f>'trading strategies'!S567</f>
        <v>3.8094406915574419E-2</v>
      </c>
      <c r="J498" s="26">
        <f>'trading strategies'!T567</f>
        <v>3.8094406915574419E-2</v>
      </c>
      <c r="K498" s="26">
        <f>'trading strategies'!U567</f>
        <v>0</v>
      </c>
      <c r="L498" s="14">
        <f t="shared" si="92"/>
        <v>-0.19160996881292192</v>
      </c>
      <c r="M498" s="14">
        <f t="shared" si="93"/>
        <v>0.87941962327634049</v>
      </c>
      <c r="N498" s="14">
        <f t="shared" si="94"/>
        <v>0.80574766548423449</v>
      </c>
      <c r="U498" s="9">
        <f t="shared" si="86"/>
        <v>1</v>
      </c>
      <c r="V498" s="9">
        <f t="shared" si="87"/>
        <v>1</v>
      </c>
      <c r="W498" s="9">
        <f t="shared" si="88"/>
        <v>-1</v>
      </c>
      <c r="X498" s="15">
        <f t="shared" si="95"/>
        <v>3.8094406915574419E-2</v>
      </c>
      <c r="Y498" s="15">
        <f t="shared" si="96"/>
        <v>3.8094406915574419E-2</v>
      </c>
      <c r="Z498" s="15">
        <f t="shared" si="97"/>
        <v>0</v>
      </c>
      <c r="AA498" s="15"/>
    </row>
    <row r="499" spans="1:27" x14ac:dyDescent="0.25">
      <c r="A499" s="1">
        <f>'trading strategies'!A568</f>
        <v>41673</v>
      </c>
      <c r="B499" s="52">
        <f>'trading strategies'!B568</f>
        <v>1.8851800000000001</v>
      </c>
      <c r="C499" s="5">
        <f>'trading strategies'!P568</f>
        <v>4.189607605666712E-2</v>
      </c>
      <c r="D499" s="5">
        <f>'trading strategies'!Q568</f>
        <v>4.189607605666712E-2</v>
      </c>
      <c r="E499" s="5">
        <f>'trading strategies'!R568</f>
        <v>0</v>
      </c>
      <c r="F499" s="14">
        <f t="shared" si="89"/>
        <v>0.3922861072437453</v>
      </c>
      <c r="G499" s="14">
        <f t="shared" si="90"/>
        <v>1.5173156993330092</v>
      </c>
      <c r="H499" s="14">
        <f t="shared" si="91"/>
        <v>1.2577476654842354</v>
      </c>
      <c r="I499" s="26">
        <f>'trading strategies'!S568</f>
        <v>3.9896076056667118E-2</v>
      </c>
      <c r="J499" s="26">
        <f>'trading strategies'!T568</f>
        <v>3.9896076056667118E-2</v>
      </c>
      <c r="K499" s="26">
        <f>'trading strategies'!U568</f>
        <v>0</v>
      </c>
      <c r="L499" s="14">
        <f t="shared" si="92"/>
        <v>-0.1517138927562548</v>
      </c>
      <c r="M499" s="14">
        <f t="shared" si="93"/>
        <v>0.91931569933300761</v>
      </c>
      <c r="N499" s="14">
        <f t="shared" si="94"/>
        <v>0.80574766548423449</v>
      </c>
      <c r="U499" s="9">
        <f t="shared" si="86"/>
        <v>2</v>
      </c>
      <c r="V499" s="9">
        <f t="shared" si="87"/>
        <v>2</v>
      </c>
      <c r="W499" s="9">
        <f t="shared" si="88"/>
        <v>-1</v>
      </c>
      <c r="X499" s="15">
        <f t="shared" si="95"/>
        <v>7.7990482972241537E-2</v>
      </c>
      <c r="Y499" s="15">
        <f t="shared" si="96"/>
        <v>7.7990482972241537E-2</v>
      </c>
      <c r="Z499" s="15">
        <f t="shared" si="97"/>
        <v>0</v>
      </c>
      <c r="AA499" s="15"/>
    </row>
    <row r="500" spans="1:27" x14ac:dyDescent="0.25">
      <c r="A500" s="1">
        <f>'trading strategies'!A569</f>
        <v>41680</v>
      </c>
      <c r="B500" s="52">
        <f>'trading strategies'!B569</f>
        <v>1.94275</v>
      </c>
      <c r="C500" s="5">
        <f>'trading strategies'!P569</f>
        <v>3.0081188050008145E-2</v>
      </c>
      <c r="D500" s="5">
        <f>'trading strategies'!Q569</f>
        <v>3.0081188050008145E-2</v>
      </c>
      <c r="E500" s="5">
        <f>'trading strategies'!R569</f>
        <v>0</v>
      </c>
      <c r="F500" s="14">
        <f t="shared" si="89"/>
        <v>0.42236729529375344</v>
      </c>
      <c r="G500" s="14">
        <f t="shared" si="90"/>
        <v>1.5473968873830173</v>
      </c>
      <c r="H500" s="14">
        <f t="shared" si="91"/>
        <v>1.2577476654842354</v>
      </c>
      <c r="I500" s="26">
        <f>'trading strategies'!S569</f>
        <v>2.8081188050008143E-2</v>
      </c>
      <c r="J500" s="26">
        <f>'trading strategies'!T569</f>
        <v>2.8081188050008143E-2</v>
      </c>
      <c r="K500" s="26">
        <f>'trading strategies'!U569</f>
        <v>0</v>
      </c>
      <c r="L500" s="14">
        <f t="shared" si="92"/>
        <v>-0.12363270470624665</v>
      </c>
      <c r="M500" s="14">
        <f t="shared" si="93"/>
        <v>0.94739688738301575</v>
      </c>
      <c r="N500" s="14">
        <f t="shared" si="94"/>
        <v>0.80574766548423449</v>
      </c>
      <c r="U500" s="9">
        <f t="shared" si="86"/>
        <v>3</v>
      </c>
      <c r="V500" s="9">
        <f t="shared" si="87"/>
        <v>3</v>
      </c>
      <c r="W500" s="9">
        <f t="shared" si="88"/>
        <v>-1</v>
      </c>
      <c r="X500" s="15">
        <f t="shared" si="95"/>
        <v>0.10607167102224968</v>
      </c>
      <c r="Y500" s="15">
        <f t="shared" si="96"/>
        <v>0.10607167102224968</v>
      </c>
      <c r="Z500" s="15">
        <f t="shared" si="97"/>
        <v>0</v>
      </c>
      <c r="AA500" s="15"/>
    </row>
    <row r="501" spans="1:27" x14ac:dyDescent="0.25">
      <c r="A501" s="1">
        <f>'trading strategies'!A570</f>
        <v>41687</v>
      </c>
      <c r="B501" s="52">
        <f>'trading strategies'!B570</f>
        <v>1.97333</v>
      </c>
      <c r="C501" s="5">
        <f>'trading strategies'!P570</f>
        <v>1.561797592997427E-2</v>
      </c>
      <c r="D501" s="5">
        <f>'trading strategies'!Q570</f>
        <v>1.561797592997427E-2</v>
      </c>
      <c r="E501" s="5">
        <f>'trading strategies'!R570</f>
        <v>0</v>
      </c>
      <c r="F501" s="14">
        <f t="shared" si="89"/>
        <v>0.43798527122372771</v>
      </c>
      <c r="G501" s="14">
        <f t="shared" si="90"/>
        <v>1.5630148633129917</v>
      </c>
      <c r="H501" s="14">
        <f t="shared" si="91"/>
        <v>1.2577476654842354</v>
      </c>
      <c r="I501" s="26">
        <f>'trading strategies'!S570</f>
        <v>1.361797592997427E-2</v>
      </c>
      <c r="J501" s="26">
        <f>'trading strategies'!T570</f>
        <v>1.361797592997427E-2</v>
      </c>
      <c r="K501" s="26">
        <f>'trading strategies'!U570</f>
        <v>0</v>
      </c>
      <c r="L501" s="14">
        <f t="shared" si="92"/>
        <v>-0.11001472877627239</v>
      </c>
      <c r="M501" s="14">
        <f t="shared" si="93"/>
        <v>0.96101486331299002</v>
      </c>
      <c r="N501" s="14">
        <f t="shared" si="94"/>
        <v>0.80574766548423449</v>
      </c>
      <c r="U501" s="9">
        <f t="shared" si="86"/>
        <v>4</v>
      </c>
      <c r="V501" s="9">
        <f t="shared" si="87"/>
        <v>4</v>
      </c>
      <c r="W501" s="9">
        <f t="shared" si="88"/>
        <v>-1</v>
      </c>
      <c r="X501" s="15">
        <f t="shared" si="95"/>
        <v>0.11968964695222395</v>
      </c>
      <c r="Y501" s="15">
        <f t="shared" si="96"/>
        <v>0.11968964695222395</v>
      </c>
      <c r="Z501" s="15">
        <f t="shared" si="97"/>
        <v>0</v>
      </c>
      <c r="AA501" s="15"/>
    </row>
    <row r="502" spans="1:27" x14ac:dyDescent="0.25">
      <c r="A502" s="1">
        <f>'trading strategies'!A571</f>
        <v>41694</v>
      </c>
      <c r="B502" s="52">
        <f>'trading strategies'!B571</f>
        <v>2.0200999999999998</v>
      </c>
      <c r="C502" s="5">
        <f>'trading strategies'!P571</f>
        <v>2.3424544101089961E-2</v>
      </c>
      <c r="D502" s="5">
        <f>'trading strategies'!Q571</f>
        <v>2.3424544101089961E-2</v>
      </c>
      <c r="E502" s="5">
        <f>'trading strategies'!R571</f>
        <v>0</v>
      </c>
      <c r="F502" s="14">
        <f t="shared" si="89"/>
        <v>0.46140981532481767</v>
      </c>
      <c r="G502" s="14">
        <f t="shared" si="90"/>
        <v>1.5864394074140815</v>
      </c>
      <c r="H502" s="14">
        <f t="shared" si="91"/>
        <v>1.2577476654842354</v>
      </c>
      <c r="I502" s="26">
        <f>'trading strategies'!S571</f>
        <v>2.142454410108996E-2</v>
      </c>
      <c r="J502" s="26">
        <f>'trading strategies'!T571</f>
        <v>2.142454410108996E-2</v>
      </c>
      <c r="K502" s="26">
        <f>'trading strategies'!U571</f>
        <v>0</v>
      </c>
      <c r="L502" s="14">
        <f t="shared" si="92"/>
        <v>-8.8590184675182426E-2</v>
      </c>
      <c r="M502" s="14">
        <f t="shared" si="93"/>
        <v>0.98243940741407998</v>
      </c>
      <c r="N502" s="14">
        <f t="shared" si="94"/>
        <v>0.80574766548423449</v>
      </c>
      <c r="U502" s="9">
        <f t="shared" si="86"/>
        <v>5</v>
      </c>
      <c r="V502" s="9">
        <f t="shared" si="87"/>
        <v>5</v>
      </c>
      <c r="W502" s="9">
        <f t="shared" si="88"/>
        <v>-1</v>
      </c>
      <c r="X502" s="15">
        <f t="shared" si="95"/>
        <v>0.14111419105331391</v>
      </c>
      <c r="Y502" s="15">
        <f t="shared" si="96"/>
        <v>0.14111419105331391</v>
      </c>
      <c r="Z502" s="15">
        <f t="shared" si="97"/>
        <v>0</v>
      </c>
      <c r="AA502" s="15"/>
    </row>
    <row r="503" spans="1:27" x14ac:dyDescent="0.25">
      <c r="A503" s="1">
        <f>'trading strategies'!A572</f>
        <v>41701</v>
      </c>
      <c r="B503" s="52">
        <f>'trading strategies'!B572</f>
        <v>2.0470799999999998</v>
      </c>
      <c r="C503" s="5">
        <f>'trading strategies'!P572</f>
        <v>1.326737236001263E-2</v>
      </c>
      <c r="D503" s="5">
        <f>'trading strategies'!Q572</f>
        <v>1.326737236001263E-2</v>
      </c>
      <c r="E503" s="5">
        <f>'trading strategies'!R572</f>
        <v>0</v>
      </c>
      <c r="F503" s="14">
        <f t="shared" si="89"/>
        <v>0.4746771876848303</v>
      </c>
      <c r="G503" s="14">
        <f t="shared" si="90"/>
        <v>1.599706779774094</v>
      </c>
      <c r="H503" s="14">
        <f t="shared" si="91"/>
        <v>1.2577476654842354</v>
      </c>
      <c r="I503" s="26">
        <f>'trading strategies'!S572</f>
        <v>1.126737236001263E-2</v>
      </c>
      <c r="J503" s="26">
        <f>'trading strategies'!T572</f>
        <v>1.126737236001263E-2</v>
      </c>
      <c r="K503" s="26">
        <f>'trading strategies'!U572</f>
        <v>0</v>
      </c>
      <c r="L503" s="14">
        <f t="shared" si="92"/>
        <v>-7.7322812315169798E-2</v>
      </c>
      <c r="M503" s="14">
        <f t="shared" si="93"/>
        <v>0.99370677977409261</v>
      </c>
      <c r="N503" s="14">
        <f t="shared" si="94"/>
        <v>0.80574766548423449</v>
      </c>
      <c r="U503" s="9">
        <f t="shared" si="86"/>
        <v>6</v>
      </c>
      <c r="V503" s="9">
        <f t="shared" si="87"/>
        <v>6</v>
      </c>
      <c r="W503" s="9">
        <f t="shared" si="88"/>
        <v>-1</v>
      </c>
      <c r="X503" s="15">
        <f t="shared" si="95"/>
        <v>0.15238156341332654</v>
      </c>
      <c r="Y503" s="15">
        <f t="shared" si="96"/>
        <v>0.15238156341332654</v>
      </c>
      <c r="Z503" s="15">
        <f t="shared" si="97"/>
        <v>0</v>
      </c>
      <c r="AA503" s="15"/>
    </row>
    <row r="504" spans="1:27" x14ac:dyDescent="0.25">
      <c r="A504" s="1">
        <f>'trading strategies'!A573</f>
        <v>41708</v>
      </c>
      <c r="B504" s="52">
        <f>'trading strategies'!B573</f>
        <v>1.9355500000000001</v>
      </c>
      <c r="C504" s="5">
        <f>'trading strategies'!P573</f>
        <v>-5.602286367833742E-2</v>
      </c>
      <c r="D504" s="5">
        <f>'trading strategies'!Q573</f>
        <v>-5.602286367833742E-2</v>
      </c>
      <c r="E504" s="5">
        <f>'trading strategies'!R573</f>
        <v>0</v>
      </c>
      <c r="F504" s="14">
        <f t="shared" si="89"/>
        <v>0.41865432400649288</v>
      </c>
      <c r="G504" s="14">
        <f t="shared" si="90"/>
        <v>1.5436839160957567</v>
      </c>
      <c r="H504" s="14">
        <f t="shared" si="91"/>
        <v>1.2577476654842354</v>
      </c>
      <c r="I504" s="26">
        <f>'trading strategies'!S573</f>
        <v>-5.8022863678337422E-2</v>
      </c>
      <c r="J504" s="26">
        <f>'trading strategies'!T573</f>
        <v>-5.8022863678337422E-2</v>
      </c>
      <c r="K504" s="26">
        <f>'trading strategies'!U573</f>
        <v>0</v>
      </c>
      <c r="L504" s="14">
        <f t="shared" si="92"/>
        <v>-0.13534567599350722</v>
      </c>
      <c r="M504" s="14">
        <f t="shared" si="93"/>
        <v>0.93568391609575519</v>
      </c>
      <c r="N504" s="14">
        <f t="shared" si="94"/>
        <v>0.80574766548423449</v>
      </c>
      <c r="U504" s="9">
        <f t="shared" si="86"/>
        <v>-1</v>
      </c>
      <c r="V504" s="9">
        <f t="shared" si="87"/>
        <v>-1</v>
      </c>
      <c r="W504" s="9">
        <f t="shared" si="88"/>
        <v>-1</v>
      </c>
      <c r="X504" s="15">
        <f t="shared" si="95"/>
        <v>-5.8022863678337422E-2</v>
      </c>
      <c r="Y504" s="15">
        <f t="shared" si="96"/>
        <v>-5.8022863678337422E-2</v>
      </c>
      <c r="Z504" s="15">
        <f t="shared" si="97"/>
        <v>0</v>
      </c>
      <c r="AA504" s="15"/>
    </row>
    <row r="505" spans="1:27" x14ac:dyDescent="0.25">
      <c r="A505" s="1">
        <f>'trading strategies'!A574</f>
        <v>41715</v>
      </c>
      <c r="B505" s="52">
        <f>'trading strategies'!B574</f>
        <v>2.07226</v>
      </c>
      <c r="C505" s="5">
        <f>'trading strategies'!P574</f>
        <v>0</v>
      </c>
      <c r="D505" s="5">
        <f>'trading strategies'!Q574</f>
        <v>0</v>
      </c>
      <c r="E505" s="5">
        <f>'trading strategies'!R574</f>
        <v>0</v>
      </c>
      <c r="F505" s="14">
        <f t="shared" si="89"/>
        <v>0.41865432400649288</v>
      </c>
      <c r="G505" s="14">
        <f t="shared" si="90"/>
        <v>1.5436839160957567</v>
      </c>
      <c r="H505" s="14">
        <f t="shared" si="91"/>
        <v>1.2577476654842354</v>
      </c>
      <c r="I505" s="26">
        <f>'trading strategies'!S574</f>
        <v>0</v>
      </c>
      <c r="J505" s="26">
        <f>'trading strategies'!T574</f>
        <v>0</v>
      </c>
      <c r="K505" s="26">
        <f>'trading strategies'!U574</f>
        <v>0</v>
      </c>
      <c r="L505" s="14">
        <f t="shared" si="92"/>
        <v>-0.13534567599350722</v>
      </c>
      <c r="M505" s="14">
        <f t="shared" si="93"/>
        <v>0.93568391609575519</v>
      </c>
      <c r="N505" s="14">
        <f t="shared" si="94"/>
        <v>0.80574766548423449</v>
      </c>
      <c r="U505" s="9">
        <f t="shared" si="86"/>
        <v>-1</v>
      </c>
      <c r="V505" s="9">
        <f t="shared" si="87"/>
        <v>-1</v>
      </c>
      <c r="W505" s="9">
        <f t="shared" si="88"/>
        <v>-1</v>
      </c>
      <c r="X505" s="15">
        <f t="shared" si="95"/>
        <v>0</v>
      </c>
      <c r="Y505" s="15">
        <f t="shared" si="96"/>
        <v>0</v>
      </c>
      <c r="Z505" s="15">
        <f t="shared" si="97"/>
        <v>0</v>
      </c>
      <c r="AA505" s="15"/>
    </row>
    <row r="506" spans="1:27" x14ac:dyDescent="0.25">
      <c r="A506" s="1">
        <f>'trading strategies'!A575</f>
        <v>41722</v>
      </c>
      <c r="B506" s="52">
        <f>'trading strategies'!B575</f>
        <v>2.1604100000000002</v>
      </c>
      <c r="C506" s="5">
        <f>'trading strategies'!P575</f>
        <v>4.1658219347902703E-2</v>
      </c>
      <c r="D506" s="5">
        <f>'trading strategies'!Q575</f>
        <v>4.1658219347902703E-2</v>
      </c>
      <c r="E506" s="5">
        <f>'trading strategies'!R575</f>
        <v>0</v>
      </c>
      <c r="F506" s="14">
        <f t="shared" si="89"/>
        <v>0.46031254335439559</v>
      </c>
      <c r="G506" s="14">
        <f t="shared" si="90"/>
        <v>1.5853421354436594</v>
      </c>
      <c r="H506" s="14">
        <f t="shared" si="91"/>
        <v>1.2577476654842354</v>
      </c>
      <c r="I506" s="26">
        <f>'trading strategies'!S575</f>
        <v>3.9658219347902701E-2</v>
      </c>
      <c r="J506" s="26">
        <f>'trading strategies'!T575</f>
        <v>3.9658219347902701E-2</v>
      </c>
      <c r="K506" s="26">
        <f>'trading strategies'!U575</f>
        <v>0</v>
      </c>
      <c r="L506" s="14">
        <f t="shared" si="92"/>
        <v>-9.5687456645604518E-2</v>
      </c>
      <c r="M506" s="14">
        <f t="shared" si="93"/>
        <v>0.97534213544365789</v>
      </c>
      <c r="N506" s="14">
        <f t="shared" si="94"/>
        <v>0.80574766548423449</v>
      </c>
      <c r="U506" s="9">
        <f t="shared" si="86"/>
        <v>1</v>
      </c>
      <c r="V506" s="9">
        <f t="shared" si="87"/>
        <v>1</v>
      </c>
      <c r="W506" s="9">
        <f t="shared" si="88"/>
        <v>-1</v>
      </c>
      <c r="X506" s="15">
        <f t="shared" si="95"/>
        <v>3.9658219347902701E-2</v>
      </c>
      <c r="Y506" s="15">
        <f t="shared" si="96"/>
        <v>3.9658219347902701E-2</v>
      </c>
      <c r="Z506" s="15">
        <f t="shared" si="97"/>
        <v>0</v>
      </c>
      <c r="AA506" s="15"/>
    </row>
    <row r="507" spans="1:27" x14ac:dyDescent="0.25">
      <c r="A507" s="1">
        <f>'trading strategies'!A576</f>
        <v>41729</v>
      </c>
      <c r="B507" s="52">
        <f>'trading strategies'!B576</f>
        <v>2.3277000000000001</v>
      </c>
      <c r="C507" s="5">
        <f>'trading strategies'!P576</f>
        <v>7.4582637087540316E-2</v>
      </c>
      <c r="D507" s="5">
        <f>'trading strategies'!Q576</f>
        <v>7.4582637087540316E-2</v>
      </c>
      <c r="E507" s="5">
        <f>'trading strategies'!R576</f>
        <v>0</v>
      </c>
      <c r="F507" s="14">
        <f t="shared" si="89"/>
        <v>0.53489518044193596</v>
      </c>
      <c r="G507" s="14">
        <f t="shared" si="90"/>
        <v>1.6599247725311996</v>
      </c>
      <c r="H507" s="14">
        <f t="shared" si="91"/>
        <v>1.2577476654842354</v>
      </c>
      <c r="I507" s="26">
        <f>'trading strategies'!S576</f>
        <v>7.2582637087540314E-2</v>
      </c>
      <c r="J507" s="26">
        <f>'trading strategies'!T576</f>
        <v>7.2582637087540314E-2</v>
      </c>
      <c r="K507" s="26">
        <f>'trading strategies'!U576</f>
        <v>0</v>
      </c>
      <c r="L507" s="14">
        <f t="shared" si="92"/>
        <v>-2.3104819558064205E-2</v>
      </c>
      <c r="M507" s="14">
        <f t="shared" si="93"/>
        <v>1.0479247725311982</v>
      </c>
      <c r="N507" s="14">
        <f t="shared" si="94"/>
        <v>0.80574766548423449</v>
      </c>
      <c r="U507" s="9">
        <f t="shared" si="86"/>
        <v>2</v>
      </c>
      <c r="V507" s="9">
        <f t="shared" si="87"/>
        <v>2</v>
      </c>
      <c r="W507" s="9">
        <f t="shared" si="88"/>
        <v>-1</v>
      </c>
      <c r="X507" s="15">
        <f t="shared" si="95"/>
        <v>0.11224085643544301</v>
      </c>
      <c r="Y507" s="15">
        <f t="shared" si="96"/>
        <v>0.11224085643544301</v>
      </c>
      <c r="Z507" s="15">
        <f t="shared" si="97"/>
        <v>0</v>
      </c>
      <c r="AA507" s="15"/>
    </row>
    <row r="508" spans="1:27" x14ac:dyDescent="0.25">
      <c r="A508" s="1">
        <f>'trading strategies'!A577</f>
        <v>41736</v>
      </c>
      <c r="B508" s="52">
        <f>'trading strategies'!B577</f>
        <v>2.1514099999999998</v>
      </c>
      <c r="C508" s="5">
        <f>'trading strategies'!P577</f>
        <v>-7.8757214444813428E-2</v>
      </c>
      <c r="D508" s="5">
        <f>'trading strategies'!Q577</f>
        <v>-7.8757214444813428E-2</v>
      </c>
      <c r="E508" s="5">
        <f>'trading strategies'!R577</f>
        <v>0</v>
      </c>
      <c r="F508" s="14">
        <f t="shared" si="89"/>
        <v>0.45613796599712253</v>
      </c>
      <c r="G508" s="14">
        <f t="shared" si="90"/>
        <v>1.5811675580863862</v>
      </c>
      <c r="H508" s="14">
        <f t="shared" si="91"/>
        <v>1.2577476654842354</v>
      </c>
      <c r="I508" s="26">
        <f>'trading strategies'!S577</f>
        <v>-8.075721444481343E-2</v>
      </c>
      <c r="J508" s="26">
        <f>'trading strategies'!T577</f>
        <v>-8.075721444481343E-2</v>
      </c>
      <c r="K508" s="26">
        <f>'trading strategies'!U577</f>
        <v>0</v>
      </c>
      <c r="L508" s="14">
        <f t="shared" si="92"/>
        <v>-0.10386203400287763</v>
      </c>
      <c r="M508" s="14">
        <f t="shared" si="93"/>
        <v>0.96716755808638477</v>
      </c>
      <c r="N508" s="14">
        <f t="shared" si="94"/>
        <v>0.80574766548423449</v>
      </c>
      <c r="U508" s="9">
        <f t="shared" si="86"/>
        <v>-1</v>
      </c>
      <c r="V508" s="9">
        <f t="shared" si="87"/>
        <v>-1</v>
      </c>
      <c r="W508" s="9">
        <f t="shared" si="88"/>
        <v>-1</v>
      </c>
      <c r="X508" s="15">
        <f t="shared" si="95"/>
        <v>-8.075721444481343E-2</v>
      </c>
      <c r="Y508" s="15">
        <f t="shared" si="96"/>
        <v>-8.075721444481343E-2</v>
      </c>
      <c r="Z508" s="15">
        <f t="shared" si="97"/>
        <v>0</v>
      </c>
      <c r="AA508" s="15"/>
    </row>
    <row r="509" spans="1:27" x14ac:dyDescent="0.25">
      <c r="A509" s="1">
        <f>'trading strategies'!A578</f>
        <v>41743</v>
      </c>
      <c r="B509" s="52">
        <f>'trading strategies'!B578</f>
        <v>2.1837900000000001</v>
      </c>
      <c r="C509" s="5">
        <f>'trading strategies'!P578</f>
        <v>0</v>
      </c>
      <c r="D509" s="5">
        <f>'trading strategies'!Q578</f>
        <v>0</v>
      </c>
      <c r="E509" s="5">
        <f>'trading strategies'!R578</f>
        <v>0</v>
      </c>
      <c r="F509" s="14">
        <f t="shared" si="89"/>
        <v>0.45613796599712253</v>
      </c>
      <c r="G509" s="14">
        <f t="shared" si="90"/>
        <v>1.5811675580863862</v>
      </c>
      <c r="H509" s="14">
        <f t="shared" si="91"/>
        <v>1.2577476654842354</v>
      </c>
      <c r="I509" s="26">
        <f>'trading strategies'!S578</f>
        <v>0</v>
      </c>
      <c r="J509" s="26">
        <f>'trading strategies'!T578</f>
        <v>0</v>
      </c>
      <c r="K509" s="26">
        <f>'trading strategies'!U578</f>
        <v>0</v>
      </c>
      <c r="L509" s="14">
        <f t="shared" si="92"/>
        <v>-0.10386203400287763</v>
      </c>
      <c r="M509" s="14">
        <f t="shared" si="93"/>
        <v>0.96716755808638477</v>
      </c>
      <c r="N509" s="14">
        <f t="shared" si="94"/>
        <v>0.80574766548423449</v>
      </c>
      <c r="U509" s="9">
        <f t="shared" si="86"/>
        <v>-1</v>
      </c>
      <c r="V509" s="9">
        <f t="shared" si="87"/>
        <v>-1</v>
      </c>
      <c r="W509" s="9">
        <f t="shared" si="88"/>
        <v>-1</v>
      </c>
      <c r="X509" s="15">
        <f t="shared" si="95"/>
        <v>0</v>
      </c>
      <c r="Y509" s="15">
        <f t="shared" si="96"/>
        <v>0</v>
      </c>
      <c r="Z509" s="15">
        <f t="shared" si="97"/>
        <v>0</v>
      </c>
      <c r="AA509" s="15"/>
    </row>
    <row r="510" spans="1:27" x14ac:dyDescent="0.25">
      <c r="A510" s="1">
        <f>'trading strategies'!A579</f>
        <v>41750</v>
      </c>
      <c r="B510" s="52">
        <f>'trading strategies'!B579</f>
        <v>2.16221</v>
      </c>
      <c r="C510" s="5">
        <f>'trading strategies'!P579</f>
        <v>0</v>
      </c>
      <c r="D510" s="5">
        <f>'trading strategies'!Q579</f>
        <v>0</v>
      </c>
      <c r="E510" s="5">
        <f>'trading strategies'!R579</f>
        <v>0</v>
      </c>
      <c r="F510" s="14">
        <f t="shared" si="89"/>
        <v>0.45613796599712253</v>
      </c>
      <c r="G510" s="14">
        <f t="shared" si="90"/>
        <v>1.5811675580863862</v>
      </c>
      <c r="H510" s="14">
        <f t="shared" si="91"/>
        <v>1.2577476654842354</v>
      </c>
      <c r="I510" s="26">
        <f>'trading strategies'!S579</f>
        <v>0</v>
      </c>
      <c r="J510" s="26">
        <f>'trading strategies'!T579</f>
        <v>0</v>
      </c>
      <c r="K510" s="26">
        <f>'trading strategies'!U579</f>
        <v>0</v>
      </c>
      <c r="L510" s="14">
        <f t="shared" si="92"/>
        <v>-0.10386203400287763</v>
      </c>
      <c r="M510" s="14">
        <f t="shared" si="93"/>
        <v>0.96716755808638477</v>
      </c>
      <c r="N510" s="14">
        <f t="shared" si="94"/>
        <v>0.80574766548423449</v>
      </c>
      <c r="U510" s="9">
        <f t="shared" si="86"/>
        <v>-1</v>
      </c>
      <c r="V510" s="9">
        <f t="shared" si="87"/>
        <v>-1</v>
      </c>
      <c r="W510" s="9">
        <f t="shared" si="88"/>
        <v>-1</v>
      </c>
      <c r="X510" s="15">
        <f t="shared" si="95"/>
        <v>0</v>
      </c>
      <c r="Y510" s="15">
        <f t="shared" si="96"/>
        <v>0</v>
      </c>
      <c r="Z510" s="15">
        <f t="shared" si="97"/>
        <v>0</v>
      </c>
      <c r="AA510" s="15"/>
    </row>
    <row r="511" spans="1:27" x14ac:dyDescent="0.25">
      <c r="A511" s="1">
        <f>'trading strategies'!A580</f>
        <v>41757</v>
      </c>
      <c r="B511" s="52">
        <f>'trading strategies'!B580</f>
        <v>2.2125699999999999</v>
      </c>
      <c r="C511" s="5">
        <f>'trading strategies'!P580</f>
        <v>0</v>
      </c>
      <c r="D511" s="5">
        <f>'trading strategies'!Q580</f>
        <v>0</v>
      </c>
      <c r="E511" s="5">
        <f>'trading strategies'!R580</f>
        <v>0</v>
      </c>
      <c r="F511" s="14">
        <f t="shared" si="89"/>
        <v>0.45613796599712253</v>
      </c>
      <c r="G511" s="14">
        <f t="shared" si="90"/>
        <v>1.5811675580863862</v>
      </c>
      <c r="H511" s="14">
        <f t="shared" si="91"/>
        <v>1.2577476654842354</v>
      </c>
      <c r="I511" s="26">
        <f>'trading strategies'!S580</f>
        <v>0</v>
      </c>
      <c r="J511" s="26">
        <f>'trading strategies'!T580</f>
        <v>0</v>
      </c>
      <c r="K511" s="26">
        <f>'trading strategies'!U580</f>
        <v>0</v>
      </c>
      <c r="L511" s="14">
        <f t="shared" si="92"/>
        <v>-0.10386203400287763</v>
      </c>
      <c r="M511" s="14">
        <f t="shared" si="93"/>
        <v>0.96716755808638477</v>
      </c>
      <c r="N511" s="14">
        <f t="shared" si="94"/>
        <v>0.80574766548423449</v>
      </c>
      <c r="U511" s="9">
        <f t="shared" si="86"/>
        <v>-1</v>
      </c>
      <c r="V511" s="9">
        <f t="shared" si="87"/>
        <v>-1</v>
      </c>
      <c r="W511" s="9">
        <f t="shared" si="88"/>
        <v>-1</v>
      </c>
      <c r="X511" s="15">
        <f t="shared" si="95"/>
        <v>0</v>
      </c>
      <c r="Y511" s="15">
        <f t="shared" si="96"/>
        <v>0</v>
      </c>
      <c r="Z511" s="15">
        <f t="shared" si="97"/>
        <v>0</v>
      </c>
      <c r="AA511" s="15"/>
    </row>
    <row r="512" spans="1:27" x14ac:dyDescent="0.25">
      <c r="A512" s="1">
        <f>'trading strategies'!A581</f>
        <v>41764</v>
      </c>
      <c r="B512" s="52">
        <f>'trading strategies'!B581</f>
        <v>2.1550099999999999</v>
      </c>
      <c r="C512" s="5">
        <f>'trading strategies'!P581</f>
        <v>-2.6359371901368056E-2</v>
      </c>
      <c r="D512" s="5">
        <f>'trading strategies'!Q581</f>
        <v>-2.6359371901368056E-2</v>
      </c>
      <c r="E512" s="5">
        <f>'trading strategies'!R581</f>
        <v>0</v>
      </c>
      <c r="F512" s="14">
        <f t="shared" si="89"/>
        <v>0.42977859409575447</v>
      </c>
      <c r="G512" s="14">
        <f t="shared" si="90"/>
        <v>1.554808186185018</v>
      </c>
      <c r="H512" s="14">
        <f t="shared" si="91"/>
        <v>1.2577476654842354</v>
      </c>
      <c r="I512" s="26">
        <f>'trading strategies'!S581</f>
        <v>-2.8359371901368058E-2</v>
      </c>
      <c r="J512" s="26">
        <f>'trading strategies'!T581</f>
        <v>-2.8359371901368058E-2</v>
      </c>
      <c r="K512" s="26">
        <f>'trading strategies'!U581</f>
        <v>0</v>
      </c>
      <c r="L512" s="14">
        <f t="shared" si="92"/>
        <v>-0.13222140590424569</v>
      </c>
      <c r="M512" s="14">
        <f t="shared" si="93"/>
        <v>0.93880818618501671</v>
      </c>
      <c r="N512" s="14">
        <f t="shared" si="94"/>
        <v>0.80574766548423449</v>
      </c>
      <c r="U512" s="9">
        <f t="shared" si="86"/>
        <v>-1</v>
      </c>
      <c r="V512" s="9">
        <f t="shared" si="87"/>
        <v>-1</v>
      </c>
      <c r="W512" s="9">
        <f t="shared" si="88"/>
        <v>-1</v>
      </c>
      <c r="X512" s="15">
        <f t="shared" si="95"/>
        <v>-2.8359371901368058E-2</v>
      </c>
      <c r="Y512" s="15">
        <f t="shared" si="96"/>
        <v>-2.8359371901368058E-2</v>
      </c>
      <c r="Z512" s="15">
        <f t="shared" si="97"/>
        <v>0</v>
      </c>
      <c r="AA512" s="15"/>
    </row>
    <row r="513" spans="1:27" x14ac:dyDescent="0.25">
      <c r="A513" s="1">
        <f>'trading strategies'!A582</f>
        <v>41771</v>
      </c>
      <c r="B513" s="52">
        <f>'trading strategies'!B582</f>
        <v>2.03809</v>
      </c>
      <c r="C513" s="5">
        <f>'trading strategies'!P582</f>
        <v>0</v>
      </c>
      <c r="D513" s="5">
        <f>'trading strategies'!Q582</f>
        <v>0</v>
      </c>
      <c r="E513" s="5">
        <f>'trading strategies'!R582</f>
        <v>0</v>
      </c>
      <c r="F513" s="14">
        <f t="shared" si="89"/>
        <v>0.42977859409575447</v>
      </c>
      <c r="G513" s="14">
        <f t="shared" si="90"/>
        <v>1.554808186185018</v>
      </c>
      <c r="H513" s="14">
        <f t="shared" si="91"/>
        <v>1.2577476654842354</v>
      </c>
      <c r="I513" s="26">
        <f>'trading strategies'!S582</f>
        <v>0</v>
      </c>
      <c r="J513" s="26">
        <f>'trading strategies'!T582</f>
        <v>0</v>
      </c>
      <c r="K513" s="26">
        <f>'trading strategies'!U582</f>
        <v>0</v>
      </c>
      <c r="L513" s="14">
        <f t="shared" si="92"/>
        <v>-0.13222140590424569</v>
      </c>
      <c r="M513" s="14">
        <f t="shared" si="93"/>
        <v>0.93880818618501671</v>
      </c>
      <c r="N513" s="14">
        <f t="shared" si="94"/>
        <v>0.80574766548423449</v>
      </c>
      <c r="U513" s="9">
        <f t="shared" si="86"/>
        <v>-1</v>
      </c>
      <c r="V513" s="9">
        <f t="shared" si="87"/>
        <v>-1</v>
      </c>
      <c r="W513" s="9">
        <f t="shared" si="88"/>
        <v>-1</v>
      </c>
      <c r="X513" s="15">
        <f t="shared" si="95"/>
        <v>0</v>
      </c>
      <c r="Y513" s="15">
        <f t="shared" si="96"/>
        <v>0</v>
      </c>
      <c r="Z513" s="15">
        <f t="shared" si="97"/>
        <v>0</v>
      </c>
      <c r="AA513" s="15"/>
    </row>
    <row r="514" spans="1:27" x14ac:dyDescent="0.25">
      <c r="A514" s="1">
        <f>'trading strategies'!A583</f>
        <v>41778</v>
      </c>
      <c r="B514" s="52">
        <f>'trading strategies'!B583</f>
        <v>2.1300599999999998</v>
      </c>
      <c r="C514" s="5">
        <f>'trading strategies'!P583</f>
        <v>0</v>
      </c>
      <c r="D514" s="5">
        <f>'trading strategies'!Q583</f>
        <v>0</v>
      </c>
      <c r="E514" s="5">
        <f>'trading strategies'!R583</f>
        <v>0</v>
      </c>
      <c r="F514" s="14">
        <f t="shared" si="89"/>
        <v>0.42977859409575447</v>
      </c>
      <c r="G514" s="14">
        <f t="shared" si="90"/>
        <v>1.554808186185018</v>
      </c>
      <c r="H514" s="14">
        <f t="shared" si="91"/>
        <v>1.2577476654842354</v>
      </c>
      <c r="I514" s="26">
        <f>'trading strategies'!S583</f>
        <v>0</v>
      </c>
      <c r="J514" s="26">
        <f>'trading strategies'!T583</f>
        <v>0</v>
      </c>
      <c r="K514" s="26">
        <f>'trading strategies'!U583</f>
        <v>0</v>
      </c>
      <c r="L514" s="14">
        <f t="shared" si="92"/>
        <v>-0.13222140590424569</v>
      </c>
      <c r="M514" s="14">
        <f t="shared" si="93"/>
        <v>0.93880818618501671</v>
      </c>
      <c r="N514" s="14">
        <f t="shared" si="94"/>
        <v>0.80574766548423449</v>
      </c>
      <c r="U514" s="9">
        <f t="shared" si="86"/>
        <v>-1</v>
      </c>
      <c r="V514" s="9">
        <f t="shared" si="87"/>
        <v>-1</v>
      </c>
      <c r="W514" s="9">
        <f t="shared" si="88"/>
        <v>-1</v>
      </c>
      <c r="X514" s="15">
        <f t="shared" si="95"/>
        <v>0</v>
      </c>
      <c r="Y514" s="15">
        <f t="shared" si="96"/>
        <v>0</v>
      </c>
      <c r="Z514" s="15">
        <f t="shared" si="97"/>
        <v>0</v>
      </c>
      <c r="AA514" s="15"/>
    </row>
    <row r="515" spans="1:27" x14ac:dyDescent="0.25">
      <c r="A515" s="1">
        <f>'trading strategies'!A584</f>
        <v>41785</v>
      </c>
      <c r="B515" s="52">
        <f>'trading strategies'!B584</f>
        <v>2.2606600000000001</v>
      </c>
      <c r="C515" s="5">
        <f>'trading strategies'!P584</f>
        <v>5.9506657709708977E-2</v>
      </c>
      <c r="D515" s="5">
        <f>'trading strategies'!Q584</f>
        <v>5.9506657709708977E-2</v>
      </c>
      <c r="E515" s="5">
        <f>'trading strategies'!R584</f>
        <v>0</v>
      </c>
      <c r="F515" s="14">
        <f t="shared" si="89"/>
        <v>0.48928525180546345</v>
      </c>
      <c r="G515" s="14">
        <f t="shared" si="90"/>
        <v>1.614314843894727</v>
      </c>
      <c r="H515" s="14">
        <f t="shared" si="91"/>
        <v>1.2577476654842354</v>
      </c>
      <c r="I515" s="26">
        <f>'trading strategies'!S584</f>
        <v>5.7506657709708975E-2</v>
      </c>
      <c r="J515" s="26">
        <f>'trading strategies'!T584</f>
        <v>5.7506657709708975E-2</v>
      </c>
      <c r="K515" s="26">
        <f>'trading strategies'!U584</f>
        <v>0</v>
      </c>
      <c r="L515" s="14">
        <f t="shared" si="92"/>
        <v>-7.4714748194536718E-2</v>
      </c>
      <c r="M515" s="14">
        <f t="shared" si="93"/>
        <v>0.99631484389472569</v>
      </c>
      <c r="N515" s="14">
        <f t="shared" si="94"/>
        <v>0.80574766548423449</v>
      </c>
      <c r="U515" s="9">
        <f t="shared" ref="U515:U578" si="98">IF(AND(I515*I514&gt;0,I515&lt;0),U514-1,IF(AND(I515*I514&gt;0,I515&gt;0),U514+1,IF(I515&gt;0,1,-1)))</f>
        <v>1</v>
      </c>
      <c r="V515" s="9">
        <f t="shared" ref="V515:V578" si="99">IF(AND(J515*J514&gt;0,J515&lt;0),V514-1,IF(AND(J515*J514&gt;0,J515&gt;0),V514+1,IF(J515&gt;0,1,-1)))</f>
        <v>1</v>
      </c>
      <c r="W515" s="9">
        <f t="shared" ref="W515:W578" si="100">IF(AND(K515*K514&gt;0,K515&lt;0),W514-1,IF(AND(K515*K514&gt;0,K515&gt;0),W514+1,IF(K515&gt;0,1,-1)))</f>
        <v>-1</v>
      </c>
      <c r="X515" s="15">
        <f t="shared" si="95"/>
        <v>5.7506657709708975E-2</v>
      </c>
      <c r="Y515" s="15">
        <f t="shared" si="96"/>
        <v>5.7506657709708975E-2</v>
      </c>
      <c r="Z515" s="15">
        <f t="shared" si="97"/>
        <v>0</v>
      </c>
      <c r="AA515" s="15"/>
    </row>
    <row r="516" spans="1:27" x14ac:dyDescent="0.25">
      <c r="A516" s="1">
        <f>'trading strategies'!A585</f>
        <v>41792</v>
      </c>
      <c r="B516" s="52">
        <f>'trading strategies'!B585</f>
        <v>2.4022899999999998</v>
      </c>
      <c r="C516" s="5">
        <f>'trading strategies'!P585</f>
        <v>6.0765643044526252E-2</v>
      </c>
      <c r="D516" s="5">
        <f>'trading strategies'!Q585</f>
        <v>6.0765643044526252E-2</v>
      </c>
      <c r="E516" s="5">
        <f>'trading strategies'!R585</f>
        <v>0</v>
      </c>
      <c r="F516" s="14">
        <f t="shared" ref="F516:F579" si="101">C516+F515</f>
        <v>0.5500508948499897</v>
      </c>
      <c r="G516" s="14">
        <f t="shared" ref="G516:G579" si="102">D516+G515</f>
        <v>1.6750804869392533</v>
      </c>
      <c r="H516" s="14">
        <f t="shared" ref="H516:H579" si="103">E516+H515</f>
        <v>1.2577476654842354</v>
      </c>
      <c r="I516" s="26">
        <f>'trading strategies'!S585</f>
        <v>5.876564304452625E-2</v>
      </c>
      <c r="J516" s="26">
        <f>'trading strategies'!T585</f>
        <v>5.876564304452625E-2</v>
      </c>
      <c r="K516" s="26">
        <f>'trading strategies'!U585</f>
        <v>0</v>
      </c>
      <c r="L516" s="14">
        <f t="shared" ref="L516:L579" si="104">I516+L515</f>
        <v>-1.5949105150010467E-2</v>
      </c>
      <c r="M516" s="14">
        <f t="shared" ref="M516:M579" si="105">J516+M515</f>
        <v>1.0550804869392518</v>
      </c>
      <c r="N516" s="14">
        <f t="shared" ref="N516:N579" si="106">K516+N515</f>
        <v>0.80574766548423449</v>
      </c>
      <c r="U516" s="9">
        <f t="shared" si="98"/>
        <v>2</v>
      </c>
      <c r="V516" s="9">
        <f t="shared" si="99"/>
        <v>2</v>
      </c>
      <c r="W516" s="9">
        <f t="shared" si="100"/>
        <v>-1</v>
      </c>
      <c r="X516" s="15">
        <f t="shared" ref="X516:X579" si="107">IF(I516*I515&gt;0,I516+X515,I516)</f>
        <v>0.11627230075423522</v>
      </c>
      <c r="Y516" s="15">
        <f t="shared" ref="Y516:Y579" si="108">IF(J516*J515&gt;0,J516+Y515,J516)</f>
        <v>0.11627230075423522</v>
      </c>
      <c r="Z516" s="15">
        <f t="shared" ref="Z516:Z579" si="109">IF(K516*K515&gt;0,K516+Z515,K516)</f>
        <v>0</v>
      </c>
      <c r="AA516" s="15"/>
    </row>
    <row r="517" spans="1:27" x14ac:dyDescent="0.25">
      <c r="A517" s="1">
        <f>'trading strategies'!A586</f>
        <v>41799</v>
      </c>
      <c r="B517" s="52">
        <f>'trading strategies'!B586</f>
        <v>2.2956099999999999</v>
      </c>
      <c r="C517" s="5">
        <f>'trading strategies'!P586</f>
        <v>-4.5423845690722109E-2</v>
      </c>
      <c r="D517" s="5">
        <f>'trading strategies'!Q586</f>
        <v>-4.5423845690722109E-2</v>
      </c>
      <c r="E517" s="5">
        <f>'trading strategies'!R586</f>
        <v>0</v>
      </c>
      <c r="F517" s="14">
        <f t="shared" si="101"/>
        <v>0.50462704915926759</v>
      </c>
      <c r="G517" s="14">
        <f t="shared" si="102"/>
        <v>1.6296566412485312</v>
      </c>
      <c r="H517" s="14">
        <f t="shared" si="103"/>
        <v>1.2577476654842354</v>
      </c>
      <c r="I517" s="26">
        <f>'trading strategies'!S586</f>
        <v>-4.7423845690722111E-2</v>
      </c>
      <c r="J517" s="26">
        <f>'trading strategies'!T586</f>
        <v>-4.7423845690722111E-2</v>
      </c>
      <c r="K517" s="26">
        <f>'trading strategies'!U586</f>
        <v>0</v>
      </c>
      <c r="L517" s="14">
        <f t="shared" si="104"/>
        <v>-6.3372950840732578E-2</v>
      </c>
      <c r="M517" s="14">
        <f t="shared" si="105"/>
        <v>1.0076566412485297</v>
      </c>
      <c r="N517" s="14">
        <f t="shared" si="106"/>
        <v>0.80574766548423449</v>
      </c>
      <c r="U517" s="9">
        <f t="shared" si="98"/>
        <v>-1</v>
      </c>
      <c r="V517" s="9">
        <f t="shared" si="99"/>
        <v>-1</v>
      </c>
      <c r="W517" s="9">
        <f t="shared" si="100"/>
        <v>-1</v>
      </c>
      <c r="X517" s="15">
        <f t="shared" si="107"/>
        <v>-4.7423845690722111E-2</v>
      </c>
      <c r="Y517" s="15">
        <f t="shared" si="108"/>
        <v>-4.7423845690722111E-2</v>
      </c>
      <c r="Z517" s="15">
        <f t="shared" si="109"/>
        <v>0</v>
      </c>
      <c r="AA517" s="15"/>
    </row>
    <row r="518" spans="1:27" x14ac:dyDescent="0.25">
      <c r="A518" s="1">
        <f>'trading strategies'!A587</f>
        <v>41806</v>
      </c>
      <c r="B518" s="52">
        <f>'trading strategies'!B587</f>
        <v>2.1815600000000002</v>
      </c>
      <c r="C518" s="5">
        <f>'trading strategies'!P587</f>
        <v>0</v>
      </c>
      <c r="D518" s="5">
        <f>'trading strategies'!Q587</f>
        <v>0</v>
      </c>
      <c r="E518" s="5">
        <f>'trading strategies'!R587</f>
        <v>0</v>
      </c>
      <c r="F518" s="14">
        <f t="shared" si="101"/>
        <v>0.50462704915926759</v>
      </c>
      <c r="G518" s="14">
        <f t="shared" si="102"/>
        <v>1.6296566412485312</v>
      </c>
      <c r="H518" s="14">
        <f t="shared" si="103"/>
        <v>1.2577476654842354</v>
      </c>
      <c r="I518" s="26">
        <f>'trading strategies'!S587</f>
        <v>0</v>
      </c>
      <c r="J518" s="26">
        <f>'trading strategies'!T587</f>
        <v>0</v>
      </c>
      <c r="K518" s="26">
        <f>'trading strategies'!U587</f>
        <v>0</v>
      </c>
      <c r="L518" s="14">
        <f t="shared" si="104"/>
        <v>-6.3372950840732578E-2</v>
      </c>
      <c r="M518" s="14">
        <f t="shared" si="105"/>
        <v>1.0076566412485297</v>
      </c>
      <c r="N518" s="14">
        <f t="shared" si="106"/>
        <v>0.80574766548423449</v>
      </c>
      <c r="U518" s="9">
        <f t="shared" si="98"/>
        <v>-1</v>
      </c>
      <c r="V518" s="9">
        <f t="shared" si="99"/>
        <v>-1</v>
      </c>
      <c r="W518" s="9">
        <f t="shared" si="100"/>
        <v>-1</v>
      </c>
      <c r="X518" s="15">
        <f t="shared" si="107"/>
        <v>0</v>
      </c>
      <c r="Y518" s="15">
        <f t="shared" si="108"/>
        <v>0</v>
      </c>
      <c r="Z518" s="15">
        <f t="shared" si="109"/>
        <v>0</v>
      </c>
      <c r="AA518" s="15"/>
    </row>
    <row r="519" spans="1:27" x14ac:dyDescent="0.25">
      <c r="A519" s="1">
        <f>'trading strategies'!A588</f>
        <v>41813</v>
      </c>
      <c r="B519" s="52">
        <f>'trading strategies'!B588</f>
        <v>2.09511</v>
      </c>
      <c r="C519" s="5">
        <f>'trading strategies'!P588</f>
        <v>0</v>
      </c>
      <c r="D519" s="5">
        <f>'trading strategies'!Q588</f>
        <v>0</v>
      </c>
      <c r="E519" s="5">
        <f>'trading strategies'!R588</f>
        <v>0</v>
      </c>
      <c r="F519" s="14">
        <f t="shared" si="101"/>
        <v>0.50462704915926759</v>
      </c>
      <c r="G519" s="14">
        <f t="shared" si="102"/>
        <v>1.6296566412485312</v>
      </c>
      <c r="H519" s="14">
        <f t="shared" si="103"/>
        <v>1.2577476654842354</v>
      </c>
      <c r="I519" s="26">
        <f>'trading strategies'!S588</f>
        <v>0</v>
      </c>
      <c r="J519" s="26">
        <f>'trading strategies'!T588</f>
        <v>0</v>
      </c>
      <c r="K519" s="26">
        <f>'trading strategies'!U588</f>
        <v>0</v>
      </c>
      <c r="L519" s="14">
        <f t="shared" si="104"/>
        <v>-6.3372950840732578E-2</v>
      </c>
      <c r="M519" s="14">
        <f t="shared" si="105"/>
        <v>1.0076566412485297</v>
      </c>
      <c r="N519" s="14">
        <f t="shared" si="106"/>
        <v>0.80574766548423449</v>
      </c>
      <c r="U519" s="9">
        <f t="shared" si="98"/>
        <v>-1</v>
      </c>
      <c r="V519" s="9">
        <f t="shared" si="99"/>
        <v>-1</v>
      </c>
      <c r="W519" s="9">
        <f t="shared" si="100"/>
        <v>-1</v>
      </c>
      <c r="X519" s="15">
        <f t="shared" si="107"/>
        <v>0</v>
      </c>
      <c r="Y519" s="15">
        <f t="shared" si="108"/>
        <v>0</v>
      </c>
      <c r="Z519" s="15">
        <f t="shared" si="109"/>
        <v>0</v>
      </c>
      <c r="AA519" s="15"/>
    </row>
    <row r="520" spans="1:27" x14ac:dyDescent="0.25">
      <c r="A520" s="1">
        <f>'trading strategies'!A589</f>
        <v>41820</v>
      </c>
      <c r="B520" s="52">
        <f>'trading strategies'!B589</f>
        <v>2.0914299999999999</v>
      </c>
      <c r="C520" s="5">
        <f>'trading strategies'!P589</f>
        <v>0</v>
      </c>
      <c r="D520" s="5">
        <f>'trading strategies'!Q589</f>
        <v>0</v>
      </c>
      <c r="E520" s="5">
        <f>'trading strategies'!R589</f>
        <v>0</v>
      </c>
      <c r="F520" s="14">
        <f t="shared" si="101"/>
        <v>0.50462704915926759</v>
      </c>
      <c r="G520" s="14">
        <f t="shared" si="102"/>
        <v>1.6296566412485312</v>
      </c>
      <c r="H520" s="14">
        <f t="shared" si="103"/>
        <v>1.2577476654842354</v>
      </c>
      <c r="I520" s="26">
        <f>'trading strategies'!S589</f>
        <v>0</v>
      </c>
      <c r="J520" s="26">
        <f>'trading strategies'!T589</f>
        <v>0</v>
      </c>
      <c r="K520" s="26">
        <f>'trading strategies'!U589</f>
        <v>0</v>
      </c>
      <c r="L520" s="14">
        <f t="shared" si="104"/>
        <v>-6.3372950840732578E-2</v>
      </c>
      <c r="M520" s="14">
        <f t="shared" si="105"/>
        <v>1.0076566412485297</v>
      </c>
      <c r="N520" s="14">
        <f t="shared" si="106"/>
        <v>0.80574766548423449</v>
      </c>
      <c r="U520" s="9">
        <f t="shared" si="98"/>
        <v>-1</v>
      </c>
      <c r="V520" s="9">
        <f t="shared" si="99"/>
        <v>-1</v>
      </c>
      <c r="W520" s="9">
        <f t="shared" si="100"/>
        <v>-1</v>
      </c>
      <c r="X520" s="15">
        <f t="shared" si="107"/>
        <v>0</v>
      </c>
      <c r="Y520" s="15">
        <f t="shared" si="108"/>
        <v>0</v>
      </c>
      <c r="Z520" s="15">
        <f t="shared" si="109"/>
        <v>0</v>
      </c>
      <c r="AA520" s="15"/>
    </row>
    <row r="521" spans="1:27" x14ac:dyDescent="0.25">
      <c r="A521" s="1">
        <f>'trading strategies'!A590</f>
        <v>41827</v>
      </c>
      <c r="B521" s="52">
        <f>'trading strategies'!B590</f>
        <v>2.0215299999999998</v>
      </c>
      <c r="C521" s="5">
        <f>'trading strategies'!P590</f>
        <v>0</v>
      </c>
      <c r="D521" s="5">
        <f>'trading strategies'!Q590</f>
        <v>0</v>
      </c>
      <c r="E521" s="5">
        <f>'trading strategies'!R590</f>
        <v>0</v>
      </c>
      <c r="F521" s="14">
        <f t="shared" si="101"/>
        <v>0.50462704915926759</v>
      </c>
      <c r="G521" s="14">
        <f t="shared" si="102"/>
        <v>1.6296566412485312</v>
      </c>
      <c r="H521" s="14">
        <f t="shared" si="103"/>
        <v>1.2577476654842354</v>
      </c>
      <c r="I521" s="26">
        <f>'trading strategies'!S590</f>
        <v>0</v>
      </c>
      <c r="J521" s="26">
        <f>'trading strategies'!T590</f>
        <v>0</v>
      </c>
      <c r="K521" s="26">
        <f>'trading strategies'!U590</f>
        <v>0</v>
      </c>
      <c r="L521" s="14">
        <f t="shared" si="104"/>
        <v>-6.3372950840732578E-2</v>
      </c>
      <c r="M521" s="14">
        <f t="shared" si="105"/>
        <v>1.0076566412485297</v>
      </c>
      <c r="N521" s="14">
        <f t="shared" si="106"/>
        <v>0.80574766548423449</v>
      </c>
      <c r="U521" s="9">
        <f t="shared" si="98"/>
        <v>-1</v>
      </c>
      <c r="V521" s="9">
        <f t="shared" si="99"/>
        <v>-1</v>
      </c>
      <c r="W521" s="9">
        <f t="shared" si="100"/>
        <v>-1</v>
      </c>
      <c r="X521" s="15">
        <f t="shared" si="107"/>
        <v>0</v>
      </c>
      <c r="Y521" s="15">
        <f t="shared" si="108"/>
        <v>0</v>
      </c>
      <c r="Z521" s="15">
        <f t="shared" si="109"/>
        <v>0</v>
      </c>
      <c r="AA521" s="15"/>
    </row>
    <row r="522" spans="1:27" x14ac:dyDescent="0.25">
      <c r="A522" s="1">
        <f>'trading strategies'!A591</f>
        <v>41834</v>
      </c>
      <c r="B522" s="52">
        <f>'trading strategies'!B591</f>
        <v>2.0638399999999999</v>
      </c>
      <c r="C522" s="5">
        <f>'trading strategies'!P591</f>
        <v>0</v>
      </c>
      <c r="D522" s="5">
        <f>'trading strategies'!Q591</f>
        <v>0</v>
      </c>
      <c r="E522" s="5">
        <f>'trading strategies'!R591</f>
        <v>0</v>
      </c>
      <c r="F522" s="14">
        <f t="shared" si="101"/>
        <v>0.50462704915926759</v>
      </c>
      <c r="G522" s="14">
        <f t="shared" si="102"/>
        <v>1.6296566412485312</v>
      </c>
      <c r="H522" s="14">
        <f t="shared" si="103"/>
        <v>1.2577476654842354</v>
      </c>
      <c r="I522" s="26">
        <f>'trading strategies'!S591</f>
        <v>0</v>
      </c>
      <c r="J522" s="26">
        <f>'trading strategies'!T591</f>
        <v>0</v>
      </c>
      <c r="K522" s="26">
        <f>'trading strategies'!U591</f>
        <v>0</v>
      </c>
      <c r="L522" s="14">
        <f t="shared" si="104"/>
        <v>-6.3372950840732578E-2</v>
      </c>
      <c r="M522" s="14">
        <f t="shared" si="105"/>
        <v>1.0076566412485297</v>
      </c>
      <c r="N522" s="14">
        <f t="shared" si="106"/>
        <v>0.80574766548423449</v>
      </c>
      <c r="U522" s="9">
        <f t="shared" si="98"/>
        <v>-1</v>
      </c>
      <c r="V522" s="9">
        <f t="shared" si="99"/>
        <v>-1</v>
      </c>
      <c r="W522" s="9">
        <f t="shared" si="100"/>
        <v>-1</v>
      </c>
      <c r="X522" s="15">
        <f t="shared" si="107"/>
        <v>0</v>
      </c>
      <c r="Y522" s="15">
        <f t="shared" si="108"/>
        <v>0</v>
      </c>
      <c r="Z522" s="15">
        <f t="shared" si="109"/>
        <v>0</v>
      </c>
      <c r="AA522" s="15"/>
    </row>
    <row r="523" spans="1:27" x14ac:dyDescent="0.25">
      <c r="A523" s="1">
        <f>'trading strategies'!A592</f>
        <v>41841</v>
      </c>
      <c r="B523" s="52">
        <f>'trading strategies'!B592</f>
        <v>2.1190199999999999</v>
      </c>
      <c r="C523" s="5">
        <f>'trading strategies'!P592</f>
        <v>0</v>
      </c>
      <c r="D523" s="5">
        <f>'trading strategies'!Q592</f>
        <v>0</v>
      </c>
      <c r="E523" s="5">
        <f>'trading strategies'!R592</f>
        <v>0</v>
      </c>
      <c r="F523" s="14">
        <f t="shared" si="101"/>
        <v>0.50462704915926759</v>
      </c>
      <c r="G523" s="14">
        <f t="shared" si="102"/>
        <v>1.6296566412485312</v>
      </c>
      <c r="H523" s="14">
        <f t="shared" si="103"/>
        <v>1.2577476654842354</v>
      </c>
      <c r="I523" s="26">
        <f>'trading strategies'!S592</f>
        <v>0</v>
      </c>
      <c r="J523" s="26">
        <f>'trading strategies'!T592</f>
        <v>0</v>
      </c>
      <c r="K523" s="26">
        <f>'trading strategies'!U592</f>
        <v>0</v>
      </c>
      <c r="L523" s="14">
        <f t="shared" si="104"/>
        <v>-6.3372950840732578E-2</v>
      </c>
      <c r="M523" s="14">
        <f t="shared" si="105"/>
        <v>1.0076566412485297</v>
      </c>
      <c r="N523" s="14">
        <f t="shared" si="106"/>
        <v>0.80574766548423449</v>
      </c>
      <c r="U523" s="9">
        <f t="shared" si="98"/>
        <v>-1</v>
      </c>
      <c r="V523" s="9">
        <f t="shared" si="99"/>
        <v>-1</v>
      </c>
      <c r="W523" s="9">
        <f t="shared" si="100"/>
        <v>-1</v>
      </c>
      <c r="X523" s="15">
        <f t="shared" si="107"/>
        <v>0</v>
      </c>
      <c r="Y523" s="15">
        <f t="shared" si="108"/>
        <v>0</v>
      </c>
      <c r="Z523" s="15">
        <f t="shared" si="109"/>
        <v>0</v>
      </c>
      <c r="AA523" s="15"/>
    </row>
    <row r="524" spans="1:27" x14ac:dyDescent="0.25">
      <c r="A524" s="1">
        <f>'trading strategies'!A593</f>
        <v>41848</v>
      </c>
      <c r="B524" s="52">
        <f>'trading strategies'!B593</f>
        <v>2.0767099999999998</v>
      </c>
      <c r="C524" s="5">
        <f>'trading strategies'!P593</f>
        <v>-2.0168806968747233E-2</v>
      </c>
      <c r="D524" s="5">
        <f>'trading strategies'!Q593</f>
        <v>-2.0168806968747233E-2</v>
      </c>
      <c r="E524" s="5">
        <f>'trading strategies'!R593</f>
        <v>0</v>
      </c>
      <c r="F524" s="14">
        <f t="shared" si="101"/>
        <v>0.48445824219052036</v>
      </c>
      <c r="G524" s="14">
        <f t="shared" si="102"/>
        <v>1.609487834279784</v>
      </c>
      <c r="H524" s="14">
        <f t="shared" si="103"/>
        <v>1.2577476654842354</v>
      </c>
      <c r="I524" s="26">
        <f>'trading strategies'!S593</f>
        <v>-2.2168806968747234E-2</v>
      </c>
      <c r="J524" s="26">
        <f>'trading strategies'!T593</f>
        <v>-2.2168806968747234E-2</v>
      </c>
      <c r="K524" s="26">
        <f>'trading strategies'!U593</f>
        <v>0</v>
      </c>
      <c r="L524" s="14">
        <f t="shared" si="104"/>
        <v>-8.5541757809479813E-2</v>
      </c>
      <c r="M524" s="14">
        <f t="shared" si="105"/>
        <v>0.98548783427978248</v>
      </c>
      <c r="N524" s="14">
        <f t="shared" si="106"/>
        <v>0.80574766548423449</v>
      </c>
      <c r="U524" s="9">
        <f t="shared" si="98"/>
        <v>-1</v>
      </c>
      <c r="V524" s="9">
        <f t="shared" si="99"/>
        <v>-1</v>
      </c>
      <c r="W524" s="9">
        <f t="shared" si="100"/>
        <v>-1</v>
      </c>
      <c r="X524" s="15">
        <f t="shared" si="107"/>
        <v>-2.2168806968747234E-2</v>
      </c>
      <c r="Y524" s="15">
        <f t="shared" si="108"/>
        <v>-2.2168806968747234E-2</v>
      </c>
      <c r="Z524" s="15">
        <f t="shared" si="109"/>
        <v>0</v>
      </c>
      <c r="AA524" s="15"/>
    </row>
    <row r="525" spans="1:27" x14ac:dyDescent="0.25">
      <c r="A525" s="1">
        <f>'trading strategies'!A594</f>
        <v>41855</v>
      </c>
      <c r="B525" s="52">
        <f>'trading strategies'!B594</f>
        <v>1.9571499999999999</v>
      </c>
      <c r="C525" s="5">
        <f>'trading strategies'!P594</f>
        <v>0</v>
      </c>
      <c r="D525" s="5">
        <f>'trading strategies'!Q594</f>
        <v>5.9295577280077172E-2</v>
      </c>
      <c r="E525" s="5">
        <f>'trading strategies'!R594</f>
        <v>0</v>
      </c>
      <c r="F525" s="14">
        <f t="shared" si="101"/>
        <v>0.48445824219052036</v>
      </c>
      <c r="G525" s="14">
        <f t="shared" si="102"/>
        <v>1.6687834115598612</v>
      </c>
      <c r="H525" s="14">
        <f t="shared" si="103"/>
        <v>1.2577476654842354</v>
      </c>
      <c r="I525" s="26">
        <f>'trading strategies'!S594</f>
        <v>0</v>
      </c>
      <c r="J525" s="26">
        <f>'trading strategies'!T594</f>
        <v>5.729557728007717E-2</v>
      </c>
      <c r="K525" s="26">
        <f>'trading strategies'!U594</f>
        <v>0</v>
      </c>
      <c r="L525" s="14">
        <f t="shared" si="104"/>
        <v>-8.5541757809479813E-2</v>
      </c>
      <c r="M525" s="14">
        <f t="shared" si="105"/>
        <v>1.0427834115598595</v>
      </c>
      <c r="N525" s="14">
        <f t="shared" si="106"/>
        <v>0.80574766548423449</v>
      </c>
      <c r="U525" s="9">
        <f t="shared" si="98"/>
        <v>-1</v>
      </c>
      <c r="V525" s="9">
        <f t="shared" si="99"/>
        <v>1</v>
      </c>
      <c r="W525" s="9">
        <f t="shared" si="100"/>
        <v>-1</v>
      </c>
      <c r="X525" s="15">
        <f t="shared" si="107"/>
        <v>0</v>
      </c>
      <c r="Y525" s="15">
        <f t="shared" si="108"/>
        <v>5.729557728007717E-2</v>
      </c>
      <c r="Z525" s="15">
        <f t="shared" si="109"/>
        <v>0</v>
      </c>
      <c r="AA525" s="15"/>
    </row>
    <row r="526" spans="1:27" x14ac:dyDescent="0.25">
      <c r="A526" s="1">
        <f>'trading strategies'!A595</f>
        <v>41862</v>
      </c>
      <c r="B526" s="52">
        <f>'trading strategies'!B595</f>
        <v>1.94611</v>
      </c>
      <c r="C526" s="5">
        <f>'trading strategies'!P595</f>
        <v>0</v>
      </c>
      <c r="D526" s="5">
        <f>'trading strategies'!Q595</f>
        <v>5.6568250332696968E-3</v>
      </c>
      <c r="E526" s="5">
        <f>'trading strategies'!R595</f>
        <v>0</v>
      </c>
      <c r="F526" s="14">
        <f t="shared" si="101"/>
        <v>0.48445824219052036</v>
      </c>
      <c r="G526" s="14">
        <f t="shared" si="102"/>
        <v>1.674440236593131</v>
      </c>
      <c r="H526" s="14">
        <f t="shared" si="103"/>
        <v>1.2577476654842354</v>
      </c>
      <c r="I526" s="26">
        <f>'trading strategies'!S595</f>
        <v>0</v>
      </c>
      <c r="J526" s="26">
        <f>'trading strategies'!T595</f>
        <v>3.6568250332696967E-3</v>
      </c>
      <c r="K526" s="26">
        <f>'trading strategies'!U595</f>
        <v>0</v>
      </c>
      <c r="L526" s="14">
        <f t="shared" si="104"/>
        <v>-8.5541757809479813E-2</v>
      </c>
      <c r="M526" s="14">
        <f t="shared" si="105"/>
        <v>1.0464402365931293</v>
      </c>
      <c r="N526" s="14">
        <f t="shared" si="106"/>
        <v>0.80574766548423449</v>
      </c>
      <c r="U526" s="9">
        <f t="shared" si="98"/>
        <v>-1</v>
      </c>
      <c r="V526" s="9">
        <f t="shared" si="99"/>
        <v>2</v>
      </c>
      <c r="W526" s="9">
        <f t="shared" si="100"/>
        <v>-1</v>
      </c>
      <c r="X526" s="15">
        <f t="shared" si="107"/>
        <v>0</v>
      </c>
      <c r="Y526" s="15">
        <f t="shared" si="108"/>
        <v>6.0952402313346865E-2</v>
      </c>
      <c r="Z526" s="15">
        <f t="shared" si="109"/>
        <v>0</v>
      </c>
      <c r="AA526" s="15"/>
    </row>
    <row r="527" spans="1:27" x14ac:dyDescent="0.25">
      <c r="A527" s="1">
        <f>'trading strategies'!A596</f>
        <v>41869</v>
      </c>
      <c r="B527" s="52">
        <f>'trading strategies'!B596</f>
        <v>2.0491199999999998</v>
      </c>
      <c r="C527" s="5">
        <f>'trading strategies'!P596</f>
        <v>0</v>
      </c>
      <c r="D527" s="5">
        <f>'trading strategies'!Q596</f>
        <v>-5.1577924321751678E-2</v>
      </c>
      <c r="E527" s="5">
        <f>'trading strategies'!R596</f>
        <v>0</v>
      </c>
      <c r="F527" s="14">
        <f t="shared" si="101"/>
        <v>0.48445824219052036</v>
      </c>
      <c r="G527" s="14">
        <f t="shared" si="102"/>
        <v>1.6228623122713794</v>
      </c>
      <c r="H527" s="14">
        <f t="shared" si="103"/>
        <v>1.2577476654842354</v>
      </c>
      <c r="I527" s="26">
        <f>'trading strategies'!S596</f>
        <v>0</v>
      </c>
      <c r="J527" s="26">
        <f>'trading strategies'!T596</f>
        <v>-5.357792432175168E-2</v>
      </c>
      <c r="K527" s="26">
        <f>'trading strategies'!U596</f>
        <v>0</v>
      </c>
      <c r="L527" s="14">
        <f t="shared" si="104"/>
        <v>-8.5541757809479813E-2</v>
      </c>
      <c r="M527" s="14">
        <f t="shared" si="105"/>
        <v>0.99286231227137767</v>
      </c>
      <c r="N527" s="14">
        <f t="shared" si="106"/>
        <v>0.80574766548423449</v>
      </c>
      <c r="U527" s="9">
        <f t="shared" si="98"/>
        <v>-1</v>
      </c>
      <c r="V527" s="9">
        <f t="shared" si="99"/>
        <v>-1</v>
      </c>
      <c r="W527" s="9">
        <f t="shared" si="100"/>
        <v>-1</v>
      </c>
      <c r="X527" s="15">
        <f t="shared" si="107"/>
        <v>0</v>
      </c>
      <c r="Y527" s="15">
        <f t="shared" si="108"/>
        <v>-5.357792432175168E-2</v>
      </c>
      <c r="Z527" s="15">
        <f t="shared" si="109"/>
        <v>0</v>
      </c>
      <c r="AA527" s="15"/>
    </row>
    <row r="528" spans="1:27" x14ac:dyDescent="0.25">
      <c r="A528" s="1">
        <f>'trading strategies'!A597</f>
        <v>41876</v>
      </c>
      <c r="B528" s="52">
        <f>'trading strategies'!B597</f>
        <v>2.08223</v>
      </c>
      <c r="C528" s="5">
        <f>'trading strategies'!P597</f>
        <v>1.6029002096962897E-2</v>
      </c>
      <c r="D528" s="5">
        <f>'trading strategies'!Q597</f>
        <v>0</v>
      </c>
      <c r="E528" s="5">
        <f>'trading strategies'!R597</f>
        <v>0</v>
      </c>
      <c r="F528" s="14">
        <f t="shared" si="101"/>
        <v>0.50048724428748326</v>
      </c>
      <c r="G528" s="14">
        <f t="shared" si="102"/>
        <v>1.6228623122713794</v>
      </c>
      <c r="H528" s="14">
        <f t="shared" si="103"/>
        <v>1.2577476654842354</v>
      </c>
      <c r="I528" s="26">
        <f>'trading strategies'!S597</f>
        <v>1.4029002096962897E-2</v>
      </c>
      <c r="J528" s="26">
        <f>'trading strategies'!T597</f>
        <v>0</v>
      </c>
      <c r="K528" s="26">
        <f>'trading strategies'!U597</f>
        <v>0</v>
      </c>
      <c r="L528" s="14">
        <f t="shared" si="104"/>
        <v>-7.1512755712516918E-2</v>
      </c>
      <c r="M528" s="14">
        <f t="shared" si="105"/>
        <v>0.99286231227137767</v>
      </c>
      <c r="N528" s="14">
        <f t="shared" si="106"/>
        <v>0.80574766548423449</v>
      </c>
      <c r="U528" s="9">
        <f t="shared" si="98"/>
        <v>1</v>
      </c>
      <c r="V528" s="9">
        <f t="shared" si="99"/>
        <v>-1</v>
      </c>
      <c r="W528" s="9">
        <f t="shared" si="100"/>
        <v>-1</v>
      </c>
      <c r="X528" s="15">
        <f t="shared" si="107"/>
        <v>1.4029002096962897E-2</v>
      </c>
      <c r="Y528" s="15">
        <f t="shared" si="108"/>
        <v>0</v>
      </c>
      <c r="Z528" s="15">
        <f t="shared" si="109"/>
        <v>0</v>
      </c>
      <c r="AA528" s="15"/>
    </row>
    <row r="529" spans="1:27" x14ac:dyDescent="0.25">
      <c r="A529" s="1">
        <f>'trading strategies'!A598</f>
        <v>41883</v>
      </c>
      <c r="B529" s="52">
        <f>'trading strategies'!B598</f>
        <v>2.2606600000000001</v>
      </c>
      <c r="C529" s="5">
        <f>'trading strategies'!P598</f>
        <v>8.2217371255800642E-2</v>
      </c>
      <c r="D529" s="5">
        <f>'trading strategies'!Q598</f>
        <v>8.2217371255800642E-2</v>
      </c>
      <c r="E529" s="5">
        <f>'trading strategies'!R598</f>
        <v>0</v>
      </c>
      <c r="F529" s="14">
        <f t="shared" si="101"/>
        <v>0.5827046155432839</v>
      </c>
      <c r="G529" s="14">
        <f t="shared" si="102"/>
        <v>1.7050796835271802</v>
      </c>
      <c r="H529" s="14">
        <f t="shared" si="103"/>
        <v>1.2577476654842354</v>
      </c>
      <c r="I529" s="26">
        <f>'trading strategies'!S598</f>
        <v>8.021737125580064E-2</v>
      </c>
      <c r="J529" s="26">
        <f>'trading strategies'!T598</f>
        <v>8.021737125580064E-2</v>
      </c>
      <c r="K529" s="26">
        <f>'trading strategies'!U598</f>
        <v>0</v>
      </c>
      <c r="L529" s="14">
        <f t="shared" si="104"/>
        <v>8.7046155432837224E-3</v>
      </c>
      <c r="M529" s="14">
        <f t="shared" si="105"/>
        <v>1.0730796835271783</v>
      </c>
      <c r="N529" s="14">
        <f t="shared" si="106"/>
        <v>0.80574766548423449</v>
      </c>
      <c r="U529" s="9">
        <f t="shared" si="98"/>
        <v>2</v>
      </c>
      <c r="V529" s="9">
        <f t="shared" si="99"/>
        <v>1</v>
      </c>
      <c r="W529" s="9">
        <f t="shared" si="100"/>
        <v>-1</v>
      </c>
      <c r="X529" s="15">
        <f t="shared" si="107"/>
        <v>9.4246373352763535E-2</v>
      </c>
      <c r="Y529" s="15">
        <f t="shared" si="108"/>
        <v>8.021737125580064E-2</v>
      </c>
      <c r="Z529" s="15">
        <f t="shared" si="109"/>
        <v>0</v>
      </c>
      <c r="AA529" s="15"/>
    </row>
    <row r="530" spans="1:27" x14ac:dyDescent="0.25">
      <c r="A530" s="1">
        <f>'trading strategies'!A599</f>
        <v>41890</v>
      </c>
      <c r="B530" s="52">
        <f>'trading strategies'!B599</f>
        <v>2.2275499999999999</v>
      </c>
      <c r="C530" s="5">
        <f>'trading strategies'!P599</f>
        <v>-1.4754479248370478E-2</v>
      </c>
      <c r="D530" s="5">
        <f>'trading strategies'!Q599</f>
        <v>-1.4754479248370478E-2</v>
      </c>
      <c r="E530" s="5">
        <f>'trading strategies'!R599</f>
        <v>0</v>
      </c>
      <c r="F530" s="14">
        <f t="shared" si="101"/>
        <v>0.56795013629491342</v>
      </c>
      <c r="G530" s="14">
        <f t="shared" si="102"/>
        <v>1.6903252042788097</v>
      </c>
      <c r="H530" s="14">
        <f t="shared" si="103"/>
        <v>1.2577476654842354</v>
      </c>
      <c r="I530" s="26">
        <f>'trading strategies'!S599</f>
        <v>-1.675447924837048E-2</v>
      </c>
      <c r="J530" s="26">
        <f>'trading strategies'!T599</f>
        <v>-1.675447924837048E-2</v>
      </c>
      <c r="K530" s="26">
        <f>'trading strategies'!U599</f>
        <v>0</v>
      </c>
      <c r="L530" s="14">
        <f t="shared" si="104"/>
        <v>-8.0498637050867572E-3</v>
      </c>
      <c r="M530" s="14">
        <f t="shared" si="105"/>
        <v>1.0563252042788078</v>
      </c>
      <c r="N530" s="14">
        <f t="shared" si="106"/>
        <v>0.80574766548423449</v>
      </c>
      <c r="U530" s="9">
        <f t="shared" si="98"/>
        <v>-1</v>
      </c>
      <c r="V530" s="9">
        <f t="shared" si="99"/>
        <v>-1</v>
      </c>
      <c r="W530" s="9">
        <f t="shared" si="100"/>
        <v>-1</v>
      </c>
      <c r="X530" s="15">
        <f t="shared" si="107"/>
        <v>-1.675447924837048E-2</v>
      </c>
      <c r="Y530" s="15">
        <f t="shared" si="108"/>
        <v>-1.675447924837048E-2</v>
      </c>
      <c r="Z530" s="15">
        <f t="shared" si="109"/>
        <v>0</v>
      </c>
      <c r="AA530" s="15"/>
    </row>
    <row r="531" spans="1:27" x14ac:dyDescent="0.25">
      <c r="A531" s="1">
        <f>'trading strategies'!A600</f>
        <v>41897</v>
      </c>
      <c r="B531" s="52">
        <f>'trading strategies'!B600</f>
        <v>2.2238699999999998</v>
      </c>
      <c r="C531" s="5">
        <f>'trading strategies'!P600</f>
        <v>-1.6534053575487651E-3</v>
      </c>
      <c r="D531" s="5">
        <f>'trading strategies'!Q600</f>
        <v>-1.6534053575487651E-3</v>
      </c>
      <c r="E531" s="5">
        <f>'trading strategies'!R600</f>
        <v>0</v>
      </c>
      <c r="F531" s="14">
        <f t="shared" si="101"/>
        <v>0.56629673093736466</v>
      </c>
      <c r="G531" s="14">
        <f t="shared" si="102"/>
        <v>1.688671798921261</v>
      </c>
      <c r="H531" s="14">
        <f t="shared" si="103"/>
        <v>1.2577476654842354</v>
      </c>
      <c r="I531" s="26">
        <f>'trading strategies'!S600</f>
        <v>-3.6534053575487651E-3</v>
      </c>
      <c r="J531" s="26">
        <f>'trading strategies'!T600</f>
        <v>-3.6534053575487651E-3</v>
      </c>
      <c r="K531" s="26">
        <f>'trading strategies'!U600</f>
        <v>0</v>
      </c>
      <c r="L531" s="14">
        <f t="shared" si="104"/>
        <v>-1.1703269062635522E-2</v>
      </c>
      <c r="M531" s="14">
        <f t="shared" si="105"/>
        <v>1.0526717989212591</v>
      </c>
      <c r="N531" s="14">
        <f t="shared" si="106"/>
        <v>0.80574766548423449</v>
      </c>
      <c r="U531" s="9">
        <f t="shared" si="98"/>
        <v>-2</v>
      </c>
      <c r="V531" s="9">
        <f t="shared" si="99"/>
        <v>-2</v>
      </c>
      <c r="W531" s="9">
        <f t="shared" si="100"/>
        <v>-1</v>
      </c>
      <c r="X531" s="15">
        <f t="shared" si="107"/>
        <v>-2.0407884605919246E-2</v>
      </c>
      <c r="Y531" s="15">
        <f t="shared" si="108"/>
        <v>-2.0407884605919246E-2</v>
      </c>
      <c r="Z531" s="15">
        <f t="shared" si="109"/>
        <v>0</v>
      </c>
      <c r="AA531" s="15"/>
    </row>
    <row r="532" spans="1:27" x14ac:dyDescent="0.25">
      <c r="A532" s="1">
        <f>'trading strategies'!A601</f>
        <v>41904</v>
      </c>
      <c r="B532" s="52">
        <f>'trading strategies'!B601</f>
        <v>2.2330700000000001</v>
      </c>
      <c r="C532" s="5">
        <f>'trading strategies'!P601</f>
        <v>4.1283988865974397E-3</v>
      </c>
      <c r="D532" s="5">
        <f>'trading strategies'!Q601</f>
        <v>4.1283988865974397E-3</v>
      </c>
      <c r="E532" s="5">
        <f>'trading strategies'!R601</f>
        <v>4.1283988865974397E-3</v>
      </c>
      <c r="F532" s="14">
        <f t="shared" si="101"/>
        <v>0.5704251298239621</v>
      </c>
      <c r="G532" s="14">
        <f t="shared" si="102"/>
        <v>1.6928001978078584</v>
      </c>
      <c r="H532" s="14">
        <f t="shared" si="103"/>
        <v>1.2618760643708329</v>
      </c>
      <c r="I532" s="26">
        <f>'trading strategies'!S601</f>
        <v>2.1283988865974397E-3</v>
      </c>
      <c r="J532" s="26">
        <f>'trading strategies'!T601</f>
        <v>2.1283988865974397E-3</v>
      </c>
      <c r="K532" s="26">
        <f>'trading strategies'!U601</f>
        <v>2.1283988865974397E-3</v>
      </c>
      <c r="L532" s="14">
        <f t="shared" si="104"/>
        <v>-9.5748701760380826E-3</v>
      </c>
      <c r="M532" s="14">
        <f t="shared" si="105"/>
        <v>1.0548001978078565</v>
      </c>
      <c r="N532" s="14">
        <f t="shared" si="106"/>
        <v>0.80787606437083193</v>
      </c>
      <c r="U532" s="9">
        <f t="shared" si="98"/>
        <v>1</v>
      </c>
      <c r="V532" s="9">
        <f t="shared" si="99"/>
        <v>1</v>
      </c>
      <c r="W532" s="9">
        <f t="shared" si="100"/>
        <v>1</v>
      </c>
      <c r="X532" s="15">
        <f t="shared" si="107"/>
        <v>2.1283988865974397E-3</v>
      </c>
      <c r="Y532" s="15">
        <f t="shared" si="108"/>
        <v>2.1283988865974397E-3</v>
      </c>
      <c r="Z532" s="15">
        <f t="shared" si="109"/>
        <v>2.1283988865974397E-3</v>
      </c>
      <c r="AA532" s="15"/>
    </row>
    <row r="533" spans="1:27" x14ac:dyDescent="0.25">
      <c r="A533" s="1">
        <f>'trading strategies'!A602</f>
        <v>41911</v>
      </c>
      <c r="B533" s="52">
        <f>'trading strategies'!B602</f>
        <v>2.1447699999999998</v>
      </c>
      <c r="C533" s="5">
        <f>'trading strategies'!P602</f>
        <v>-4.0344999805442039E-2</v>
      </c>
      <c r="D533" s="5">
        <f>'trading strategies'!Q602</f>
        <v>-4.0344999805442039E-2</v>
      </c>
      <c r="E533" s="5">
        <f>'trading strategies'!R602</f>
        <v>-4.0344999805442039E-2</v>
      </c>
      <c r="F533" s="14">
        <f t="shared" si="101"/>
        <v>0.53008013001852006</v>
      </c>
      <c r="G533" s="14">
        <f t="shared" si="102"/>
        <v>1.6524551980024165</v>
      </c>
      <c r="H533" s="14">
        <f t="shared" si="103"/>
        <v>1.221531064565391</v>
      </c>
      <c r="I533" s="26">
        <f>'trading strategies'!S602</f>
        <v>-4.2344999805442041E-2</v>
      </c>
      <c r="J533" s="26">
        <f>'trading strategies'!T602</f>
        <v>-4.2344999805442041E-2</v>
      </c>
      <c r="K533" s="26">
        <f>'trading strategies'!U602</f>
        <v>-4.2344999805442041E-2</v>
      </c>
      <c r="L533" s="14">
        <f t="shared" si="104"/>
        <v>-5.1919869981480127E-2</v>
      </c>
      <c r="M533" s="14">
        <f t="shared" si="105"/>
        <v>1.0124551980024146</v>
      </c>
      <c r="N533" s="14">
        <f t="shared" si="106"/>
        <v>0.76553106456538988</v>
      </c>
      <c r="U533" s="9">
        <f t="shared" si="98"/>
        <v>-1</v>
      </c>
      <c r="V533" s="9">
        <f t="shared" si="99"/>
        <v>-1</v>
      </c>
      <c r="W533" s="9">
        <f t="shared" si="100"/>
        <v>-1</v>
      </c>
      <c r="X533" s="15">
        <f t="shared" si="107"/>
        <v>-4.2344999805442041E-2</v>
      </c>
      <c r="Y533" s="15">
        <f t="shared" si="108"/>
        <v>-4.2344999805442041E-2</v>
      </c>
      <c r="Z533" s="15">
        <f t="shared" si="109"/>
        <v>-4.2344999805442041E-2</v>
      </c>
      <c r="AA533" s="15"/>
    </row>
    <row r="534" spans="1:27" x14ac:dyDescent="0.25">
      <c r="A534" s="1">
        <f>'trading strategies'!A603</f>
        <v>41918</v>
      </c>
      <c r="B534" s="52">
        <f>'trading strategies'!B603</f>
        <v>2.0288900000000001</v>
      </c>
      <c r="C534" s="5">
        <f>'trading strategies'!P603</f>
        <v>0</v>
      </c>
      <c r="D534" s="5">
        <f>'trading strategies'!Q603</f>
        <v>5.5543475048045021E-2</v>
      </c>
      <c r="E534" s="5">
        <f>'trading strategies'!R603</f>
        <v>5.5543475048045021E-2</v>
      </c>
      <c r="F534" s="14">
        <f t="shared" si="101"/>
        <v>0.53008013001852006</v>
      </c>
      <c r="G534" s="14">
        <f t="shared" si="102"/>
        <v>1.7079986730504615</v>
      </c>
      <c r="H534" s="14">
        <f t="shared" si="103"/>
        <v>1.277074539613436</v>
      </c>
      <c r="I534" s="26">
        <f>'trading strategies'!S603</f>
        <v>0</v>
      </c>
      <c r="J534" s="26">
        <f>'trading strategies'!T603</f>
        <v>5.3543475048045019E-2</v>
      </c>
      <c r="K534" s="26">
        <f>'trading strategies'!U603</f>
        <v>5.3543475048045019E-2</v>
      </c>
      <c r="L534" s="14">
        <f t="shared" si="104"/>
        <v>-5.1919869981480127E-2</v>
      </c>
      <c r="M534" s="14">
        <f t="shared" si="105"/>
        <v>1.0659986730504596</v>
      </c>
      <c r="N534" s="14">
        <f t="shared" si="106"/>
        <v>0.8190745396134349</v>
      </c>
      <c r="U534" s="9">
        <f t="shared" si="98"/>
        <v>-1</v>
      </c>
      <c r="V534" s="9">
        <f t="shared" si="99"/>
        <v>1</v>
      </c>
      <c r="W534" s="9">
        <f t="shared" si="100"/>
        <v>1</v>
      </c>
      <c r="X534" s="15">
        <f t="shared" si="107"/>
        <v>0</v>
      </c>
      <c r="Y534" s="15">
        <f t="shared" si="108"/>
        <v>5.3543475048045019E-2</v>
      </c>
      <c r="Z534" s="15">
        <f t="shared" si="109"/>
        <v>5.3543475048045019E-2</v>
      </c>
      <c r="AA534" s="15"/>
    </row>
    <row r="535" spans="1:27" x14ac:dyDescent="0.25">
      <c r="A535" s="1">
        <f>'trading strategies'!A604</f>
        <v>41925</v>
      </c>
      <c r="B535" s="52">
        <f>'trading strategies'!B604</f>
        <v>2.0160100000000001</v>
      </c>
      <c r="C535" s="5">
        <f>'trading strategies'!P604</f>
        <v>0</v>
      </c>
      <c r="D535" s="5">
        <f>'trading strategies'!Q604</f>
        <v>6.3685349612988551E-3</v>
      </c>
      <c r="E535" s="5">
        <f>'trading strategies'!R604</f>
        <v>6.3685349612988551E-3</v>
      </c>
      <c r="F535" s="14">
        <f t="shared" si="101"/>
        <v>0.53008013001852006</v>
      </c>
      <c r="G535" s="14">
        <f t="shared" si="102"/>
        <v>1.7143672080117605</v>
      </c>
      <c r="H535" s="14">
        <f t="shared" si="103"/>
        <v>1.2834430745747349</v>
      </c>
      <c r="I535" s="26">
        <f>'trading strategies'!S604</f>
        <v>0</v>
      </c>
      <c r="J535" s="26">
        <f>'trading strategies'!T604</f>
        <v>4.3685349612988551E-3</v>
      </c>
      <c r="K535" s="26">
        <f>'trading strategies'!U604</f>
        <v>4.3685349612988551E-3</v>
      </c>
      <c r="L535" s="14">
        <f t="shared" si="104"/>
        <v>-5.1919869981480127E-2</v>
      </c>
      <c r="M535" s="14">
        <f t="shared" si="105"/>
        <v>1.0703672080117586</v>
      </c>
      <c r="N535" s="14">
        <f t="shared" si="106"/>
        <v>0.82344307457473376</v>
      </c>
      <c r="U535" s="9">
        <f t="shared" si="98"/>
        <v>-1</v>
      </c>
      <c r="V535" s="9">
        <f t="shared" si="99"/>
        <v>2</v>
      </c>
      <c r="W535" s="9">
        <f t="shared" si="100"/>
        <v>2</v>
      </c>
      <c r="X535" s="15">
        <f t="shared" si="107"/>
        <v>0</v>
      </c>
      <c r="Y535" s="15">
        <f t="shared" si="108"/>
        <v>5.7912010009343873E-2</v>
      </c>
      <c r="Z535" s="15">
        <f t="shared" si="109"/>
        <v>5.7912010009343873E-2</v>
      </c>
      <c r="AA535" s="15"/>
    </row>
    <row r="536" spans="1:27" x14ac:dyDescent="0.25">
      <c r="A536" s="1">
        <f>'trading strategies'!A605</f>
        <v>41932</v>
      </c>
      <c r="B536" s="52">
        <f>'trading strategies'!B605</f>
        <v>2.1668500000000002</v>
      </c>
      <c r="C536" s="5">
        <f>'trading strategies'!P605</f>
        <v>0</v>
      </c>
      <c r="D536" s="5">
        <f>'trading strategies'!Q605</f>
        <v>-7.2154189524137213E-2</v>
      </c>
      <c r="E536" s="5">
        <f>'trading strategies'!R605</f>
        <v>-7.2154189524137213E-2</v>
      </c>
      <c r="F536" s="14">
        <f t="shared" si="101"/>
        <v>0.53008013001852006</v>
      </c>
      <c r="G536" s="14">
        <f t="shared" si="102"/>
        <v>1.6422130184876234</v>
      </c>
      <c r="H536" s="14">
        <f t="shared" si="103"/>
        <v>1.2112888850505978</v>
      </c>
      <c r="I536" s="26">
        <f>'trading strategies'!S605</f>
        <v>0</v>
      </c>
      <c r="J536" s="26">
        <f>'trading strategies'!T605</f>
        <v>-7.4154189524137215E-2</v>
      </c>
      <c r="K536" s="26">
        <f>'trading strategies'!U605</f>
        <v>-7.4154189524137215E-2</v>
      </c>
      <c r="L536" s="14">
        <f t="shared" si="104"/>
        <v>-5.1919869981480127E-2</v>
      </c>
      <c r="M536" s="14">
        <f t="shared" si="105"/>
        <v>0.99621301848762134</v>
      </c>
      <c r="N536" s="14">
        <f t="shared" si="106"/>
        <v>0.74928888505059654</v>
      </c>
      <c r="U536" s="9">
        <f t="shared" si="98"/>
        <v>-1</v>
      </c>
      <c r="V536" s="9">
        <f t="shared" si="99"/>
        <v>-1</v>
      </c>
      <c r="W536" s="9">
        <f t="shared" si="100"/>
        <v>-1</v>
      </c>
      <c r="X536" s="15">
        <f t="shared" si="107"/>
        <v>0</v>
      </c>
      <c r="Y536" s="15">
        <f t="shared" si="108"/>
        <v>-7.4154189524137215E-2</v>
      </c>
      <c r="Z536" s="15">
        <f t="shared" si="109"/>
        <v>-7.4154189524137215E-2</v>
      </c>
      <c r="AA536" s="15"/>
    </row>
    <row r="537" spans="1:27" x14ac:dyDescent="0.25">
      <c r="A537" s="1">
        <f>'trading strategies'!A606</f>
        <v>41939</v>
      </c>
      <c r="B537" s="52">
        <f>'trading strategies'!B606</f>
        <v>2.15029</v>
      </c>
      <c r="C537" s="5">
        <f>'trading strategies'!P606</f>
        <v>-7.6717832739069403E-3</v>
      </c>
      <c r="D537" s="5">
        <f>'trading strategies'!Q606</f>
        <v>0</v>
      </c>
      <c r="E537" s="5">
        <f>'trading strategies'!R606</f>
        <v>0</v>
      </c>
      <c r="F537" s="14">
        <f t="shared" si="101"/>
        <v>0.52240834674461312</v>
      </c>
      <c r="G537" s="14">
        <f t="shared" si="102"/>
        <v>1.6422130184876234</v>
      </c>
      <c r="H537" s="14">
        <f t="shared" si="103"/>
        <v>1.2112888850505978</v>
      </c>
      <c r="I537" s="26">
        <f>'trading strategies'!S606</f>
        <v>-9.6717832739069403E-3</v>
      </c>
      <c r="J537" s="26">
        <f>'trading strategies'!T606</f>
        <v>0</v>
      </c>
      <c r="K537" s="26">
        <f>'trading strategies'!U606</f>
        <v>0</v>
      </c>
      <c r="L537" s="14">
        <f t="shared" si="104"/>
        <v>-6.1591653255387069E-2</v>
      </c>
      <c r="M537" s="14">
        <f t="shared" si="105"/>
        <v>0.99621301848762134</v>
      </c>
      <c r="N537" s="14">
        <f t="shared" si="106"/>
        <v>0.74928888505059654</v>
      </c>
      <c r="U537" s="9">
        <f t="shared" si="98"/>
        <v>-1</v>
      </c>
      <c r="V537" s="9">
        <f t="shared" si="99"/>
        <v>-1</v>
      </c>
      <c r="W537" s="9">
        <f t="shared" si="100"/>
        <v>-1</v>
      </c>
      <c r="X537" s="15">
        <f t="shared" si="107"/>
        <v>-9.6717832739069403E-3</v>
      </c>
      <c r="Y537" s="15">
        <f t="shared" si="108"/>
        <v>0</v>
      </c>
      <c r="Z537" s="15">
        <f t="shared" si="109"/>
        <v>0</v>
      </c>
      <c r="AA537" s="15"/>
    </row>
    <row r="538" spans="1:27" x14ac:dyDescent="0.25">
      <c r="A538" s="1">
        <f>'trading strategies'!A607</f>
        <v>41946</v>
      </c>
      <c r="B538" s="52">
        <f>'trading strategies'!B607</f>
        <v>2.0325700000000002</v>
      </c>
      <c r="C538" s="5">
        <f>'trading strategies'!P607</f>
        <v>-5.6301714573333439E-2</v>
      </c>
      <c r="D538" s="5">
        <f>'trading strategies'!Q607</f>
        <v>0</v>
      </c>
      <c r="E538" s="5">
        <f>'trading strategies'!R607</f>
        <v>0</v>
      </c>
      <c r="F538" s="14">
        <f t="shared" si="101"/>
        <v>0.46610663217127968</v>
      </c>
      <c r="G538" s="14">
        <f t="shared" si="102"/>
        <v>1.6422130184876234</v>
      </c>
      <c r="H538" s="14">
        <f t="shared" si="103"/>
        <v>1.2112888850505978</v>
      </c>
      <c r="I538" s="26">
        <f>'trading strategies'!S607</f>
        <v>-5.8301714573333441E-2</v>
      </c>
      <c r="J538" s="26">
        <f>'trading strategies'!T607</f>
        <v>0</v>
      </c>
      <c r="K538" s="26">
        <f>'trading strategies'!U607</f>
        <v>0</v>
      </c>
      <c r="L538" s="14">
        <f t="shared" si="104"/>
        <v>-0.11989336782872051</v>
      </c>
      <c r="M538" s="14">
        <f t="shared" si="105"/>
        <v>0.99621301848762134</v>
      </c>
      <c r="N538" s="14">
        <f t="shared" si="106"/>
        <v>0.74928888505059654</v>
      </c>
      <c r="U538" s="9">
        <f t="shared" si="98"/>
        <v>-2</v>
      </c>
      <c r="V538" s="9">
        <f t="shared" si="99"/>
        <v>-1</v>
      </c>
      <c r="W538" s="9">
        <f t="shared" si="100"/>
        <v>-1</v>
      </c>
      <c r="X538" s="15">
        <f t="shared" si="107"/>
        <v>-6.7973497847240383E-2</v>
      </c>
      <c r="Y538" s="15">
        <f t="shared" si="108"/>
        <v>0</v>
      </c>
      <c r="Z538" s="15">
        <f t="shared" si="109"/>
        <v>0</v>
      </c>
      <c r="AA538" s="15"/>
    </row>
    <row r="539" spans="1:27" x14ac:dyDescent="0.25">
      <c r="A539" s="1">
        <f>'trading strategies'!A608</f>
        <v>41953</v>
      </c>
      <c r="B539" s="52">
        <f>'trading strategies'!B608</f>
        <v>2.0325700000000002</v>
      </c>
      <c r="C539" s="5">
        <f>'trading strategies'!P608</f>
        <v>0</v>
      </c>
      <c r="D539" s="5">
        <f>'trading strategies'!Q608</f>
        <v>0</v>
      </c>
      <c r="E539" s="5">
        <f>'trading strategies'!R608</f>
        <v>0</v>
      </c>
      <c r="F539" s="14">
        <f t="shared" si="101"/>
        <v>0.46610663217127968</v>
      </c>
      <c r="G539" s="14">
        <f t="shared" si="102"/>
        <v>1.6422130184876234</v>
      </c>
      <c r="H539" s="14">
        <f t="shared" si="103"/>
        <v>1.2112888850505978</v>
      </c>
      <c r="I539" s="26">
        <f>'trading strategies'!S608</f>
        <v>0</v>
      </c>
      <c r="J539" s="26">
        <f>'trading strategies'!T608</f>
        <v>0</v>
      </c>
      <c r="K539" s="26">
        <f>'trading strategies'!U608</f>
        <v>0</v>
      </c>
      <c r="L539" s="14">
        <f t="shared" si="104"/>
        <v>-0.11989336782872051</v>
      </c>
      <c r="M539" s="14">
        <f t="shared" si="105"/>
        <v>0.99621301848762134</v>
      </c>
      <c r="N539" s="14">
        <f t="shared" si="106"/>
        <v>0.74928888505059654</v>
      </c>
      <c r="U539" s="9">
        <f t="shared" si="98"/>
        <v>-1</v>
      </c>
      <c r="V539" s="9">
        <f t="shared" si="99"/>
        <v>-1</v>
      </c>
      <c r="W539" s="9">
        <f t="shared" si="100"/>
        <v>-1</v>
      </c>
      <c r="X539" s="15">
        <f t="shared" si="107"/>
        <v>0</v>
      </c>
      <c r="Y539" s="15">
        <f t="shared" si="108"/>
        <v>0</v>
      </c>
      <c r="Z539" s="15">
        <f t="shared" si="109"/>
        <v>0</v>
      </c>
      <c r="AA539" s="15"/>
    </row>
    <row r="540" spans="1:27" x14ac:dyDescent="0.25">
      <c r="A540" s="1">
        <f>'trading strategies'!A609</f>
        <v>41960</v>
      </c>
      <c r="B540" s="52">
        <f>'trading strategies'!B609</f>
        <v>2.1741999999999999</v>
      </c>
      <c r="C540" s="5">
        <f>'trading strategies'!P609</f>
        <v>0</v>
      </c>
      <c r="D540" s="5">
        <f>'trading strategies'!Q609</f>
        <v>-6.7359778596585818E-2</v>
      </c>
      <c r="E540" s="5">
        <f>'trading strategies'!R609</f>
        <v>-6.7359778596585818E-2</v>
      </c>
      <c r="F540" s="14">
        <f t="shared" si="101"/>
        <v>0.46610663217127968</v>
      </c>
      <c r="G540" s="14">
        <f t="shared" si="102"/>
        <v>1.5748532398910375</v>
      </c>
      <c r="H540" s="14">
        <f t="shared" si="103"/>
        <v>1.143929106454012</v>
      </c>
      <c r="I540" s="26">
        <f>'trading strategies'!S609</f>
        <v>0</v>
      </c>
      <c r="J540" s="26">
        <f>'trading strategies'!T609</f>
        <v>-6.9359778596585819E-2</v>
      </c>
      <c r="K540" s="26">
        <f>'trading strategies'!U609</f>
        <v>-6.9359778596585819E-2</v>
      </c>
      <c r="L540" s="14">
        <f t="shared" si="104"/>
        <v>-0.11989336782872051</v>
      </c>
      <c r="M540" s="14">
        <f t="shared" si="105"/>
        <v>0.92685323989103552</v>
      </c>
      <c r="N540" s="14">
        <f t="shared" si="106"/>
        <v>0.67992910645401072</v>
      </c>
      <c r="U540" s="9">
        <f t="shared" si="98"/>
        <v>-1</v>
      </c>
      <c r="V540" s="9">
        <f t="shared" si="99"/>
        <v>-1</v>
      </c>
      <c r="W540" s="9">
        <f t="shared" si="100"/>
        <v>-1</v>
      </c>
      <c r="X540" s="15">
        <f t="shared" si="107"/>
        <v>0</v>
      </c>
      <c r="Y540" s="15">
        <f t="shared" si="108"/>
        <v>-6.9359778596585819E-2</v>
      </c>
      <c r="Z540" s="15">
        <f t="shared" si="109"/>
        <v>-6.9359778596585819E-2</v>
      </c>
      <c r="AA540" s="15"/>
    </row>
    <row r="541" spans="1:27" x14ac:dyDescent="0.25">
      <c r="A541" s="1">
        <f>'trading strategies'!A610</f>
        <v>41967</v>
      </c>
      <c r="B541" s="52">
        <f>'trading strategies'!B610</f>
        <v>2.2790499999999998</v>
      </c>
      <c r="C541" s="5">
        <f>'trading strategies'!P610</f>
        <v>4.709790868224395E-2</v>
      </c>
      <c r="D541" s="5">
        <f>'trading strategies'!Q610</f>
        <v>0</v>
      </c>
      <c r="E541" s="5">
        <f>'trading strategies'!R610</f>
        <v>0</v>
      </c>
      <c r="F541" s="14">
        <f t="shared" si="101"/>
        <v>0.51320454085352363</v>
      </c>
      <c r="G541" s="14">
        <f t="shared" si="102"/>
        <v>1.5748532398910375</v>
      </c>
      <c r="H541" s="14">
        <f t="shared" si="103"/>
        <v>1.143929106454012</v>
      </c>
      <c r="I541" s="26">
        <f>'trading strategies'!S610</f>
        <v>4.5097908682243948E-2</v>
      </c>
      <c r="J541" s="26">
        <f>'trading strategies'!T610</f>
        <v>0</v>
      </c>
      <c r="K541" s="26">
        <f>'trading strategies'!U610</f>
        <v>0</v>
      </c>
      <c r="L541" s="14">
        <f t="shared" si="104"/>
        <v>-7.4795459146476562E-2</v>
      </c>
      <c r="M541" s="14">
        <f t="shared" si="105"/>
        <v>0.92685323989103552</v>
      </c>
      <c r="N541" s="14">
        <f t="shared" si="106"/>
        <v>0.67992910645401072</v>
      </c>
      <c r="U541" s="9">
        <f t="shared" si="98"/>
        <v>1</v>
      </c>
      <c r="V541" s="9">
        <f t="shared" si="99"/>
        <v>-1</v>
      </c>
      <c r="W541" s="9">
        <f t="shared" si="100"/>
        <v>-1</v>
      </c>
      <c r="X541" s="15">
        <f t="shared" si="107"/>
        <v>4.5097908682243948E-2</v>
      </c>
      <c r="Y541" s="15">
        <f t="shared" si="108"/>
        <v>0</v>
      </c>
      <c r="Z541" s="15">
        <f t="shared" si="109"/>
        <v>0</v>
      </c>
      <c r="AA541" s="15"/>
    </row>
    <row r="542" spans="1:27" x14ac:dyDescent="0.25">
      <c r="A542" s="1">
        <f>'trading strategies'!A611</f>
        <v>41974</v>
      </c>
      <c r="B542" s="52">
        <f>'trading strategies'!B611</f>
        <v>2.3195199999999998</v>
      </c>
      <c r="C542" s="5">
        <f>'trading strategies'!P611</f>
        <v>1.7601578250443395E-2</v>
      </c>
      <c r="D542" s="5">
        <f>'trading strategies'!Q611</f>
        <v>1.7601578250443395E-2</v>
      </c>
      <c r="E542" s="5">
        <f>'trading strategies'!R611</f>
        <v>1.7601578250443395E-2</v>
      </c>
      <c r="F542" s="14">
        <f t="shared" si="101"/>
        <v>0.53080611910396702</v>
      </c>
      <c r="G542" s="14">
        <f t="shared" si="102"/>
        <v>1.5924548181414808</v>
      </c>
      <c r="H542" s="14">
        <f t="shared" si="103"/>
        <v>1.1615306847044553</v>
      </c>
      <c r="I542" s="26">
        <f>'trading strategies'!S611</f>
        <v>1.5601578250443395E-2</v>
      </c>
      <c r="J542" s="26">
        <f>'trading strategies'!T611</f>
        <v>1.5601578250443395E-2</v>
      </c>
      <c r="K542" s="26">
        <f>'trading strategies'!U611</f>
        <v>1.5601578250443395E-2</v>
      </c>
      <c r="L542" s="14">
        <f t="shared" si="104"/>
        <v>-5.9193880896033169E-2</v>
      </c>
      <c r="M542" s="14">
        <f t="shared" si="105"/>
        <v>0.94245481814147891</v>
      </c>
      <c r="N542" s="14">
        <f t="shared" si="106"/>
        <v>0.69553068470445412</v>
      </c>
      <c r="U542" s="9">
        <f t="shared" si="98"/>
        <v>2</v>
      </c>
      <c r="V542" s="9">
        <f t="shared" si="99"/>
        <v>1</v>
      </c>
      <c r="W542" s="9">
        <f t="shared" si="100"/>
        <v>1</v>
      </c>
      <c r="X542" s="15">
        <f t="shared" si="107"/>
        <v>6.0699486932687341E-2</v>
      </c>
      <c r="Y542" s="15">
        <f t="shared" si="108"/>
        <v>1.5601578250443395E-2</v>
      </c>
      <c r="Z542" s="15">
        <f t="shared" si="109"/>
        <v>1.5601578250443395E-2</v>
      </c>
      <c r="AA542" s="15"/>
    </row>
    <row r="543" spans="1:27" x14ac:dyDescent="0.25">
      <c r="A543" s="1">
        <f>'trading strategies'!A612</f>
        <v>41981</v>
      </c>
      <c r="B543" s="52">
        <f>'trading strategies'!B612</f>
        <v>2.2496200000000002</v>
      </c>
      <c r="C543" s="5">
        <f>'trading strategies'!P612</f>
        <v>-3.0598954656344657E-2</v>
      </c>
      <c r="D543" s="5">
        <f>'trading strategies'!Q612</f>
        <v>-3.0598954656344657E-2</v>
      </c>
      <c r="E543" s="5">
        <f>'trading strategies'!R612</f>
        <v>-3.0598954656344657E-2</v>
      </c>
      <c r="F543" s="14">
        <f t="shared" si="101"/>
        <v>0.50020716444762237</v>
      </c>
      <c r="G543" s="14">
        <f t="shared" si="102"/>
        <v>1.5618558634851363</v>
      </c>
      <c r="H543" s="14">
        <f t="shared" si="103"/>
        <v>1.1309317300481108</v>
      </c>
      <c r="I543" s="26">
        <f>'trading strategies'!S612</f>
        <v>-3.2598954656344659E-2</v>
      </c>
      <c r="J543" s="26">
        <f>'trading strategies'!T612</f>
        <v>-3.2598954656344659E-2</v>
      </c>
      <c r="K543" s="26">
        <f>'trading strategies'!U612</f>
        <v>-3.2598954656344659E-2</v>
      </c>
      <c r="L543" s="14">
        <f t="shared" si="104"/>
        <v>-9.1792835552377827E-2</v>
      </c>
      <c r="M543" s="14">
        <f t="shared" si="105"/>
        <v>0.90985586348513425</v>
      </c>
      <c r="N543" s="14">
        <f t="shared" si="106"/>
        <v>0.66293173004810946</v>
      </c>
      <c r="U543" s="9">
        <f t="shared" si="98"/>
        <v>-1</v>
      </c>
      <c r="V543" s="9">
        <f t="shared" si="99"/>
        <v>-1</v>
      </c>
      <c r="W543" s="9">
        <f t="shared" si="100"/>
        <v>-1</v>
      </c>
      <c r="X543" s="15">
        <f t="shared" si="107"/>
        <v>-3.2598954656344659E-2</v>
      </c>
      <c r="Y543" s="15">
        <f t="shared" si="108"/>
        <v>-3.2598954656344659E-2</v>
      </c>
      <c r="Z543" s="15">
        <f t="shared" si="109"/>
        <v>-3.2598954656344659E-2</v>
      </c>
      <c r="AA543" s="15"/>
    </row>
    <row r="544" spans="1:27" x14ac:dyDescent="0.25">
      <c r="A544" s="1">
        <f>'trading strategies'!A613</f>
        <v>41988</v>
      </c>
      <c r="B544" s="52">
        <f>'trading strategies'!B613</f>
        <v>2.2404199999999999</v>
      </c>
      <c r="C544" s="5">
        <f>'trading strategies'!P613</f>
        <v>0</v>
      </c>
      <c r="D544" s="5">
        <f>'trading strategies'!Q613</f>
        <v>0</v>
      </c>
      <c r="E544" s="5">
        <f>'trading strategies'!R613</f>
        <v>0</v>
      </c>
      <c r="F544" s="14">
        <f t="shared" si="101"/>
        <v>0.50020716444762237</v>
      </c>
      <c r="G544" s="14">
        <f t="shared" si="102"/>
        <v>1.5618558634851363</v>
      </c>
      <c r="H544" s="14">
        <f t="shared" si="103"/>
        <v>1.1309317300481108</v>
      </c>
      <c r="I544" s="26">
        <f>'trading strategies'!S613</f>
        <v>0</v>
      </c>
      <c r="J544" s="26">
        <f>'trading strategies'!T613</f>
        <v>0</v>
      </c>
      <c r="K544" s="26">
        <f>'trading strategies'!U613</f>
        <v>0</v>
      </c>
      <c r="L544" s="14">
        <f t="shared" si="104"/>
        <v>-9.1792835552377827E-2</v>
      </c>
      <c r="M544" s="14">
        <f t="shared" si="105"/>
        <v>0.90985586348513425</v>
      </c>
      <c r="N544" s="14">
        <f t="shared" si="106"/>
        <v>0.66293173004810946</v>
      </c>
      <c r="U544" s="9">
        <f t="shared" si="98"/>
        <v>-1</v>
      </c>
      <c r="V544" s="9">
        <f t="shared" si="99"/>
        <v>-1</v>
      </c>
      <c r="W544" s="9">
        <f t="shared" si="100"/>
        <v>-1</v>
      </c>
      <c r="X544" s="15">
        <f t="shared" si="107"/>
        <v>0</v>
      </c>
      <c r="Y544" s="15">
        <f t="shared" si="108"/>
        <v>0</v>
      </c>
      <c r="Z544" s="15">
        <f t="shared" si="109"/>
        <v>0</v>
      </c>
      <c r="AA544" s="15"/>
    </row>
    <row r="545" spans="1:27" x14ac:dyDescent="0.25">
      <c r="A545" s="1">
        <f>'trading strategies'!A614</f>
        <v>41995</v>
      </c>
      <c r="B545" s="52">
        <f>'trading strategies'!B614</f>
        <v>2.2956099999999999</v>
      </c>
      <c r="C545" s="5">
        <f>'trading strategies'!P614</f>
        <v>0</v>
      </c>
      <c r="D545" s="5">
        <f>'trading strategies'!Q614</f>
        <v>0</v>
      </c>
      <c r="E545" s="5">
        <f>'trading strategies'!R614</f>
        <v>0</v>
      </c>
      <c r="F545" s="14">
        <f t="shared" si="101"/>
        <v>0.50020716444762237</v>
      </c>
      <c r="G545" s="14">
        <f t="shared" si="102"/>
        <v>1.5618558634851363</v>
      </c>
      <c r="H545" s="14">
        <f t="shared" si="103"/>
        <v>1.1309317300481108</v>
      </c>
      <c r="I545" s="26">
        <f>'trading strategies'!S614</f>
        <v>0</v>
      </c>
      <c r="J545" s="26">
        <f>'trading strategies'!T614</f>
        <v>0</v>
      </c>
      <c r="K545" s="26">
        <f>'trading strategies'!U614</f>
        <v>0</v>
      </c>
      <c r="L545" s="14">
        <f t="shared" si="104"/>
        <v>-9.1792835552377827E-2</v>
      </c>
      <c r="M545" s="14">
        <f t="shared" si="105"/>
        <v>0.90985586348513425</v>
      </c>
      <c r="N545" s="14">
        <f t="shared" si="106"/>
        <v>0.66293173004810946</v>
      </c>
      <c r="U545" s="9">
        <f t="shared" si="98"/>
        <v>-1</v>
      </c>
      <c r="V545" s="9">
        <f t="shared" si="99"/>
        <v>-1</v>
      </c>
      <c r="W545" s="9">
        <f t="shared" si="100"/>
        <v>-1</v>
      </c>
      <c r="X545" s="15">
        <f t="shared" si="107"/>
        <v>0</v>
      </c>
      <c r="Y545" s="15">
        <f t="shared" si="108"/>
        <v>0</v>
      </c>
      <c r="Z545" s="15">
        <f t="shared" si="109"/>
        <v>0</v>
      </c>
      <c r="AA545" s="15"/>
    </row>
    <row r="546" spans="1:27" x14ac:dyDescent="0.25">
      <c r="A546" s="1">
        <f>'trading strategies'!A615</f>
        <v>42002</v>
      </c>
      <c r="B546" s="52">
        <f>'trading strategies'!B615</f>
        <v>2.25698</v>
      </c>
      <c r="C546" s="5">
        <f>'trading strategies'!P615</f>
        <v>-1.6970966926391995E-2</v>
      </c>
      <c r="D546" s="5">
        <f>'trading strategies'!Q615</f>
        <v>-1.6970966926391995E-2</v>
      </c>
      <c r="E546" s="5">
        <f>'trading strategies'!R615</f>
        <v>-1.6970966926391995E-2</v>
      </c>
      <c r="F546" s="14">
        <f t="shared" si="101"/>
        <v>0.48323619752123037</v>
      </c>
      <c r="G546" s="14">
        <f t="shared" si="102"/>
        <v>1.5448848965587443</v>
      </c>
      <c r="H546" s="14">
        <f t="shared" si="103"/>
        <v>1.1139607631217188</v>
      </c>
      <c r="I546" s="26">
        <f>'trading strategies'!S615</f>
        <v>-1.8970966926391997E-2</v>
      </c>
      <c r="J546" s="26">
        <f>'trading strategies'!T615</f>
        <v>-1.8970966926391997E-2</v>
      </c>
      <c r="K546" s="26">
        <f>'trading strategies'!U615</f>
        <v>-1.8970966926391997E-2</v>
      </c>
      <c r="L546" s="14">
        <f t="shared" si="104"/>
        <v>-0.11076380247876982</v>
      </c>
      <c r="M546" s="14">
        <f t="shared" si="105"/>
        <v>0.89088489655874226</v>
      </c>
      <c r="N546" s="14">
        <f t="shared" si="106"/>
        <v>0.64396076312171746</v>
      </c>
      <c r="U546" s="9">
        <f t="shared" si="98"/>
        <v>-1</v>
      </c>
      <c r="V546" s="9">
        <f t="shared" si="99"/>
        <v>-1</v>
      </c>
      <c r="W546" s="9">
        <f t="shared" si="100"/>
        <v>-1</v>
      </c>
      <c r="X546" s="15">
        <f t="shared" si="107"/>
        <v>-1.8970966926391997E-2</v>
      </c>
      <c r="Y546" s="15">
        <f t="shared" si="108"/>
        <v>-1.8970966926391997E-2</v>
      </c>
      <c r="Z546" s="15">
        <f t="shared" si="109"/>
        <v>-1.8970966926391997E-2</v>
      </c>
      <c r="AA546" s="15"/>
    </row>
    <row r="547" spans="1:27" x14ac:dyDescent="0.25">
      <c r="A547" s="1">
        <f>'trading strategies'!A616</f>
        <v>42009</v>
      </c>
      <c r="B547" s="52">
        <f>'trading strategies'!B616</f>
        <v>2.09327</v>
      </c>
      <c r="C547" s="5">
        <f>'trading strategies'!P616</f>
        <v>0</v>
      </c>
      <c r="D547" s="5">
        <f>'trading strategies'!Q616</f>
        <v>0</v>
      </c>
      <c r="E547" s="5">
        <f>'trading strategies'!R616</f>
        <v>0</v>
      </c>
      <c r="F547" s="14">
        <f t="shared" si="101"/>
        <v>0.48323619752123037</v>
      </c>
      <c r="G547" s="14">
        <f t="shared" si="102"/>
        <v>1.5448848965587443</v>
      </c>
      <c r="H547" s="14">
        <f t="shared" si="103"/>
        <v>1.1139607631217188</v>
      </c>
      <c r="I547" s="26">
        <f>'trading strategies'!S616</f>
        <v>0</v>
      </c>
      <c r="J547" s="26">
        <f>'trading strategies'!T616</f>
        <v>0</v>
      </c>
      <c r="K547" s="26">
        <f>'trading strategies'!U616</f>
        <v>0</v>
      </c>
      <c r="L547" s="14">
        <f t="shared" si="104"/>
        <v>-0.11076380247876982</v>
      </c>
      <c r="M547" s="14">
        <f t="shared" si="105"/>
        <v>0.89088489655874226</v>
      </c>
      <c r="N547" s="14">
        <f t="shared" si="106"/>
        <v>0.64396076312171746</v>
      </c>
      <c r="U547" s="9">
        <f t="shared" si="98"/>
        <v>-1</v>
      </c>
      <c r="V547" s="9">
        <f t="shared" si="99"/>
        <v>-1</v>
      </c>
      <c r="W547" s="9">
        <f t="shared" si="100"/>
        <v>-1</v>
      </c>
      <c r="X547" s="15">
        <f t="shared" si="107"/>
        <v>0</v>
      </c>
      <c r="Y547" s="15">
        <f t="shared" si="108"/>
        <v>0</v>
      </c>
      <c r="Z547" s="15">
        <f t="shared" si="109"/>
        <v>0</v>
      </c>
      <c r="AA547" s="15"/>
    </row>
    <row r="548" spans="1:27" x14ac:dyDescent="0.25">
      <c r="A548" s="1">
        <f>'trading strategies'!A617</f>
        <v>42016</v>
      </c>
      <c r="B548" s="52">
        <f>'trading strategies'!B617</f>
        <v>2.29745</v>
      </c>
      <c r="C548" s="5">
        <f>'trading strategies'!P617</f>
        <v>0</v>
      </c>
      <c r="D548" s="5">
        <f>'trading strategies'!Q617</f>
        <v>0</v>
      </c>
      <c r="E548" s="5">
        <f>'trading strategies'!R617</f>
        <v>0</v>
      </c>
      <c r="F548" s="14">
        <f t="shared" si="101"/>
        <v>0.48323619752123037</v>
      </c>
      <c r="G548" s="14">
        <f t="shared" si="102"/>
        <v>1.5448848965587443</v>
      </c>
      <c r="H548" s="14">
        <f t="shared" si="103"/>
        <v>1.1139607631217188</v>
      </c>
      <c r="I548" s="26">
        <f>'trading strategies'!S617</f>
        <v>0</v>
      </c>
      <c r="J548" s="26">
        <f>'trading strategies'!T617</f>
        <v>0</v>
      </c>
      <c r="K548" s="26">
        <f>'trading strategies'!U617</f>
        <v>0</v>
      </c>
      <c r="L548" s="14">
        <f t="shared" si="104"/>
        <v>-0.11076380247876982</v>
      </c>
      <c r="M548" s="14">
        <f t="shared" si="105"/>
        <v>0.89088489655874226</v>
      </c>
      <c r="N548" s="14">
        <f t="shared" si="106"/>
        <v>0.64396076312171746</v>
      </c>
      <c r="U548" s="9">
        <f t="shared" si="98"/>
        <v>-1</v>
      </c>
      <c r="V548" s="9">
        <f t="shared" si="99"/>
        <v>-1</v>
      </c>
      <c r="W548" s="9">
        <f t="shared" si="100"/>
        <v>-1</v>
      </c>
      <c r="X548" s="15">
        <f t="shared" si="107"/>
        <v>0</v>
      </c>
      <c r="Y548" s="15">
        <f t="shared" si="108"/>
        <v>0</v>
      </c>
      <c r="Z548" s="15">
        <f t="shared" si="109"/>
        <v>0</v>
      </c>
      <c r="AA548" s="15"/>
    </row>
    <row r="549" spans="1:27" x14ac:dyDescent="0.25">
      <c r="A549" s="1">
        <f>'trading strategies'!A618</f>
        <v>42023</v>
      </c>
      <c r="B549" s="52">
        <f>'trading strategies'!B618</f>
        <v>2.4041299999999999</v>
      </c>
      <c r="C549" s="5">
        <f>'trading strategies'!P618</f>
        <v>4.5388279524723574E-2</v>
      </c>
      <c r="D549" s="5">
        <f>'trading strategies'!Q618</f>
        <v>4.5388279524723574E-2</v>
      </c>
      <c r="E549" s="5">
        <f>'trading strategies'!R618</f>
        <v>4.5388279524723574E-2</v>
      </c>
      <c r="F549" s="14">
        <f t="shared" si="101"/>
        <v>0.52862447704595394</v>
      </c>
      <c r="G549" s="14">
        <f t="shared" si="102"/>
        <v>1.5902731760834679</v>
      </c>
      <c r="H549" s="14">
        <f t="shared" si="103"/>
        <v>1.1593490426464423</v>
      </c>
      <c r="I549" s="26">
        <f>'trading strategies'!S618</f>
        <v>4.3388279524723572E-2</v>
      </c>
      <c r="J549" s="26">
        <f>'trading strategies'!T618</f>
        <v>4.3388279524723572E-2</v>
      </c>
      <c r="K549" s="26">
        <f>'trading strategies'!U618</f>
        <v>4.3388279524723572E-2</v>
      </c>
      <c r="L549" s="14">
        <f t="shared" si="104"/>
        <v>-6.7375522954046252E-2</v>
      </c>
      <c r="M549" s="14">
        <f t="shared" si="105"/>
        <v>0.93427317608346583</v>
      </c>
      <c r="N549" s="14">
        <f t="shared" si="106"/>
        <v>0.68734904264644103</v>
      </c>
      <c r="U549" s="9">
        <f t="shared" si="98"/>
        <v>1</v>
      </c>
      <c r="V549" s="9">
        <f t="shared" si="99"/>
        <v>1</v>
      </c>
      <c r="W549" s="9">
        <f t="shared" si="100"/>
        <v>1</v>
      </c>
      <c r="X549" s="15">
        <f t="shared" si="107"/>
        <v>4.3388279524723572E-2</v>
      </c>
      <c r="Y549" s="15">
        <f t="shared" si="108"/>
        <v>4.3388279524723572E-2</v>
      </c>
      <c r="Z549" s="15">
        <f t="shared" si="109"/>
        <v>4.3388279524723572E-2</v>
      </c>
      <c r="AA549" s="15"/>
    </row>
    <row r="550" spans="1:27" x14ac:dyDescent="0.25">
      <c r="A550" s="1">
        <f>'trading strategies'!A619</f>
        <v>42030</v>
      </c>
      <c r="B550" s="52">
        <f>'trading strategies'!B619</f>
        <v>2.3894199999999999</v>
      </c>
      <c r="C550" s="5">
        <f>'trading strategies'!P619</f>
        <v>-6.1374330818557699E-3</v>
      </c>
      <c r="D550" s="5">
        <f>'trading strategies'!Q619</f>
        <v>-6.1374330818557699E-3</v>
      </c>
      <c r="E550" s="5">
        <f>'trading strategies'!R619</f>
        <v>-6.1374330818557699E-3</v>
      </c>
      <c r="F550" s="14">
        <f t="shared" si="101"/>
        <v>0.52248704396409817</v>
      </c>
      <c r="G550" s="14">
        <f t="shared" si="102"/>
        <v>1.5841357430016121</v>
      </c>
      <c r="H550" s="14">
        <f t="shared" si="103"/>
        <v>1.1532116095645866</v>
      </c>
      <c r="I550" s="26">
        <f>'trading strategies'!S619</f>
        <v>-8.1374330818557699E-3</v>
      </c>
      <c r="J550" s="26">
        <f>'trading strategies'!T619</f>
        <v>-8.1374330818557699E-3</v>
      </c>
      <c r="K550" s="26">
        <f>'trading strategies'!U619</f>
        <v>-8.1374330818557699E-3</v>
      </c>
      <c r="L550" s="14">
        <f t="shared" si="104"/>
        <v>-7.5512956035902024E-2</v>
      </c>
      <c r="M550" s="14">
        <f t="shared" si="105"/>
        <v>0.92613574300161006</v>
      </c>
      <c r="N550" s="14">
        <f t="shared" si="106"/>
        <v>0.67921160956458526</v>
      </c>
      <c r="U550" s="9">
        <f t="shared" si="98"/>
        <v>-1</v>
      </c>
      <c r="V550" s="9">
        <f t="shared" si="99"/>
        <v>-1</v>
      </c>
      <c r="W550" s="9">
        <f t="shared" si="100"/>
        <v>-1</v>
      </c>
      <c r="X550" s="15">
        <f t="shared" si="107"/>
        <v>-8.1374330818557699E-3</v>
      </c>
      <c r="Y550" s="15">
        <f t="shared" si="108"/>
        <v>-8.1374330818557699E-3</v>
      </c>
      <c r="Z550" s="15">
        <f t="shared" si="109"/>
        <v>-8.1374330818557699E-3</v>
      </c>
      <c r="AA550" s="15"/>
    </row>
    <row r="551" spans="1:27" x14ac:dyDescent="0.25">
      <c r="A551" s="1">
        <f>'trading strategies'!A620</f>
        <v>42037</v>
      </c>
      <c r="B551" s="52">
        <f>'trading strategies'!B620</f>
        <v>2.36734</v>
      </c>
      <c r="C551" s="5">
        <f>'trading strategies'!P620</f>
        <v>-9.2836967111636914E-3</v>
      </c>
      <c r="D551" s="5">
        <f>'trading strategies'!Q620</f>
        <v>-9.2836967111636914E-3</v>
      </c>
      <c r="E551" s="5">
        <f>'trading strategies'!R620</f>
        <v>-9.2836967111636914E-3</v>
      </c>
      <c r="F551" s="14">
        <f t="shared" si="101"/>
        <v>0.51320334725293448</v>
      </c>
      <c r="G551" s="14">
        <f t="shared" si="102"/>
        <v>1.5748520462904483</v>
      </c>
      <c r="H551" s="14">
        <f t="shared" si="103"/>
        <v>1.1439279128534228</v>
      </c>
      <c r="I551" s="26">
        <f>'trading strategies'!S620</f>
        <v>-1.1283696711163691E-2</v>
      </c>
      <c r="J551" s="26">
        <f>'trading strategies'!T620</f>
        <v>-1.1283696711163691E-2</v>
      </c>
      <c r="K551" s="26">
        <f>'trading strategies'!U620</f>
        <v>-1.1283696711163691E-2</v>
      </c>
      <c r="L551" s="14">
        <f t="shared" si="104"/>
        <v>-8.6796652747065717E-2</v>
      </c>
      <c r="M551" s="14">
        <f t="shared" si="105"/>
        <v>0.91485204629044636</v>
      </c>
      <c r="N551" s="14">
        <f t="shared" si="106"/>
        <v>0.66792791285342157</v>
      </c>
      <c r="U551" s="9">
        <f t="shared" si="98"/>
        <v>-2</v>
      </c>
      <c r="V551" s="9">
        <f t="shared" si="99"/>
        <v>-2</v>
      </c>
      <c r="W551" s="9">
        <f t="shared" si="100"/>
        <v>-2</v>
      </c>
      <c r="X551" s="15">
        <f t="shared" si="107"/>
        <v>-1.9421129793019461E-2</v>
      </c>
      <c r="Y551" s="15">
        <f t="shared" si="108"/>
        <v>-1.9421129793019461E-2</v>
      </c>
      <c r="Z551" s="15">
        <f t="shared" si="109"/>
        <v>-1.9421129793019461E-2</v>
      </c>
      <c r="AA551" s="15"/>
    </row>
    <row r="552" spans="1:27" x14ac:dyDescent="0.25">
      <c r="A552" s="1">
        <f>'trading strategies'!A621</f>
        <v>42044</v>
      </c>
      <c r="B552" s="52">
        <f>'trading strategies'!B621</f>
        <v>2.5917500000000002</v>
      </c>
      <c r="C552" s="5">
        <f>'trading strategies'!P621</f>
        <v>9.0566361264124762E-2</v>
      </c>
      <c r="D552" s="5">
        <f>'trading strategies'!Q621</f>
        <v>9.0566361264124762E-2</v>
      </c>
      <c r="E552" s="5">
        <f>'trading strategies'!R621</f>
        <v>9.0566361264124762E-2</v>
      </c>
      <c r="F552" s="14">
        <f t="shared" si="101"/>
        <v>0.60376970851705924</v>
      </c>
      <c r="G552" s="14">
        <f t="shared" si="102"/>
        <v>1.665418407554573</v>
      </c>
      <c r="H552" s="14">
        <f t="shared" si="103"/>
        <v>1.2344942741175475</v>
      </c>
      <c r="I552" s="26">
        <f>'trading strategies'!S621</f>
        <v>8.856636126412476E-2</v>
      </c>
      <c r="J552" s="26">
        <f>'trading strategies'!T621</f>
        <v>8.856636126412476E-2</v>
      </c>
      <c r="K552" s="26">
        <f>'trading strategies'!U621</f>
        <v>8.856636126412476E-2</v>
      </c>
      <c r="L552" s="14">
        <f t="shared" si="104"/>
        <v>1.7697085170590432E-3</v>
      </c>
      <c r="M552" s="14">
        <f t="shared" si="105"/>
        <v>1.0034184075545711</v>
      </c>
      <c r="N552" s="14">
        <f t="shared" si="106"/>
        <v>0.75649427411754633</v>
      </c>
      <c r="U552" s="9">
        <f t="shared" si="98"/>
        <v>1</v>
      </c>
      <c r="V552" s="9">
        <f t="shared" si="99"/>
        <v>1</v>
      </c>
      <c r="W552" s="9">
        <f t="shared" si="100"/>
        <v>1</v>
      </c>
      <c r="X552" s="15">
        <f t="shared" si="107"/>
        <v>8.856636126412476E-2</v>
      </c>
      <c r="Y552" s="15">
        <f t="shared" si="108"/>
        <v>8.856636126412476E-2</v>
      </c>
      <c r="Z552" s="15">
        <f t="shared" si="109"/>
        <v>8.856636126412476E-2</v>
      </c>
      <c r="AA552" s="15"/>
    </row>
    <row r="553" spans="1:27" x14ac:dyDescent="0.25">
      <c r="A553" s="1">
        <f>'trading strategies'!A622</f>
        <v>42051</v>
      </c>
      <c r="B553" s="52">
        <f>'trading strategies'!B622</f>
        <v>2.6708500000000002</v>
      </c>
      <c r="C553" s="5">
        <f>'trading strategies'!P622</f>
        <v>3.0063450587733964E-2</v>
      </c>
      <c r="D553" s="5">
        <f>'trading strategies'!Q622</f>
        <v>3.0063450587733964E-2</v>
      </c>
      <c r="E553" s="5">
        <f>'trading strategies'!R622</f>
        <v>3.0063450587733964E-2</v>
      </c>
      <c r="F553" s="14">
        <f t="shared" si="101"/>
        <v>0.63383315910479321</v>
      </c>
      <c r="G553" s="14">
        <f t="shared" si="102"/>
        <v>1.695481858142307</v>
      </c>
      <c r="H553" s="14">
        <f t="shared" si="103"/>
        <v>1.2645577247052815</v>
      </c>
      <c r="I553" s="26">
        <f>'trading strategies'!S622</f>
        <v>2.8063450587733962E-2</v>
      </c>
      <c r="J553" s="26">
        <f>'trading strategies'!T622</f>
        <v>2.8063450587733962E-2</v>
      </c>
      <c r="K553" s="26">
        <f>'trading strategies'!U622</f>
        <v>2.8063450587733962E-2</v>
      </c>
      <c r="L553" s="14">
        <f t="shared" si="104"/>
        <v>2.9833159104793006E-2</v>
      </c>
      <c r="M553" s="14">
        <f t="shared" si="105"/>
        <v>1.0314818581423051</v>
      </c>
      <c r="N553" s="14">
        <f t="shared" si="106"/>
        <v>0.78455772470528029</v>
      </c>
      <c r="U553" s="9">
        <f t="shared" si="98"/>
        <v>2</v>
      </c>
      <c r="V553" s="9">
        <f t="shared" si="99"/>
        <v>2</v>
      </c>
      <c r="W553" s="9">
        <f t="shared" si="100"/>
        <v>2</v>
      </c>
      <c r="X553" s="15">
        <f t="shared" si="107"/>
        <v>0.11662981185185872</v>
      </c>
      <c r="Y553" s="15">
        <f t="shared" si="108"/>
        <v>0.11662981185185872</v>
      </c>
      <c r="Z553" s="15">
        <f t="shared" si="109"/>
        <v>0.11662981185185872</v>
      </c>
      <c r="AA553" s="15"/>
    </row>
    <row r="554" spans="1:27" x14ac:dyDescent="0.25">
      <c r="A554" s="1">
        <f>'trading strategies'!A623</f>
        <v>42058</v>
      </c>
      <c r="B554" s="52">
        <f>'trading strategies'!B623</f>
        <v>2.7444299999999999</v>
      </c>
      <c r="C554" s="5">
        <f>'trading strategies'!P623</f>
        <v>2.7176629317148371E-2</v>
      </c>
      <c r="D554" s="5">
        <f>'trading strategies'!Q623</f>
        <v>2.7176629317148371E-2</v>
      </c>
      <c r="E554" s="5">
        <f>'trading strategies'!R623</f>
        <v>2.7176629317148371E-2</v>
      </c>
      <c r="F554" s="14">
        <f t="shared" si="101"/>
        <v>0.66100978842194158</v>
      </c>
      <c r="G554" s="14">
        <f t="shared" si="102"/>
        <v>1.7226584874594555</v>
      </c>
      <c r="H554" s="14">
        <f t="shared" si="103"/>
        <v>1.29173435402243</v>
      </c>
      <c r="I554" s="26">
        <f>'trading strategies'!S623</f>
        <v>2.5176629317148369E-2</v>
      </c>
      <c r="J554" s="26">
        <f>'trading strategies'!T623</f>
        <v>2.5176629317148369E-2</v>
      </c>
      <c r="K554" s="26">
        <f>'trading strategies'!U623</f>
        <v>2.5176629317148369E-2</v>
      </c>
      <c r="L554" s="14">
        <f t="shared" si="104"/>
        <v>5.5009788421941375E-2</v>
      </c>
      <c r="M554" s="14">
        <f t="shared" si="105"/>
        <v>1.0566584874594533</v>
      </c>
      <c r="N554" s="14">
        <f t="shared" si="106"/>
        <v>0.80973435402242866</v>
      </c>
      <c r="U554" s="9">
        <f t="shared" si="98"/>
        <v>3</v>
      </c>
      <c r="V554" s="9">
        <f t="shared" si="99"/>
        <v>3</v>
      </c>
      <c r="W554" s="9">
        <f t="shared" si="100"/>
        <v>3</v>
      </c>
      <c r="X554" s="15">
        <f t="shared" si="107"/>
        <v>0.14180644116900709</v>
      </c>
      <c r="Y554" s="15">
        <f t="shared" si="108"/>
        <v>0.14180644116900709</v>
      </c>
      <c r="Z554" s="15">
        <f t="shared" si="109"/>
        <v>0.14180644116900709</v>
      </c>
      <c r="AA554" s="15"/>
    </row>
    <row r="555" spans="1:27" x14ac:dyDescent="0.25">
      <c r="A555" s="1">
        <f>'trading strategies'!A624</f>
        <v>42065</v>
      </c>
      <c r="B555" s="52">
        <f>'trading strategies'!B624</f>
        <v>2.72235</v>
      </c>
      <c r="C555" s="5">
        <f>'trading strategies'!P624</f>
        <v>-8.07792523758466E-3</v>
      </c>
      <c r="D555" s="5">
        <f>'trading strategies'!Q624</f>
        <v>-8.07792523758466E-3</v>
      </c>
      <c r="E555" s="5">
        <f>'trading strategies'!R624</f>
        <v>-8.07792523758466E-3</v>
      </c>
      <c r="F555" s="14">
        <f t="shared" si="101"/>
        <v>0.65293186318435692</v>
      </c>
      <c r="G555" s="14">
        <f t="shared" si="102"/>
        <v>1.7145805622218708</v>
      </c>
      <c r="H555" s="14">
        <f t="shared" si="103"/>
        <v>1.2836564287848453</v>
      </c>
      <c r="I555" s="26">
        <f>'trading strategies'!S624</f>
        <v>-1.007792523758466E-2</v>
      </c>
      <c r="J555" s="26">
        <f>'trading strategies'!T624</f>
        <v>-1.007792523758466E-2</v>
      </c>
      <c r="K555" s="26">
        <f>'trading strategies'!U624</f>
        <v>-1.007792523758466E-2</v>
      </c>
      <c r="L555" s="14">
        <f t="shared" si="104"/>
        <v>4.4931863184356713E-2</v>
      </c>
      <c r="M555" s="14">
        <f t="shared" si="105"/>
        <v>1.0465805622218687</v>
      </c>
      <c r="N555" s="14">
        <f t="shared" si="106"/>
        <v>0.799656428784844</v>
      </c>
      <c r="U555" s="9">
        <f t="shared" si="98"/>
        <v>-1</v>
      </c>
      <c r="V555" s="9">
        <f t="shared" si="99"/>
        <v>-1</v>
      </c>
      <c r="W555" s="9">
        <f t="shared" si="100"/>
        <v>-1</v>
      </c>
      <c r="X555" s="15">
        <f t="shared" si="107"/>
        <v>-1.007792523758466E-2</v>
      </c>
      <c r="Y555" s="15">
        <f t="shared" si="108"/>
        <v>-1.007792523758466E-2</v>
      </c>
      <c r="Z555" s="15">
        <f t="shared" si="109"/>
        <v>-1.007792523758466E-2</v>
      </c>
      <c r="AA555" s="15"/>
    </row>
    <row r="556" spans="1:27" x14ac:dyDescent="0.25">
      <c r="A556" s="1">
        <f>'trading strategies'!A625</f>
        <v>42072</v>
      </c>
      <c r="B556" s="52">
        <f>'trading strategies'!B625</f>
        <v>2.8032900000000001</v>
      </c>
      <c r="C556" s="5">
        <f>'trading strategies'!P625</f>
        <v>2.9298249520544717E-2</v>
      </c>
      <c r="D556" s="5">
        <f>'trading strategies'!Q625</f>
        <v>2.9298249520544717E-2</v>
      </c>
      <c r="E556" s="5">
        <f>'trading strategies'!R625</f>
        <v>2.9298249520544717E-2</v>
      </c>
      <c r="F556" s="14">
        <f t="shared" si="101"/>
        <v>0.68223011270490164</v>
      </c>
      <c r="G556" s="14">
        <f t="shared" si="102"/>
        <v>1.7438788117424155</v>
      </c>
      <c r="H556" s="14">
        <f t="shared" si="103"/>
        <v>1.31295467830539</v>
      </c>
      <c r="I556" s="26">
        <f>'trading strategies'!S625</f>
        <v>2.7298249520544715E-2</v>
      </c>
      <c r="J556" s="26">
        <f>'trading strategies'!T625</f>
        <v>2.7298249520544715E-2</v>
      </c>
      <c r="K556" s="26">
        <f>'trading strategies'!U625</f>
        <v>2.7298249520544715E-2</v>
      </c>
      <c r="L556" s="14">
        <f t="shared" si="104"/>
        <v>7.2230112704901428E-2</v>
      </c>
      <c r="M556" s="14">
        <f t="shared" si="105"/>
        <v>1.0738788117424134</v>
      </c>
      <c r="N556" s="14">
        <f t="shared" si="106"/>
        <v>0.82695467830538871</v>
      </c>
      <c r="U556" s="9">
        <f t="shared" si="98"/>
        <v>1</v>
      </c>
      <c r="V556" s="9">
        <f t="shared" si="99"/>
        <v>1</v>
      </c>
      <c r="W556" s="9">
        <f t="shared" si="100"/>
        <v>1</v>
      </c>
      <c r="X556" s="15">
        <f t="shared" si="107"/>
        <v>2.7298249520544715E-2</v>
      </c>
      <c r="Y556" s="15">
        <f t="shared" si="108"/>
        <v>2.7298249520544715E-2</v>
      </c>
      <c r="Z556" s="15">
        <f t="shared" si="109"/>
        <v>2.7298249520544715E-2</v>
      </c>
      <c r="AA556" s="15"/>
    </row>
    <row r="557" spans="1:27" x14ac:dyDescent="0.25">
      <c r="A557" s="1">
        <f>'trading strategies'!A626</f>
        <v>42079</v>
      </c>
      <c r="B557" s="52">
        <f>'trading strategies'!B626</f>
        <v>2.8750300000000002</v>
      </c>
      <c r="C557" s="5">
        <f>'trading strategies'!P626</f>
        <v>2.5269381568553628E-2</v>
      </c>
      <c r="D557" s="5">
        <f>'trading strategies'!Q626</f>
        <v>2.5269381568553628E-2</v>
      </c>
      <c r="E557" s="5">
        <f>'trading strategies'!R626</f>
        <v>2.5269381568553628E-2</v>
      </c>
      <c r="F557" s="14">
        <f t="shared" si="101"/>
        <v>0.70749949427345526</v>
      </c>
      <c r="G557" s="14">
        <f t="shared" si="102"/>
        <v>1.7691481933109692</v>
      </c>
      <c r="H557" s="14">
        <f t="shared" si="103"/>
        <v>1.3382240598739437</v>
      </c>
      <c r="I557" s="26">
        <f>'trading strategies'!S626</f>
        <v>2.3269381568553626E-2</v>
      </c>
      <c r="J557" s="26">
        <f>'trading strategies'!T626</f>
        <v>2.3269381568553626E-2</v>
      </c>
      <c r="K557" s="26">
        <f>'trading strategies'!U626</f>
        <v>2.3269381568553626E-2</v>
      </c>
      <c r="L557" s="14">
        <f t="shared" si="104"/>
        <v>9.5499494273455054E-2</v>
      </c>
      <c r="M557" s="14">
        <f t="shared" si="105"/>
        <v>1.097148193310967</v>
      </c>
      <c r="N557" s="14">
        <f t="shared" si="106"/>
        <v>0.85022405987394234</v>
      </c>
      <c r="U557" s="9">
        <f t="shared" si="98"/>
        <v>2</v>
      </c>
      <c r="V557" s="9">
        <f t="shared" si="99"/>
        <v>2</v>
      </c>
      <c r="W557" s="9">
        <f t="shared" si="100"/>
        <v>2</v>
      </c>
      <c r="X557" s="15">
        <f t="shared" si="107"/>
        <v>5.0567631089098342E-2</v>
      </c>
      <c r="Y557" s="15">
        <f t="shared" si="108"/>
        <v>5.0567631089098342E-2</v>
      </c>
      <c r="Z557" s="15">
        <f t="shared" si="109"/>
        <v>5.0567631089098342E-2</v>
      </c>
      <c r="AA557" s="15"/>
    </row>
    <row r="558" spans="1:27" x14ac:dyDescent="0.25">
      <c r="A558" s="1">
        <f>'trading strategies'!A627</f>
        <v>42086</v>
      </c>
      <c r="B558" s="52">
        <f>'trading strategies'!B627</f>
        <v>2.8879000000000001</v>
      </c>
      <c r="C558" s="5">
        <f>'trading strategies'!P627</f>
        <v>4.4664854148230848E-3</v>
      </c>
      <c r="D558" s="5">
        <f>'trading strategies'!Q627</f>
        <v>4.4664854148230848E-3</v>
      </c>
      <c r="E558" s="5">
        <f>'trading strategies'!R627</f>
        <v>4.4664854148230848E-3</v>
      </c>
      <c r="F558" s="14">
        <f t="shared" si="101"/>
        <v>0.71196597968827835</v>
      </c>
      <c r="G558" s="14">
        <f t="shared" si="102"/>
        <v>1.7736146787257923</v>
      </c>
      <c r="H558" s="14">
        <f t="shared" si="103"/>
        <v>1.3426905452887667</v>
      </c>
      <c r="I558" s="26">
        <f>'trading strategies'!S627</f>
        <v>2.4664854148230848E-3</v>
      </c>
      <c r="J558" s="26">
        <f>'trading strategies'!T627</f>
        <v>2.4664854148230848E-3</v>
      </c>
      <c r="K558" s="26">
        <f>'trading strategies'!U627</f>
        <v>2.4664854148230848E-3</v>
      </c>
      <c r="L558" s="14">
        <f t="shared" si="104"/>
        <v>9.7965979688278138E-2</v>
      </c>
      <c r="M558" s="14">
        <f t="shared" si="105"/>
        <v>1.0996146787257901</v>
      </c>
      <c r="N558" s="14">
        <f t="shared" si="106"/>
        <v>0.85269054528876542</v>
      </c>
      <c r="U558" s="9">
        <f t="shared" si="98"/>
        <v>3</v>
      </c>
      <c r="V558" s="9">
        <f t="shared" si="99"/>
        <v>3</v>
      </c>
      <c r="W558" s="9">
        <f t="shared" si="100"/>
        <v>3</v>
      </c>
      <c r="X558" s="15">
        <f t="shared" si="107"/>
        <v>5.3034116503921425E-2</v>
      </c>
      <c r="Y558" s="15">
        <f t="shared" si="108"/>
        <v>5.3034116503921425E-2</v>
      </c>
      <c r="Z558" s="15">
        <f t="shared" si="109"/>
        <v>5.3034116503921425E-2</v>
      </c>
      <c r="AA558" s="15"/>
    </row>
    <row r="559" spans="1:27" x14ac:dyDescent="0.25">
      <c r="A559" s="1">
        <f>'trading strategies'!A628</f>
        <v>42093</v>
      </c>
      <c r="B559" s="52">
        <f>'trading strategies'!B628</f>
        <v>2.9265300000000001</v>
      </c>
      <c r="C559" s="5">
        <f>'trading strategies'!P628</f>
        <v>1.3287826457546892E-2</v>
      </c>
      <c r="D559" s="5">
        <f>'trading strategies'!Q628</f>
        <v>1.3287826457546892E-2</v>
      </c>
      <c r="E559" s="5">
        <f>'trading strategies'!R628</f>
        <v>1.3287826457546892E-2</v>
      </c>
      <c r="F559" s="14">
        <f t="shared" si="101"/>
        <v>0.72525380614582524</v>
      </c>
      <c r="G559" s="14">
        <f t="shared" si="102"/>
        <v>1.7869025051833392</v>
      </c>
      <c r="H559" s="14">
        <f t="shared" si="103"/>
        <v>1.3559783717463136</v>
      </c>
      <c r="I559" s="26">
        <f>'trading strategies'!S628</f>
        <v>1.1287826457546892E-2</v>
      </c>
      <c r="J559" s="26">
        <f>'trading strategies'!T628</f>
        <v>1.1287826457546892E-2</v>
      </c>
      <c r="K559" s="26">
        <f>'trading strategies'!U628</f>
        <v>1.1287826457546892E-2</v>
      </c>
      <c r="L559" s="14">
        <f t="shared" si="104"/>
        <v>0.10925380614582503</v>
      </c>
      <c r="M559" s="14">
        <f t="shared" si="105"/>
        <v>1.110902505183337</v>
      </c>
      <c r="N559" s="14">
        <f t="shared" si="106"/>
        <v>0.86397837174631231</v>
      </c>
      <c r="U559" s="9">
        <f t="shared" si="98"/>
        <v>4</v>
      </c>
      <c r="V559" s="9">
        <f t="shared" si="99"/>
        <v>4</v>
      </c>
      <c r="W559" s="9">
        <f t="shared" si="100"/>
        <v>4</v>
      </c>
      <c r="X559" s="15">
        <f t="shared" si="107"/>
        <v>6.4321942961468315E-2</v>
      </c>
      <c r="Y559" s="15">
        <f t="shared" si="108"/>
        <v>6.4321942961468315E-2</v>
      </c>
      <c r="Z559" s="15">
        <f t="shared" si="109"/>
        <v>6.4321942961468315E-2</v>
      </c>
      <c r="AA559" s="15"/>
    </row>
    <row r="560" spans="1:27" x14ac:dyDescent="0.25">
      <c r="A560" s="1">
        <f>'trading strategies'!A629</f>
        <v>42100</v>
      </c>
      <c r="B560" s="52">
        <f>'trading strategies'!B629</f>
        <v>2.9283700000000001</v>
      </c>
      <c r="C560" s="5">
        <f>'trading strategies'!P629</f>
        <v>6.2853338590751484E-4</v>
      </c>
      <c r="D560" s="5">
        <f>'trading strategies'!Q629</f>
        <v>6.2853338590751484E-4</v>
      </c>
      <c r="E560" s="5">
        <f>'trading strategies'!R629</f>
        <v>6.2853338590751484E-4</v>
      </c>
      <c r="F560" s="14">
        <f t="shared" si="101"/>
        <v>0.72588233953173276</v>
      </c>
      <c r="G560" s="14">
        <f t="shared" si="102"/>
        <v>1.7875310385692467</v>
      </c>
      <c r="H560" s="14">
        <f t="shared" si="103"/>
        <v>1.3566069051322212</v>
      </c>
      <c r="I560" s="26">
        <f>'trading strategies'!S629</f>
        <v>-1.3714666140924852E-3</v>
      </c>
      <c r="J560" s="26">
        <f>'trading strategies'!T629</f>
        <v>-1.3714666140924852E-3</v>
      </c>
      <c r="K560" s="26">
        <f>'trading strategies'!U629</f>
        <v>-1.3714666140924852E-3</v>
      </c>
      <c r="L560" s="14">
        <f t="shared" si="104"/>
        <v>0.10788233953173254</v>
      </c>
      <c r="M560" s="14">
        <f t="shared" si="105"/>
        <v>1.1095310385692445</v>
      </c>
      <c r="N560" s="14">
        <f t="shared" si="106"/>
        <v>0.86260690513221983</v>
      </c>
      <c r="U560" s="9">
        <f t="shared" si="98"/>
        <v>-1</v>
      </c>
      <c r="V560" s="9">
        <f t="shared" si="99"/>
        <v>-1</v>
      </c>
      <c r="W560" s="9">
        <f t="shared" si="100"/>
        <v>-1</v>
      </c>
      <c r="X560" s="15">
        <f t="shared" si="107"/>
        <v>-1.3714666140924852E-3</v>
      </c>
      <c r="Y560" s="15">
        <f t="shared" si="108"/>
        <v>-1.3714666140924852E-3</v>
      </c>
      <c r="Z560" s="15">
        <f t="shared" si="109"/>
        <v>-1.3714666140924852E-3</v>
      </c>
      <c r="AA560" s="15"/>
    </row>
    <row r="561" spans="1:27" x14ac:dyDescent="0.25">
      <c r="A561" s="1">
        <f>'trading strategies'!A630</f>
        <v>42107</v>
      </c>
      <c r="B561" s="52">
        <f>'trading strategies'!B630</f>
        <v>2.7444299999999999</v>
      </c>
      <c r="C561" s="5">
        <f>'trading strategies'!P630</f>
        <v>-6.4872551109791177E-2</v>
      </c>
      <c r="D561" s="5">
        <f>'trading strategies'!Q630</f>
        <v>-6.4872551109791177E-2</v>
      </c>
      <c r="E561" s="5">
        <f>'trading strategies'!R630</f>
        <v>-6.4872551109791177E-2</v>
      </c>
      <c r="F561" s="14">
        <f t="shared" si="101"/>
        <v>0.66100978842194158</v>
      </c>
      <c r="G561" s="14">
        <f t="shared" si="102"/>
        <v>1.7226584874594555</v>
      </c>
      <c r="H561" s="14">
        <f t="shared" si="103"/>
        <v>1.29173435402243</v>
      </c>
      <c r="I561" s="26">
        <f>'trading strategies'!S630</f>
        <v>-6.6872551109791178E-2</v>
      </c>
      <c r="J561" s="26">
        <f>'trading strategies'!T630</f>
        <v>-6.6872551109791178E-2</v>
      </c>
      <c r="K561" s="26">
        <f>'trading strategies'!U630</f>
        <v>-6.6872551109791178E-2</v>
      </c>
      <c r="L561" s="14">
        <f t="shared" si="104"/>
        <v>4.1009788421941362E-2</v>
      </c>
      <c r="M561" s="14">
        <f t="shared" si="105"/>
        <v>1.0426584874594533</v>
      </c>
      <c r="N561" s="14">
        <f t="shared" si="106"/>
        <v>0.79573435402242865</v>
      </c>
      <c r="U561" s="9">
        <f t="shared" si="98"/>
        <v>-2</v>
      </c>
      <c r="V561" s="9">
        <f t="shared" si="99"/>
        <v>-2</v>
      </c>
      <c r="W561" s="9">
        <f t="shared" si="100"/>
        <v>-2</v>
      </c>
      <c r="X561" s="15">
        <f t="shared" si="107"/>
        <v>-6.8244017723883665E-2</v>
      </c>
      <c r="Y561" s="15">
        <f t="shared" si="108"/>
        <v>-6.8244017723883665E-2</v>
      </c>
      <c r="Z561" s="15">
        <f t="shared" si="109"/>
        <v>-6.8244017723883665E-2</v>
      </c>
      <c r="AA561" s="15"/>
    </row>
    <row r="562" spans="1:27" x14ac:dyDescent="0.25">
      <c r="A562" s="1">
        <f>'trading strategies'!A631</f>
        <v>42114</v>
      </c>
      <c r="B562" s="52">
        <f>'trading strategies'!B631</f>
        <v>2.82904</v>
      </c>
      <c r="C562" s="5">
        <f>'trading strategies'!P631</f>
        <v>0</v>
      </c>
      <c r="D562" s="5">
        <f>'trading strategies'!Q631</f>
        <v>0</v>
      </c>
      <c r="E562" s="5">
        <f>'trading strategies'!R631</f>
        <v>0</v>
      </c>
      <c r="F562" s="14">
        <f t="shared" si="101"/>
        <v>0.66100978842194158</v>
      </c>
      <c r="G562" s="14">
        <f t="shared" si="102"/>
        <v>1.7226584874594555</v>
      </c>
      <c r="H562" s="14">
        <f t="shared" si="103"/>
        <v>1.29173435402243</v>
      </c>
      <c r="I562" s="26">
        <f>'trading strategies'!S631</f>
        <v>0</v>
      </c>
      <c r="J562" s="26">
        <f>'trading strategies'!T631</f>
        <v>0</v>
      </c>
      <c r="K562" s="26">
        <f>'trading strategies'!U631</f>
        <v>0</v>
      </c>
      <c r="L562" s="14">
        <f t="shared" si="104"/>
        <v>4.1009788421941362E-2</v>
      </c>
      <c r="M562" s="14">
        <f t="shared" si="105"/>
        <v>1.0426584874594533</v>
      </c>
      <c r="N562" s="14">
        <f t="shared" si="106"/>
        <v>0.79573435402242865</v>
      </c>
      <c r="U562" s="9">
        <f t="shared" si="98"/>
        <v>-1</v>
      </c>
      <c r="V562" s="9">
        <f t="shared" si="99"/>
        <v>-1</v>
      </c>
      <c r="W562" s="9">
        <f t="shared" si="100"/>
        <v>-1</v>
      </c>
      <c r="X562" s="15">
        <f t="shared" si="107"/>
        <v>0</v>
      </c>
      <c r="Y562" s="15">
        <f t="shared" si="108"/>
        <v>0</v>
      </c>
      <c r="Z562" s="15">
        <f t="shared" si="109"/>
        <v>0</v>
      </c>
      <c r="AA562" s="15"/>
    </row>
    <row r="563" spans="1:27" x14ac:dyDescent="0.25">
      <c r="A563" s="1">
        <f>'trading strategies'!A632</f>
        <v>42121</v>
      </c>
      <c r="B563" s="52">
        <f>'trading strategies'!B632</f>
        <v>2.77386</v>
      </c>
      <c r="C563" s="5">
        <f>'trading strategies'!P632</f>
        <v>0</v>
      </c>
      <c r="D563" s="5">
        <f>'trading strategies'!Q632</f>
        <v>0</v>
      </c>
      <c r="E563" s="5">
        <f>'trading strategies'!R632</f>
        <v>0</v>
      </c>
      <c r="F563" s="14">
        <f t="shared" si="101"/>
        <v>0.66100978842194158</v>
      </c>
      <c r="G563" s="14">
        <f t="shared" si="102"/>
        <v>1.7226584874594555</v>
      </c>
      <c r="H563" s="14">
        <f t="shared" si="103"/>
        <v>1.29173435402243</v>
      </c>
      <c r="I563" s="26">
        <f>'trading strategies'!S632</f>
        <v>0</v>
      </c>
      <c r="J563" s="26">
        <f>'trading strategies'!T632</f>
        <v>0</v>
      </c>
      <c r="K563" s="26">
        <f>'trading strategies'!U632</f>
        <v>0</v>
      </c>
      <c r="L563" s="14">
        <f t="shared" si="104"/>
        <v>4.1009788421941362E-2</v>
      </c>
      <c r="M563" s="14">
        <f t="shared" si="105"/>
        <v>1.0426584874594533</v>
      </c>
      <c r="N563" s="14">
        <f t="shared" si="106"/>
        <v>0.79573435402242865</v>
      </c>
      <c r="U563" s="9">
        <f t="shared" si="98"/>
        <v>-1</v>
      </c>
      <c r="V563" s="9">
        <f t="shared" si="99"/>
        <v>-1</v>
      </c>
      <c r="W563" s="9">
        <f t="shared" si="100"/>
        <v>-1</v>
      </c>
      <c r="X563" s="15">
        <f t="shared" si="107"/>
        <v>0</v>
      </c>
      <c r="Y563" s="15">
        <f t="shared" si="108"/>
        <v>0</v>
      </c>
      <c r="Z563" s="15">
        <f t="shared" si="109"/>
        <v>0</v>
      </c>
      <c r="AA563" s="15"/>
    </row>
    <row r="564" spans="1:27" x14ac:dyDescent="0.25">
      <c r="A564" s="1">
        <f>'trading strategies'!A633</f>
        <v>42128</v>
      </c>
      <c r="B564" s="52">
        <f>'trading strategies'!B633</f>
        <v>2.8934199999999999</v>
      </c>
      <c r="C564" s="5">
        <f>'trading strategies'!P633</f>
        <v>0</v>
      </c>
      <c r="D564" s="5">
        <f>'trading strategies'!Q633</f>
        <v>0</v>
      </c>
      <c r="E564" s="5">
        <f>'trading strategies'!R633</f>
        <v>0</v>
      </c>
      <c r="F564" s="14">
        <f t="shared" si="101"/>
        <v>0.66100978842194158</v>
      </c>
      <c r="G564" s="14">
        <f t="shared" si="102"/>
        <v>1.7226584874594555</v>
      </c>
      <c r="H564" s="14">
        <f t="shared" si="103"/>
        <v>1.29173435402243</v>
      </c>
      <c r="I564" s="26">
        <f>'trading strategies'!S633</f>
        <v>0</v>
      </c>
      <c r="J564" s="26">
        <f>'trading strategies'!T633</f>
        <v>0</v>
      </c>
      <c r="K564" s="26">
        <f>'trading strategies'!U633</f>
        <v>0</v>
      </c>
      <c r="L564" s="14">
        <f t="shared" si="104"/>
        <v>4.1009788421941362E-2</v>
      </c>
      <c r="M564" s="14">
        <f t="shared" si="105"/>
        <v>1.0426584874594533</v>
      </c>
      <c r="N564" s="14">
        <f t="shared" si="106"/>
        <v>0.79573435402242865</v>
      </c>
      <c r="U564" s="9">
        <f t="shared" si="98"/>
        <v>-1</v>
      </c>
      <c r="V564" s="9">
        <f t="shared" si="99"/>
        <v>-1</v>
      </c>
      <c r="W564" s="9">
        <f t="shared" si="100"/>
        <v>-1</v>
      </c>
      <c r="X564" s="15">
        <f t="shared" si="107"/>
        <v>0</v>
      </c>
      <c r="Y564" s="15">
        <f t="shared" si="108"/>
        <v>0</v>
      </c>
      <c r="Z564" s="15">
        <f t="shared" si="109"/>
        <v>0</v>
      </c>
      <c r="AA564" s="15"/>
    </row>
    <row r="565" spans="1:27" x14ac:dyDescent="0.25">
      <c r="A565" s="1">
        <f>'trading strategies'!A634</f>
        <v>42135</v>
      </c>
      <c r="B565" s="52">
        <f>'trading strategies'!B634</f>
        <v>3.0571299999999999</v>
      </c>
      <c r="C565" s="5">
        <f>'trading strategies'!P634</f>
        <v>5.5037373883582097E-2</v>
      </c>
      <c r="D565" s="5">
        <f>'trading strategies'!Q634</f>
        <v>5.5037373883582097E-2</v>
      </c>
      <c r="E565" s="5">
        <f>'trading strategies'!R634</f>
        <v>5.5037373883582097E-2</v>
      </c>
      <c r="F565" s="14">
        <f t="shared" si="101"/>
        <v>0.71604716230552368</v>
      </c>
      <c r="G565" s="14">
        <f t="shared" si="102"/>
        <v>1.7776958613430376</v>
      </c>
      <c r="H565" s="14">
        <f t="shared" si="103"/>
        <v>1.3467717279060121</v>
      </c>
      <c r="I565" s="26">
        <f>'trading strategies'!S634</f>
        <v>5.3037373883582095E-2</v>
      </c>
      <c r="J565" s="26">
        <f>'trading strategies'!T634</f>
        <v>5.3037373883582095E-2</v>
      </c>
      <c r="K565" s="26">
        <f>'trading strategies'!U634</f>
        <v>5.3037373883582095E-2</v>
      </c>
      <c r="L565" s="14">
        <f t="shared" si="104"/>
        <v>9.4047162305523457E-2</v>
      </c>
      <c r="M565" s="14">
        <f t="shared" si="105"/>
        <v>1.0956958613430354</v>
      </c>
      <c r="N565" s="14">
        <f t="shared" si="106"/>
        <v>0.84877172790601074</v>
      </c>
      <c r="U565" s="9">
        <f t="shared" si="98"/>
        <v>1</v>
      </c>
      <c r="V565" s="9">
        <f t="shared" si="99"/>
        <v>1</v>
      </c>
      <c r="W565" s="9">
        <f t="shared" si="100"/>
        <v>1</v>
      </c>
      <c r="X565" s="15">
        <f t="shared" si="107"/>
        <v>5.3037373883582095E-2</v>
      </c>
      <c r="Y565" s="15">
        <f t="shared" si="108"/>
        <v>5.3037373883582095E-2</v>
      </c>
      <c r="Z565" s="15">
        <f t="shared" si="109"/>
        <v>5.3037373883582095E-2</v>
      </c>
      <c r="AA565" s="15"/>
    </row>
    <row r="566" spans="1:27" x14ac:dyDescent="0.25">
      <c r="A566" s="1">
        <f>'trading strategies'!A635</f>
        <v>42142</v>
      </c>
      <c r="B566" s="52">
        <f>'trading strategies'!B635</f>
        <v>3.1473200000000001</v>
      </c>
      <c r="C566" s="5">
        <f>'trading strategies'!P635</f>
        <v>2.9074729700244495E-2</v>
      </c>
      <c r="D566" s="5">
        <f>'trading strategies'!Q635</f>
        <v>2.9074729700244495E-2</v>
      </c>
      <c r="E566" s="5">
        <f>'trading strategies'!R635</f>
        <v>2.9074729700244495E-2</v>
      </c>
      <c r="F566" s="14">
        <f t="shared" si="101"/>
        <v>0.74512189200576817</v>
      </c>
      <c r="G566" s="14">
        <f t="shared" si="102"/>
        <v>1.8067705910432821</v>
      </c>
      <c r="H566" s="14">
        <f t="shared" si="103"/>
        <v>1.3758464576062566</v>
      </c>
      <c r="I566" s="26">
        <f>'trading strategies'!S635</f>
        <v>2.7074729700244493E-2</v>
      </c>
      <c r="J566" s="26">
        <f>'trading strategies'!T635</f>
        <v>2.7074729700244493E-2</v>
      </c>
      <c r="K566" s="26">
        <f>'trading strategies'!U635</f>
        <v>2.7074729700244493E-2</v>
      </c>
      <c r="L566" s="14">
        <f t="shared" si="104"/>
        <v>0.12112189200576795</v>
      </c>
      <c r="M566" s="14">
        <f t="shared" si="105"/>
        <v>1.1227705910432799</v>
      </c>
      <c r="N566" s="14">
        <f t="shared" si="106"/>
        <v>0.87584645760625524</v>
      </c>
      <c r="U566" s="9">
        <f t="shared" si="98"/>
        <v>2</v>
      </c>
      <c r="V566" s="9">
        <f t="shared" si="99"/>
        <v>2</v>
      </c>
      <c r="W566" s="9">
        <f t="shared" si="100"/>
        <v>2</v>
      </c>
      <c r="X566" s="15">
        <f t="shared" si="107"/>
        <v>8.0112103583826588E-2</v>
      </c>
      <c r="Y566" s="15">
        <f t="shared" si="108"/>
        <v>8.0112103583826588E-2</v>
      </c>
      <c r="Z566" s="15">
        <f t="shared" si="109"/>
        <v>8.0112103583826588E-2</v>
      </c>
      <c r="AA566" s="15"/>
    </row>
    <row r="567" spans="1:27" x14ac:dyDescent="0.25">
      <c r="A567" s="1">
        <f>'trading strategies'!A636</f>
        <v>42149</v>
      </c>
      <c r="B567" s="52">
        <f>'trading strategies'!B636</f>
        <v>3.0834299999999999</v>
      </c>
      <c r="C567" s="5">
        <f>'trading strategies'!P636</f>
        <v>-2.050868334028455E-2</v>
      </c>
      <c r="D567" s="5">
        <f>'trading strategies'!Q636</f>
        <v>-2.050868334028455E-2</v>
      </c>
      <c r="E567" s="5">
        <f>'trading strategies'!R636</f>
        <v>-2.050868334028455E-2</v>
      </c>
      <c r="F567" s="14">
        <f t="shared" si="101"/>
        <v>0.72461320866548362</v>
      </c>
      <c r="G567" s="14">
        <f t="shared" si="102"/>
        <v>1.7862619077029975</v>
      </c>
      <c r="H567" s="14">
        <f t="shared" si="103"/>
        <v>1.355337774265972</v>
      </c>
      <c r="I567" s="26">
        <f>'trading strategies'!S636</f>
        <v>-2.2508683340284552E-2</v>
      </c>
      <c r="J567" s="26">
        <f>'trading strategies'!T636</f>
        <v>-2.2508683340284552E-2</v>
      </c>
      <c r="K567" s="26">
        <f>'trading strategies'!U636</f>
        <v>-2.2508683340284552E-2</v>
      </c>
      <c r="L567" s="14">
        <f t="shared" si="104"/>
        <v>9.8613208665483398E-2</v>
      </c>
      <c r="M567" s="14">
        <f t="shared" si="105"/>
        <v>1.1002619077029954</v>
      </c>
      <c r="N567" s="14">
        <f t="shared" si="106"/>
        <v>0.85333777426597068</v>
      </c>
      <c r="U567" s="9">
        <f t="shared" si="98"/>
        <v>-1</v>
      </c>
      <c r="V567" s="9">
        <f t="shared" si="99"/>
        <v>-1</v>
      </c>
      <c r="W567" s="9">
        <f t="shared" si="100"/>
        <v>-1</v>
      </c>
      <c r="X567" s="15">
        <f t="shared" si="107"/>
        <v>-2.2508683340284552E-2</v>
      </c>
      <c r="Y567" s="15">
        <f t="shared" si="108"/>
        <v>-2.2508683340284552E-2</v>
      </c>
      <c r="Z567" s="15">
        <f t="shared" si="109"/>
        <v>-2.2508683340284552E-2</v>
      </c>
      <c r="AA567" s="15"/>
    </row>
    <row r="568" spans="1:27" x14ac:dyDescent="0.25">
      <c r="A568" s="1">
        <f>'trading strategies'!A637</f>
        <v>42156</v>
      </c>
      <c r="B568" s="52">
        <f>'trading strategies'!B637</f>
        <v>3.0176699999999999</v>
      </c>
      <c r="C568" s="5">
        <f>'trading strategies'!P637</f>
        <v>-2.1557603285340843E-2</v>
      </c>
      <c r="D568" s="5">
        <f>'trading strategies'!Q637</f>
        <v>-2.1557603285340843E-2</v>
      </c>
      <c r="E568" s="5">
        <f>'trading strategies'!R637</f>
        <v>-2.1557603285340843E-2</v>
      </c>
      <c r="F568" s="14">
        <f t="shared" si="101"/>
        <v>0.70305560538014278</v>
      </c>
      <c r="G568" s="14">
        <f t="shared" si="102"/>
        <v>1.7647043044176567</v>
      </c>
      <c r="H568" s="14">
        <f t="shared" si="103"/>
        <v>1.3337801709806312</v>
      </c>
      <c r="I568" s="26">
        <f>'trading strategies'!S637</f>
        <v>-2.3557603285340845E-2</v>
      </c>
      <c r="J568" s="26">
        <f>'trading strategies'!T637</f>
        <v>-2.3557603285340845E-2</v>
      </c>
      <c r="K568" s="26">
        <f>'trading strategies'!U637</f>
        <v>-2.3557603285340845E-2</v>
      </c>
      <c r="L568" s="14">
        <f t="shared" si="104"/>
        <v>7.5055605380142554E-2</v>
      </c>
      <c r="M568" s="14">
        <f t="shared" si="105"/>
        <v>1.0767043044176545</v>
      </c>
      <c r="N568" s="14">
        <f t="shared" si="106"/>
        <v>0.82978017098062984</v>
      </c>
      <c r="U568" s="9">
        <f t="shared" si="98"/>
        <v>-2</v>
      </c>
      <c r="V568" s="9">
        <f t="shared" si="99"/>
        <v>-2</v>
      </c>
      <c r="W568" s="9">
        <f t="shared" si="100"/>
        <v>-2</v>
      </c>
      <c r="X568" s="15">
        <f t="shared" si="107"/>
        <v>-4.6066286625625397E-2</v>
      </c>
      <c r="Y568" s="15">
        <f t="shared" si="108"/>
        <v>-4.6066286625625397E-2</v>
      </c>
      <c r="Z568" s="15">
        <f t="shared" si="109"/>
        <v>-4.6066286625625397E-2</v>
      </c>
      <c r="AA568" s="15"/>
    </row>
    <row r="569" spans="1:27" x14ac:dyDescent="0.25">
      <c r="A569" s="1">
        <f>'trading strategies'!A638</f>
        <v>42163</v>
      </c>
      <c r="B569" s="52">
        <f>'trading strategies'!B638</f>
        <v>3.0571299999999999</v>
      </c>
      <c r="C569" s="5">
        <f>'trading strategies'!P638</f>
        <v>0</v>
      </c>
      <c r="D569" s="5">
        <f>'trading strategies'!Q638</f>
        <v>0</v>
      </c>
      <c r="E569" s="5">
        <f>'trading strategies'!R638</f>
        <v>0</v>
      </c>
      <c r="F569" s="14">
        <f t="shared" si="101"/>
        <v>0.70305560538014278</v>
      </c>
      <c r="G569" s="14">
        <f t="shared" si="102"/>
        <v>1.7647043044176567</v>
      </c>
      <c r="H569" s="14">
        <f t="shared" si="103"/>
        <v>1.3337801709806312</v>
      </c>
      <c r="I569" s="26">
        <f>'trading strategies'!S638</f>
        <v>0</v>
      </c>
      <c r="J569" s="26">
        <f>'trading strategies'!T638</f>
        <v>0</v>
      </c>
      <c r="K569" s="26">
        <f>'trading strategies'!U638</f>
        <v>0</v>
      </c>
      <c r="L569" s="14">
        <f t="shared" si="104"/>
        <v>7.5055605380142554E-2</v>
      </c>
      <c r="M569" s="14">
        <f t="shared" si="105"/>
        <v>1.0767043044176545</v>
      </c>
      <c r="N569" s="14">
        <f t="shared" si="106"/>
        <v>0.82978017098062984</v>
      </c>
      <c r="U569" s="9">
        <f t="shared" si="98"/>
        <v>-1</v>
      </c>
      <c r="V569" s="9">
        <f t="shared" si="99"/>
        <v>-1</v>
      </c>
      <c r="W569" s="9">
        <f t="shared" si="100"/>
        <v>-1</v>
      </c>
      <c r="X569" s="15">
        <f t="shared" si="107"/>
        <v>0</v>
      </c>
      <c r="Y569" s="15">
        <f t="shared" si="108"/>
        <v>0</v>
      </c>
      <c r="Z569" s="15">
        <f t="shared" si="109"/>
        <v>0</v>
      </c>
      <c r="AA569" s="15"/>
    </row>
    <row r="570" spans="1:27" x14ac:dyDescent="0.25">
      <c r="A570" s="1">
        <f>'trading strategies'!A639</f>
        <v>42170</v>
      </c>
      <c r="B570" s="52">
        <f>'trading strategies'!B639</f>
        <v>3.0270600000000001</v>
      </c>
      <c r="C570" s="5">
        <f>'trading strategies'!P639</f>
        <v>-9.8847159074859636E-3</v>
      </c>
      <c r="D570" s="5">
        <f>'trading strategies'!Q639</f>
        <v>-9.8847159074859636E-3</v>
      </c>
      <c r="E570" s="5">
        <f>'trading strategies'!R639</f>
        <v>-9.8847159074859636E-3</v>
      </c>
      <c r="F570" s="14">
        <f t="shared" si="101"/>
        <v>0.69317088947265681</v>
      </c>
      <c r="G570" s="14">
        <f t="shared" si="102"/>
        <v>1.7548195885101707</v>
      </c>
      <c r="H570" s="14">
        <f t="shared" si="103"/>
        <v>1.3238954550731452</v>
      </c>
      <c r="I570" s="26">
        <f>'trading strategies'!S639</f>
        <v>-1.1884715907485964E-2</v>
      </c>
      <c r="J570" s="26">
        <f>'trading strategies'!T639</f>
        <v>-1.1884715907485964E-2</v>
      </c>
      <c r="K570" s="26">
        <f>'trading strategies'!U639</f>
        <v>-1.1884715907485964E-2</v>
      </c>
      <c r="L570" s="14">
        <f t="shared" si="104"/>
        <v>6.3170889472656588E-2</v>
      </c>
      <c r="M570" s="14">
        <f t="shared" si="105"/>
        <v>1.0648195885101686</v>
      </c>
      <c r="N570" s="14">
        <f t="shared" si="106"/>
        <v>0.81789545507314387</v>
      </c>
      <c r="U570" s="9">
        <f t="shared" si="98"/>
        <v>-1</v>
      </c>
      <c r="V570" s="9">
        <f t="shared" si="99"/>
        <v>-1</v>
      </c>
      <c r="W570" s="9">
        <f t="shared" si="100"/>
        <v>-1</v>
      </c>
      <c r="X570" s="15">
        <f t="shared" si="107"/>
        <v>-1.1884715907485964E-2</v>
      </c>
      <c r="Y570" s="15">
        <f t="shared" si="108"/>
        <v>-1.1884715907485964E-2</v>
      </c>
      <c r="Z570" s="15">
        <f t="shared" si="109"/>
        <v>-1.1884715907485964E-2</v>
      </c>
      <c r="AA570" s="15"/>
    </row>
    <row r="571" spans="1:27" x14ac:dyDescent="0.25">
      <c r="A571" s="1">
        <f>'trading strategies'!A640</f>
        <v>42177</v>
      </c>
      <c r="B571" s="52">
        <f>'trading strategies'!B640</f>
        <v>3.2675800000000002</v>
      </c>
      <c r="C571" s="5">
        <f>'trading strategies'!P640</f>
        <v>0</v>
      </c>
      <c r="D571" s="5">
        <f>'trading strategies'!Q640</f>
        <v>0</v>
      </c>
      <c r="E571" s="5">
        <f>'trading strategies'!R640</f>
        <v>0</v>
      </c>
      <c r="F571" s="14">
        <f t="shared" si="101"/>
        <v>0.69317088947265681</v>
      </c>
      <c r="G571" s="14">
        <f t="shared" si="102"/>
        <v>1.7548195885101707</v>
      </c>
      <c r="H571" s="14">
        <f t="shared" si="103"/>
        <v>1.3238954550731452</v>
      </c>
      <c r="I571" s="26">
        <f>'trading strategies'!S640</f>
        <v>0</v>
      </c>
      <c r="J571" s="26">
        <f>'trading strategies'!T640</f>
        <v>0</v>
      </c>
      <c r="K571" s="26">
        <f>'trading strategies'!U640</f>
        <v>0</v>
      </c>
      <c r="L571" s="14">
        <f t="shared" si="104"/>
        <v>6.3170889472656588E-2</v>
      </c>
      <c r="M571" s="14">
        <f t="shared" si="105"/>
        <v>1.0648195885101686</v>
      </c>
      <c r="N571" s="14">
        <f t="shared" si="106"/>
        <v>0.81789545507314387</v>
      </c>
      <c r="U571" s="9">
        <f t="shared" si="98"/>
        <v>-1</v>
      </c>
      <c r="V571" s="9">
        <f t="shared" si="99"/>
        <v>-1</v>
      </c>
      <c r="W571" s="9">
        <f t="shared" si="100"/>
        <v>-1</v>
      </c>
      <c r="X571" s="15">
        <f t="shared" si="107"/>
        <v>0</v>
      </c>
      <c r="Y571" s="15">
        <f t="shared" si="108"/>
        <v>0</v>
      </c>
      <c r="Z571" s="15">
        <f t="shared" si="109"/>
        <v>0</v>
      </c>
      <c r="AA571" s="15"/>
    </row>
    <row r="572" spans="1:27" x14ac:dyDescent="0.25">
      <c r="A572" s="1">
        <f>'trading strategies'!A641</f>
        <v>42184</v>
      </c>
      <c r="B572" s="52">
        <f>'trading strategies'!B641</f>
        <v>3.0477300000000001</v>
      </c>
      <c r="C572" s="5">
        <f>'trading strategies'!P641</f>
        <v>-6.9652598543080035E-2</v>
      </c>
      <c r="D572" s="5">
        <f>'trading strategies'!Q641</f>
        <v>-6.9652598543080035E-2</v>
      </c>
      <c r="E572" s="5">
        <f>'trading strategies'!R641</f>
        <v>-6.9652598543080035E-2</v>
      </c>
      <c r="F572" s="14">
        <f t="shared" si="101"/>
        <v>0.62351829092957678</v>
      </c>
      <c r="G572" s="14">
        <f t="shared" si="102"/>
        <v>1.6851669899670907</v>
      </c>
      <c r="H572" s="14">
        <f t="shared" si="103"/>
        <v>1.2542428565300652</v>
      </c>
      <c r="I572" s="26">
        <f>'trading strategies'!S641</f>
        <v>-7.1652598543080037E-2</v>
      </c>
      <c r="J572" s="26">
        <f>'trading strategies'!T641</f>
        <v>-7.1652598543080037E-2</v>
      </c>
      <c r="K572" s="26">
        <f>'trading strategies'!U641</f>
        <v>-7.1652598543080037E-2</v>
      </c>
      <c r="L572" s="14">
        <f t="shared" si="104"/>
        <v>-8.4817090704234488E-3</v>
      </c>
      <c r="M572" s="14">
        <f t="shared" si="105"/>
        <v>0.99316698996708852</v>
      </c>
      <c r="N572" s="14">
        <f t="shared" si="106"/>
        <v>0.74624285653006384</v>
      </c>
      <c r="U572" s="9">
        <f t="shared" si="98"/>
        <v>-1</v>
      </c>
      <c r="V572" s="9">
        <f t="shared" si="99"/>
        <v>-1</v>
      </c>
      <c r="W572" s="9">
        <f t="shared" si="100"/>
        <v>-1</v>
      </c>
      <c r="X572" s="15">
        <f t="shared" si="107"/>
        <v>-7.1652598543080037E-2</v>
      </c>
      <c r="Y572" s="15">
        <f t="shared" si="108"/>
        <v>-7.1652598543080037E-2</v>
      </c>
      <c r="Z572" s="15">
        <f t="shared" si="109"/>
        <v>-7.1652598543080037E-2</v>
      </c>
      <c r="AA572" s="15"/>
    </row>
    <row r="573" spans="1:27" x14ac:dyDescent="0.25">
      <c r="A573" s="1">
        <f>'trading strategies'!A642</f>
        <v>42191</v>
      </c>
      <c r="B573" s="52">
        <f>'trading strategies'!B642</f>
        <v>3.1492</v>
      </c>
      <c r="C573" s="5">
        <f>'trading strategies'!P642</f>
        <v>0</v>
      </c>
      <c r="D573" s="5">
        <f>'trading strategies'!Q642</f>
        <v>0</v>
      </c>
      <c r="E573" s="5">
        <f>'trading strategies'!R642</f>
        <v>0</v>
      </c>
      <c r="F573" s="14">
        <f t="shared" si="101"/>
        <v>0.62351829092957678</v>
      </c>
      <c r="G573" s="14">
        <f t="shared" si="102"/>
        <v>1.6851669899670907</v>
      </c>
      <c r="H573" s="14">
        <f t="shared" si="103"/>
        <v>1.2542428565300652</v>
      </c>
      <c r="I573" s="26">
        <f>'trading strategies'!S642</f>
        <v>0</v>
      </c>
      <c r="J573" s="26">
        <f>'trading strategies'!T642</f>
        <v>0</v>
      </c>
      <c r="K573" s="26">
        <f>'trading strategies'!U642</f>
        <v>0</v>
      </c>
      <c r="L573" s="14">
        <f t="shared" si="104"/>
        <v>-8.4817090704234488E-3</v>
      </c>
      <c r="M573" s="14">
        <f t="shared" si="105"/>
        <v>0.99316698996708852</v>
      </c>
      <c r="N573" s="14">
        <f t="shared" si="106"/>
        <v>0.74624285653006384</v>
      </c>
      <c r="U573" s="9">
        <f t="shared" si="98"/>
        <v>-1</v>
      </c>
      <c r="V573" s="9">
        <f t="shared" si="99"/>
        <v>-1</v>
      </c>
      <c r="W573" s="9">
        <f t="shared" si="100"/>
        <v>-1</v>
      </c>
      <c r="X573" s="15">
        <f t="shared" si="107"/>
        <v>0</v>
      </c>
      <c r="Y573" s="15">
        <f t="shared" si="108"/>
        <v>0</v>
      </c>
      <c r="Z573" s="15">
        <f t="shared" si="109"/>
        <v>0</v>
      </c>
      <c r="AA573" s="15"/>
    </row>
    <row r="574" spans="1:27" x14ac:dyDescent="0.25">
      <c r="A574" s="1">
        <f>'trading strategies'!A643</f>
        <v>42198</v>
      </c>
      <c r="B574" s="52">
        <f>'trading strategies'!B643</f>
        <v>3.34274</v>
      </c>
      <c r="C574" s="5">
        <f>'trading strategies'!P643</f>
        <v>5.9642377631113686E-2</v>
      </c>
      <c r="D574" s="5">
        <f>'trading strategies'!Q643</f>
        <v>5.9642377631113686E-2</v>
      </c>
      <c r="E574" s="5">
        <f>'trading strategies'!R643</f>
        <v>5.9642377631113686E-2</v>
      </c>
      <c r="F574" s="14">
        <f t="shared" si="101"/>
        <v>0.68316066856069046</v>
      </c>
      <c r="G574" s="14">
        <f t="shared" si="102"/>
        <v>1.7448093675982044</v>
      </c>
      <c r="H574" s="14">
        <f t="shared" si="103"/>
        <v>1.3138852341611789</v>
      </c>
      <c r="I574" s="26">
        <f>'trading strategies'!S643</f>
        <v>5.7642377631113684E-2</v>
      </c>
      <c r="J574" s="26">
        <f>'trading strategies'!T643</f>
        <v>5.7642377631113684E-2</v>
      </c>
      <c r="K574" s="26">
        <f>'trading strategies'!U643</f>
        <v>5.7642377631113684E-2</v>
      </c>
      <c r="L574" s="14">
        <f t="shared" si="104"/>
        <v>4.9160668560690235E-2</v>
      </c>
      <c r="M574" s="14">
        <f t="shared" si="105"/>
        <v>1.0508093675982022</v>
      </c>
      <c r="N574" s="14">
        <f t="shared" si="106"/>
        <v>0.80388523416117752</v>
      </c>
      <c r="U574" s="9">
        <f t="shared" si="98"/>
        <v>1</v>
      </c>
      <c r="V574" s="9">
        <f t="shared" si="99"/>
        <v>1</v>
      </c>
      <c r="W574" s="9">
        <f t="shared" si="100"/>
        <v>1</v>
      </c>
      <c r="X574" s="15">
        <f t="shared" si="107"/>
        <v>5.7642377631113684E-2</v>
      </c>
      <c r="Y574" s="15">
        <f t="shared" si="108"/>
        <v>5.7642377631113684E-2</v>
      </c>
      <c r="Z574" s="15">
        <f t="shared" si="109"/>
        <v>5.7642377631113684E-2</v>
      </c>
      <c r="AA574" s="15"/>
    </row>
    <row r="575" spans="1:27" x14ac:dyDescent="0.25">
      <c r="A575" s="1">
        <f>'trading strategies'!A644</f>
        <v>42205</v>
      </c>
      <c r="B575" s="52">
        <f>'trading strategies'!B644</f>
        <v>3.3126699999999998</v>
      </c>
      <c r="C575" s="5">
        <f>'trading strategies'!P644</f>
        <v>-9.0363192090960887E-3</v>
      </c>
      <c r="D575" s="5">
        <f>'trading strategies'!Q644</f>
        <v>-9.0363192090960887E-3</v>
      </c>
      <c r="E575" s="5">
        <f>'trading strategies'!R644</f>
        <v>-9.0363192090960887E-3</v>
      </c>
      <c r="F575" s="14">
        <f t="shared" si="101"/>
        <v>0.67412434935159438</v>
      </c>
      <c r="G575" s="14">
        <f t="shared" si="102"/>
        <v>1.7357730483891083</v>
      </c>
      <c r="H575" s="14">
        <f t="shared" si="103"/>
        <v>1.3048489149520828</v>
      </c>
      <c r="I575" s="26">
        <f>'trading strategies'!S644</f>
        <v>-1.1036319209096089E-2</v>
      </c>
      <c r="J575" s="26">
        <f>'trading strategies'!T644</f>
        <v>-1.1036319209096089E-2</v>
      </c>
      <c r="K575" s="26">
        <f>'trading strategies'!U644</f>
        <v>-1.1036319209096089E-2</v>
      </c>
      <c r="L575" s="14">
        <f t="shared" si="104"/>
        <v>3.8124349351594145E-2</v>
      </c>
      <c r="M575" s="14">
        <f t="shared" si="105"/>
        <v>1.0397730483891061</v>
      </c>
      <c r="N575" s="14">
        <f t="shared" si="106"/>
        <v>0.79284891495208143</v>
      </c>
      <c r="U575" s="9">
        <f t="shared" si="98"/>
        <v>-1</v>
      </c>
      <c r="V575" s="9">
        <f t="shared" si="99"/>
        <v>-1</v>
      </c>
      <c r="W575" s="9">
        <f t="shared" si="100"/>
        <v>-1</v>
      </c>
      <c r="X575" s="15">
        <f t="shared" si="107"/>
        <v>-1.1036319209096089E-2</v>
      </c>
      <c r="Y575" s="15">
        <f t="shared" si="108"/>
        <v>-1.1036319209096089E-2</v>
      </c>
      <c r="Z575" s="15">
        <f t="shared" si="109"/>
        <v>-1.1036319209096089E-2</v>
      </c>
      <c r="AA575" s="15"/>
    </row>
    <row r="576" spans="1:27" x14ac:dyDescent="0.25">
      <c r="A576" s="1">
        <f>'trading strategies'!A645</f>
        <v>42212</v>
      </c>
      <c r="B576" s="52">
        <f>'trading strategies'!B645</f>
        <v>3.2901199999999999</v>
      </c>
      <c r="C576" s="5">
        <f>'trading strategies'!P645</f>
        <v>-6.8304724739445266E-3</v>
      </c>
      <c r="D576" s="5">
        <f>'trading strategies'!Q645</f>
        <v>-6.8304724739445266E-3</v>
      </c>
      <c r="E576" s="5">
        <f>'trading strategies'!R645</f>
        <v>-6.8304724739445266E-3</v>
      </c>
      <c r="F576" s="14">
        <f t="shared" si="101"/>
        <v>0.66729387687764985</v>
      </c>
      <c r="G576" s="14">
        <f t="shared" si="102"/>
        <v>1.7289425759151638</v>
      </c>
      <c r="H576" s="14">
        <f t="shared" si="103"/>
        <v>1.2980184424781382</v>
      </c>
      <c r="I576" s="26">
        <f>'trading strategies'!S645</f>
        <v>-8.8304724739445267E-3</v>
      </c>
      <c r="J576" s="26">
        <f>'trading strategies'!T645</f>
        <v>-8.8304724739445267E-3</v>
      </c>
      <c r="K576" s="26">
        <f>'trading strategies'!U645</f>
        <v>-8.8304724739445267E-3</v>
      </c>
      <c r="L576" s="14">
        <f t="shared" si="104"/>
        <v>2.9293876877649616E-2</v>
      </c>
      <c r="M576" s="14">
        <f t="shared" si="105"/>
        <v>1.0309425759151616</v>
      </c>
      <c r="N576" s="14">
        <f t="shared" si="106"/>
        <v>0.7840184424781369</v>
      </c>
      <c r="U576" s="9">
        <f t="shared" si="98"/>
        <v>-2</v>
      </c>
      <c r="V576" s="9">
        <f t="shared" si="99"/>
        <v>-2</v>
      </c>
      <c r="W576" s="9">
        <f t="shared" si="100"/>
        <v>-2</v>
      </c>
      <c r="X576" s="15">
        <f t="shared" si="107"/>
        <v>-1.9866791683040615E-2</v>
      </c>
      <c r="Y576" s="15">
        <f t="shared" si="108"/>
        <v>-1.9866791683040615E-2</v>
      </c>
      <c r="Z576" s="15">
        <f t="shared" si="109"/>
        <v>-1.9866791683040615E-2</v>
      </c>
      <c r="AA576" s="15"/>
    </row>
    <row r="577" spans="1:27" x14ac:dyDescent="0.25">
      <c r="A577" s="1">
        <f>'trading strategies'!A646</f>
        <v>42219</v>
      </c>
      <c r="B577" s="52">
        <f>'trading strategies'!B646</f>
        <v>3.2281200000000001</v>
      </c>
      <c r="C577" s="5">
        <f>'trading strategies'!P646</f>
        <v>-1.9024113838318923E-2</v>
      </c>
      <c r="D577" s="5">
        <f>'trading strategies'!Q646</f>
        <v>-1.9024113838318923E-2</v>
      </c>
      <c r="E577" s="5">
        <f>'trading strategies'!R646</f>
        <v>-1.9024113838318923E-2</v>
      </c>
      <c r="F577" s="14">
        <f t="shared" si="101"/>
        <v>0.64826976303933093</v>
      </c>
      <c r="G577" s="14">
        <f t="shared" si="102"/>
        <v>1.7099184620768448</v>
      </c>
      <c r="H577" s="14">
        <f t="shared" si="103"/>
        <v>1.2789943286398193</v>
      </c>
      <c r="I577" s="26">
        <f>'trading strategies'!S646</f>
        <v>-2.1024113838318925E-2</v>
      </c>
      <c r="J577" s="26">
        <f>'trading strategies'!T646</f>
        <v>-2.1024113838318925E-2</v>
      </c>
      <c r="K577" s="26">
        <f>'trading strategies'!U646</f>
        <v>-2.1024113838318925E-2</v>
      </c>
      <c r="L577" s="14">
        <f t="shared" si="104"/>
        <v>8.2697630393306909E-3</v>
      </c>
      <c r="M577" s="14">
        <f t="shared" si="105"/>
        <v>1.0099184620768427</v>
      </c>
      <c r="N577" s="14">
        <f t="shared" si="106"/>
        <v>0.76299432863981798</v>
      </c>
      <c r="U577" s="9">
        <f t="shared" si="98"/>
        <v>-3</v>
      </c>
      <c r="V577" s="9">
        <f t="shared" si="99"/>
        <v>-3</v>
      </c>
      <c r="W577" s="9">
        <f t="shared" si="100"/>
        <v>-3</v>
      </c>
      <c r="X577" s="15">
        <f t="shared" si="107"/>
        <v>-4.0890905521359544E-2</v>
      </c>
      <c r="Y577" s="15">
        <f t="shared" si="108"/>
        <v>-4.0890905521359544E-2</v>
      </c>
      <c r="Z577" s="15">
        <f t="shared" si="109"/>
        <v>-4.0890905521359544E-2</v>
      </c>
      <c r="AA577" s="15"/>
    </row>
    <row r="578" spans="1:27" x14ac:dyDescent="0.25">
      <c r="A578" s="1">
        <f>'trading strategies'!A647</f>
        <v>42226</v>
      </c>
      <c r="B578" s="52">
        <f>'trading strategies'!B647</f>
        <v>3.18302</v>
      </c>
      <c r="C578" s="5">
        <f>'trading strategies'!P647</f>
        <v>0</v>
      </c>
      <c r="D578" s="5">
        <f>'trading strategies'!Q647</f>
        <v>0</v>
      </c>
      <c r="E578" s="5">
        <f>'trading strategies'!R647</f>
        <v>0</v>
      </c>
      <c r="F578" s="14">
        <f t="shared" si="101"/>
        <v>0.64826976303933093</v>
      </c>
      <c r="G578" s="14">
        <f t="shared" si="102"/>
        <v>1.7099184620768448</v>
      </c>
      <c r="H578" s="14">
        <f t="shared" si="103"/>
        <v>1.2789943286398193</v>
      </c>
      <c r="I578" s="26">
        <f>'trading strategies'!S647</f>
        <v>0</v>
      </c>
      <c r="J578" s="26">
        <f>'trading strategies'!T647</f>
        <v>0</v>
      </c>
      <c r="K578" s="26">
        <f>'trading strategies'!U647</f>
        <v>0</v>
      </c>
      <c r="L578" s="14">
        <f t="shared" si="104"/>
        <v>8.2697630393306909E-3</v>
      </c>
      <c r="M578" s="14">
        <f t="shared" si="105"/>
        <v>1.0099184620768427</v>
      </c>
      <c r="N578" s="14">
        <f t="shared" si="106"/>
        <v>0.76299432863981798</v>
      </c>
      <c r="U578" s="9">
        <f t="shared" si="98"/>
        <v>-1</v>
      </c>
      <c r="V578" s="9">
        <f t="shared" si="99"/>
        <v>-1</v>
      </c>
      <c r="W578" s="9">
        <f t="shared" si="100"/>
        <v>-1</v>
      </c>
      <c r="X578" s="15">
        <f t="shared" si="107"/>
        <v>0</v>
      </c>
      <c r="Y578" s="15">
        <f t="shared" si="108"/>
        <v>0</v>
      </c>
      <c r="Z578" s="15">
        <f t="shared" si="109"/>
        <v>0</v>
      </c>
      <c r="AA578" s="15"/>
    </row>
    <row r="579" spans="1:27" x14ac:dyDescent="0.25">
      <c r="A579" s="1">
        <f>'trading strategies'!A648</f>
        <v>42233</v>
      </c>
      <c r="B579" s="52">
        <f>'trading strategies'!B648</f>
        <v>2.9706999999999999</v>
      </c>
      <c r="C579" s="5">
        <f>'trading strategies'!P648</f>
        <v>0</v>
      </c>
      <c r="D579" s="5">
        <f>'trading strategies'!Q648</f>
        <v>0</v>
      </c>
      <c r="E579" s="5">
        <f>'trading strategies'!R648</f>
        <v>0</v>
      </c>
      <c r="F579" s="14">
        <f t="shared" si="101"/>
        <v>0.64826976303933093</v>
      </c>
      <c r="G579" s="14">
        <f t="shared" si="102"/>
        <v>1.7099184620768448</v>
      </c>
      <c r="H579" s="14">
        <f t="shared" si="103"/>
        <v>1.2789943286398193</v>
      </c>
      <c r="I579" s="26">
        <f>'trading strategies'!S648</f>
        <v>0</v>
      </c>
      <c r="J579" s="26">
        <f>'trading strategies'!T648</f>
        <v>0</v>
      </c>
      <c r="K579" s="26">
        <f>'trading strategies'!U648</f>
        <v>0</v>
      </c>
      <c r="L579" s="14">
        <f t="shared" si="104"/>
        <v>8.2697630393306909E-3</v>
      </c>
      <c r="M579" s="14">
        <f t="shared" si="105"/>
        <v>1.0099184620768427</v>
      </c>
      <c r="N579" s="14">
        <f t="shared" si="106"/>
        <v>0.76299432863981798</v>
      </c>
      <c r="U579" s="9">
        <f t="shared" ref="U579:U638" si="110">IF(AND(I579*I578&gt;0,I579&lt;0),U578-1,IF(AND(I579*I578&gt;0,I579&gt;0),U578+1,IF(I579&gt;0,1,-1)))</f>
        <v>-1</v>
      </c>
      <c r="V579" s="9">
        <f t="shared" ref="V579:V638" si="111">IF(AND(J579*J578&gt;0,J579&lt;0),V578-1,IF(AND(J579*J578&gt;0,J579&gt;0),V578+1,IF(J579&gt;0,1,-1)))</f>
        <v>-1</v>
      </c>
      <c r="W579" s="9">
        <f t="shared" ref="W579:W638" si="112">IF(AND(K579*K578&gt;0,K579&lt;0),W578-1,IF(AND(K579*K578&gt;0,K579&gt;0),W578+1,IF(K579&gt;0,1,-1)))</f>
        <v>-1</v>
      </c>
      <c r="X579" s="15">
        <f t="shared" si="107"/>
        <v>0</v>
      </c>
      <c r="Y579" s="15">
        <f t="shared" si="108"/>
        <v>0</v>
      </c>
      <c r="Z579" s="15">
        <f t="shared" si="109"/>
        <v>0</v>
      </c>
      <c r="AA579" s="15"/>
    </row>
    <row r="580" spans="1:27" x14ac:dyDescent="0.25">
      <c r="A580" s="1">
        <f>'trading strategies'!A649</f>
        <v>42240</v>
      </c>
      <c r="B580" s="52">
        <f>'trading strategies'!B649</f>
        <v>3.0477300000000001</v>
      </c>
      <c r="C580" s="5">
        <f>'trading strategies'!P649</f>
        <v>0</v>
      </c>
      <c r="D580" s="5">
        <f>'trading strategies'!Q649</f>
        <v>0</v>
      </c>
      <c r="E580" s="5">
        <f>'trading strategies'!R649</f>
        <v>0</v>
      </c>
      <c r="F580" s="14">
        <f t="shared" ref="F580:F638" si="113">C580+F579</f>
        <v>0.64826976303933093</v>
      </c>
      <c r="G580" s="14">
        <f t="shared" ref="G580:G638" si="114">D580+G579</f>
        <v>1.7099184620768448</v>
      </c>
      <c r="H580" s="14">
        <f t="shared" ref="H580:H638" si="115">E580+H579</f>
        <v>1.2789943286398193</v>
      </c>
      <c r="I580" s="26">
        <f>'trading strategies'!S649</f>
        <v>0</v>
      </c>
      <c r="J580" s="26">
        <f>'trading strategies'!T649</f>
        <v>0</v>
      </c>
      <c r="K580" s="26">
        <f>'trading strategies'!U649</f>
        <v>0</v>
      </c>
      <c r="L580" s="14">
        <f t="shared" ref="L580:L638" si="116">I580+L579</f>
        <v>8.2697630393306909E-3</v>
      </c>
      <c r="M580" s="14">
        <f t="shared" ref="M580:M638" si="117">J580+M579</f>
        <v>1.0099184620768427</v>
      </c>
      <c r="N580" s="14">
        <f t="shared" ref="N580:N638" si="118">K580+N579</f>
        <v>0.76299432863981798</v>
      </c>
      <c r="U580" s="9">
        <f t="shared" si="110"/>
        <v>-1</v>
      </c>
      <c r="V580" s="9">
        <f t="shared" si="111"/>
        <v>-1</v>
      </c>
      <c r="W580" s="9">
        <f t="shared" si="112"/>
        <v>-1</v>
      </c>
      <c r="X580" s="15">
        <f t="shared" ref="X580:X638" si="119">IF(I580*I579&gt;0,I580+X579,I580)</f>
        <v>0</v>
      </c>
      <c r="Y580" s="15">
        <f t="shared" ref="Y580:Y638" si="120">IF(J580*J579&gt;0,J580+Y579,J580)</f>
        <v>0</v>
      </c>
      <c r="Z580" s="15">
        <f t="shared" ref="Z580:Z638" si="121">IF(K580*K579&gt;0,K580+Z579,K580)</f>
        <v>0</v>
      </c>
      <c r="AA580" s="15"/>
    </row>
    <row r="581" spans="1:27" x14ac:dyDescent="0.25">
      <c r="A581" s="1">
        <f>'trading strategies'!A650</f>
        <v>42247</v>
      </c>
      <c r="B581" s="52">
        <f>'trading strategies'!B650</f>
        <v>2.9500299999999999</v>
      </c>
      <c r="C581" s="5">
        <f>'trading strategies'!P650</f>
        <v>0</v>
      </c>
      <c r="D581" s="5">
        <f>'trading strategies'!Q650</f>
        <v>0</v>
      </c>
      <c r="E581" s="5">
        <f>'trading strategies'!R650</f>
        <v>0</v>
      </c>
      <c r="F581" s="14">
        <f t="shared" si="113"/>
        <v>0.64826976303933093</v>
      </c>
      <c r="G581" s="14">
        <f t="shared" si="114"/>
        <v>1.7099184620768448</v>
      </c>
      <c r="H581" s="14">
        <f t="shared" si="115"/>
        <v>1.2789943286398193</v>
      </c>
      <c r="I581" s="26">
        <f>'trading strategies'!S650</f>
        <v>0</v>
      </c>
      <c r="J581" s="26">
        <f>'trading strategies'!T650</f>
        <v>0</v>
      </c>
      <c r="K581" s="26">
        <f>'trading strategies'!U650</f>
        <v>0</v>
      </c>
      <c r="L581" s="14">
        <f t="shared" si="116"/>
        <v>8.2697630393306909E-3</v>
      </c>
      <c r="M581" s="14">
        <f t="shared" si="117"/>
        <v>1.0099184620768427</v>
      </c>
      <c r="N581" s="14">
        <f t="shared" si="118"/>
        <v>0.76299432863981798</v>
      </c>
      <c r="U581" s="9">
        <f t="shared" si="110"/>
        <v>-1</v>
      </c>
      <c r="V581" s="9">
        <f t="shared" si="111"/>
        <v>-1</v>
      </c>
      <c r="W581" s="9">
        <f t="shared" si="112"/>
        <v>-1</v>
      </c>
      <c r="X581" s="15">
        <f t="shared" si="119"/>
        <v>0</v>
      </c>
      <c r="Y581" s="15">
        <f t="shared" si="120"/>
        <v>0</v>
      </c>
      <c r="Z581" s="15">
        <f t="shared" si="121"/>
        <v>0</v>
      </c>
      <c r="AA581" s="15"/>
    </row>
    <row r="582" spans="1:27" x14ac:dyDescent="0.25">
      <c r="A582" s="1">
        <f>'trading strategies'!A651</f>
        <v>42254</v>
      </c>
      <c r="B582" s="52">
        <f>'trading strategies'!B651</f>
        <v>2.9706999999999999</v>
      </c>
      <c r="C582" s="5">
        <f>'trading strategies'!P651</f>
        <v>0</v>
      </c>
      <c r="D582" s="5">
        <f>'trading strategies'!Q651</f>
        <v>0</v>
      </c>
      <c r="E582" s="5">
        <f>'trading strategies'!R651</f>
        <v>0</v>
      </c>
      <c r="F582" s="14">
        <f t="shared" si="113"/>
        <v>0.64826976303933093</v>
      </c>
      <c r="G582" s="14">
        <f t="shared" si="114"/>
        <v>1.7099184620768448</v>
      </c>
      <c r="H582" s="14">
        <f t="shared" si="115"/>
        <v>1.2789943286398193</v>
      </c>
      <c r="I582" s="26">
        <f>'trading strategies'!S651</f>
        <v>0</v>
      </c>
      <c r="J582" s="26">
        <f>'trading strategies'!T651</f>
        <v>0</v>
      </c>
      <c r="K582" s="26">
        <f>'trading strategies'!U651</f>
        <v>0</v>
      </c>
      <c r="L582" s="14">
        <f t="shared" si="116"/>
        <v>8.2697630393306909E-3</v>
      </c>
      <c r="M582" s="14">
        <f t="shared" si="117"/>
        <v>1.0099184620768427</v>
      </c>
      <c r="N582" s="14">
        <f t="shared" si="118"/>
        <v>0.76299432863981798</v>
      </c>
      <c r="U582" s="9">
        <f t="shared" si="110"/>
        <v>-1</v>
      </c>
      <c r="V582" s="9">
        <f t="shared" si="111"/>
        <v>-1</v>
      </c>
      <c r="W582" s="9">
        <f t="shared" si="112"/>
        <v>-1</v>
      </c>
      <c r="X582" s="15">
        <f t="shared" si="119"/>
        <v>0</v>
      </c>
      <c r="Y582" s="15">
        <f t="shared" si="120"/>
        <v>0</v>
      </c>
      <c r="Z582" s="15">
        <f t="shared" si="121"/>
        <v>0</v>
      </c>
      <c r="AA582" s="15"/>
    </row>
    <row r="583" spans="1:27" x14ac:dyDescent="0.25">
      <c r="A583" s="1">
        <f>'trading strategies'!A652</f>
        <v>42261</v>
      </c>
      <c r="B583" s="52">
        <f>'trading strategies'!B652</f>
        <v>2.8936600000000001</v>
      </c>
      <c r="C583" s="5">
        <f>'trading strategies'!P652</f>
        <v>0</v>
      </c>
      <c r="D583" s="5">
        <f>'trading strategies'!Q652</f>
        <v>2.6275478422852272E-2</v>
      </c>
      <c r="E583" s="5">
        <f>'trading strategies'!R652</f>
        <v>2.6275478422852272E-2</v>
      </c>
      <c r="F583" s="14">
        <f t="shared" si="113"/>
        <v>0.64826976303933093</v>
      </c>
      <c r="G583" s="14">
        <f t="shared" si="114"/>
        <v>1.7361939404996971</v>
      </c>
      <c r="H583" s="14">
        <f t="shared" si="115"/>
        <v>1.3052698070626716</v>
      </c>
      <c r="I583" s="26">
        <f>'trading strategies'!S652</f>
        <v>0</v>
      </c>
      <c r="J583" s="26">
        <f>'trading strategies'!T652</f>
        <v>2.427547842285227E-2</v>
      </c>
      <c r="K583" s="26">
        <f>'trading strategies'!U652</f>
        <v>2.427547842285227E-2</v>
      </c>
      <c r="L583" s="14">
        <f t="shared" si="116"/>
        <v>8.2697630393306909E-3</v>
      </c>
      <c r="M583" s="14">
        <f t="shared" si="117"/>
        <v>1.0341939404996949</v>
      </c>
      <c r="N583" s="14">
        <f t="shared" si="118"/>
        <v>0.78726980706267025</v>
      </c>
      <c r="U583" s="9">
        <f t="shared" si="110"/>
        <v>-1</v>
      </c>
      <c r="V583" s="9">
        <f t="shared" si="111"/>
        <v>1</v>
      </c>
      <c r="W583" s="9">
        <f t="shared" si="112"/>
        <v>1</v>
      </c>
      <c r="X583" s="15">
        <f t="shared" si="119"/>
        <v>0</v>
      </c>
      <c r="Y583" s="15">
        <f t="shared" si="120"/>
        <v>2.427547842285227E-2</v>
      </c>
      <c r="Z583" s="15">
        <f t="shared" si="121"/>
        <v>2.427547842285227E-2</v>
      </c>
      <c r="AA583" s="15"/>
    </row>
    <row r="584" spans="1:27" x14ac:dyDescent="0.25">
      <c r="A584" s="1">
        <f>'trading strategies'!A653</f>
        <v>42268</v>
      </c>
      <c r="B584" s="52">
        <f>'trading strategies'!B653</f>
        <v>2.9406300000000001</v>
      </c>
      <c r="C584" s="5">
        <f>'trading strategies'!P653</f>
        <v>0</v>
      </c>
      <c r="D584" s="5">
        <f>'trading strategies'!Q653</f>
        <v>-1.610170725210569E-2</v>
      </c>
      <c r="E584" s="5">
        <f>'trading strategies'!R653</f>
        <v>-1.610170725210569E-2</v>
      </c>
      <c r="F584" s="14">
        <f t="shared" si="113"/>
        <v>0.64826976303933093</v>
      </c>
      <c r="G584" s="14">
        <f t="shared" si="114"/>
        <v>1.7200922332475914</v>
      </c>
      <c r="H584" s="14">
        <f t="shared" si="115"/>
        <v>1.2891680998105659</v>
      </c>
      <c r="I584" s="26">
        <f>'trading strategies'!S653</f>
        <v>0</v>
      </c>
      <c r="J584" s="26">
        <f>'trading strategies'!T653</f>
        <v>-1.8101707252105692E-2</v>
      </c>
      <c r="K584" s="26">
        <f>'trading strategies'!U653</f>
        <v>-1.8101707252105692E-2</v>
      </c>
      <c r="L584" s="14">
        <f t="shared" si="116"/>
        <v>8.2697630393306909E-3</v>
      </c>
      <c r="M584" s="14">
        <f t="shared" si="117"/>
        <v>1.0160922332475892</v>
      </c>
      <c r="N584" s="14">
        <f t="shared" si="118"/>
        <v>0.76916809981056455</v>
      </c>
      <c r="U584" s="9">
        <f t="shared" si="110"/>
        <v>-1</v>
      </c>
      <c r="V584" s="9">
        <f t="shared" si="111"/>
        <v>-1</v>
      </c>
      <c r="W584" s="9">
        <f t="shared" si="112"/>
        <v>-1</v>
      </c>
      <c r="X584" s="15">
        <f t="shared" si="119"/>
        <v>0</v>
      </c>
      <c r="Y584" s="15">
        <f t="shared" si="120"/>
        <v>-1.8101707252105692E-2</v>
      </c>
      <c r="Z584" s="15">
        <f t="shared" si="121"/>
        <v>-1.8101707252105692E-2</v>
      </c>
      <c r="AA584" s="15"/>
    </row>
    <row r="585" spans="1:27" x14ac:dyDescent="0.25">
      <c r="A585" s="1">
        <f>'trading strategies'!A654</f>
        <v>42275</v>
      </c>
      <c r="B585" s="52">
        <f>'trading strategies'!B654</f>
        <v>2.9575399999999998</v>
      </c>
      <c r="C585" s="5">
        <f>'trading strategies'!P654</f>
        <v>0</v>
      </c>
      <c r="D585" s="5">
        <f>'trading strategies'!Q654</f>
        <v>-5.7339976065737819E-3</v>
      </c>
      <c r="E585" s="5">
        <f>'trading strategies'!R654</f>
        <v>-5.7339976065737819E-3</v>
      </c>
      <c r="F585" s="14">
        <f t="shared" si="113"/>
        <v>0.64826976303933093</v>
      </c>
      <c r="G585" s="14">
        <f t="shared" si="114"/>
        <v>1.7143582356410176</v>
      </c>
      <c r="H585" s="14">
        <f t="shared" si="115"/>
        <v>1.2834341022039921</v>
      </c>
      <c r="I585" s="26">
        <f>'trading strategies'!S654</f>
        <v>0</v>
      </c>
      <c r="J585" s="26">
        <f>'trading strategies'!T654</f>
        <v>-7.7339976065737819E-3</v>
      </c>
      <c r="K585" s="26">
        <f>'trading strategies'!U654</f>
        <v>-7.7339976065737819E-3</v>
      </c>
      <c r="L585" s="14">
        <f t="shared" si="116"/>
        <v>8.2697630393306909E-3</v>
      </c>
      <c r="M585" s="14">
        <f t="shared" si="117"/>
        <v>1.0083582356410155</v>
      </c>
      <c r="N585" s="14">
        <f t="shared" si="118"/>
        <v>0.76143410220399077</v>
      </c>
      <c r="U585" s="9">
        <f t="shared" si="110"/>
        <v>-1</v>
      </c>
      <c r="V585" s="9">
        <f t="shared" si="111"/>
        <v>-2</v>
      </c>
      <c r="W585" s="9">
        <f t="shared" si="112"/>
        <v>-2</v>
      </c>
      <c r="X585" s="15">
        <f t="shared" si="119"/>
        <v>0</v>
      </c>
      <c r="Y585" s="15">
        <f t="shared" si="120"/>
        <v>-2.5835704858679476E-2</v>
      </c>
      <c r="Z585" s="15">
        <f t="shared" si="121"/>
        <v>-2.5835704858679476E-2</v>
      </c>
      <c r="AA585" s="15"/>
    </row>
    <row r="586" spans="1:27" x14ac:dyDescent="0.25">
      <c r="A586" s="1">
        <f>'trading strategies'!A655</f>
        <v>42282</v>
      </c>
      <c r="B586" s="52">
        <f>'trading strategies'!B655</f>
        <v>2.9932400000000001</v>
      </c>
      <c r="C586" s="5">
        <f>'trading strategies'!P655</f>
        <v>1.1998571043443373E-2</v>
      </c>
      <c r="D586" s="5">
        <f>'trading strategies'!Q655</f>
        <v>0</v>
      </c>
      <c r="E586" s="5">
        <f>'trading strategies'!R655</f>
        <v>0</v>
      </c>
      <c r="F586" s="14">
        <f t="shared" si="113"/>
        <v>0.6602683340827743</v>
      </c>
      <c r="G586" s="14">
        <f t="shared" si="114"/>
        <v>1.7143582356410176</v>
      </c>
      <c r="H586" s="14">
        <f t="shared" si="115"/>
        <v>1.2834341022039921</v>
      </c>
      <c r="I586" s="26">
        <f>'trading strategies'!S655</f>
        <v>9.9985710434433734E-3</v>
      </c>
      <c r="J586" s="26">
        <f>'trading strategies'!T655</f>
        <v>0</v>
      </c>
      <c r="K586" s="26">
        <f>'trading strategies'!U655</f>
        <v>0</v>
      </c>
      <c r="L586" s="14">
        <f t="shared" si="116"/>
        <v>1.8268334082774063E-2</v>
      </c>
      <c r="M586" s="14">
        <f t="shared" si="117"/>
        <v>1.0083582356410155</v>
      </c>
      <c r="N586" s="14">
        <f t="shared" si="118"/>
        <v>0.76143410220399077</v>
      </c>
      <c r="U586" s="9">
        <f t="shared" si="110"/>
        <v>1</v>
      </c>
      <c r="V586" s="9">
        <f t="shared" si="111"/>
        <v>-1</v>
      </c>
      <c r="W586" s="9">
        <f t="shared" si="112"/>
        <v>-1</v>
      </c>
      <c r="X586" s="15">
        <f t="shared" si="119"/>
        <v>9.9985710434433734E-3</v>
      </c>
      <c r="Y586" s="15">
        <f t="shared" si="120"/>
        <v>0</v>
      </c>
      <c r="Z586" s="15">
        <f t="shared" si="121"/>
        <v>0</v>
      </c>
      <c r="AA586" s="15"/>
    </row>
    <row r="587" spans="1:27" x14ac:dyDescent="0.25">
      <c r="A587" s="1">
        <f>'trading strategies'!A656</f>
        <v>42289</v>
      </c>
      <c r="B587" s="52">
        <f>'trading strategies'!B656</f>
        <v>3.0590099999999998</v>
      </c>
      <c r="C587" s="5">
        <f>'trading strategies'!P656</f>
        <v>2.1734921446604716E-2</v>
      </c>
      <c r="D587" s="5">
        <f>'trading strategies'!Q656</f>
        <v>0</v>
      </c>
      <c r="E587" s="5">
        <f>'trading strategies'!R656</f>
        <v>0</v>
      </c>
      <c r="F587" s="14">
        <f t="shared" si="113"/>
        <v>0.68200325552937902</v>
      </c>
      <c r="G587" s="14">
        <f t="shared" si="114"/>
        <v>1.7143582356410176</v>
      </c>
      <c r="H587" s="14">
        <f t="shared" si="115"/>
        <v>1.2834341022039921</v>
      </c>
      <c r="I587" s="26">
        <f>'trading strategies'!S656</f>
        <v>1.9734921446604714E-2</v>
      </c>
      <c r="J587" s="26">
        <f>'trading strategies'!T656</f>
        <v>0</v>
      </c>
      <c r="K587" s="26">
        <f>'trading strategies'!U656</f>
        <v>0</v>
      </c>
      <c r="L587" s="14">
        <f t="shared" si="116"/>
        <v>3.8003255529378777E-2</v>
      </c>
      <c r="M587" s="14">
        <f t="shared" si="117"/>
        <v>1.0083582356410155</v>
      </c>
      <c r="N587" s="14">
        <f t="shared" si="118"/>
        <v>0.76143410220399077</v>
      </c>
      <c r="U587" s="9">
        <f t="shared" si="110"/>
        <v>2</v>
      </c>
      <c r="V587" s="9">
        <f t="shared" si="111"/>
        <v>-1</v>
      </c>
      <c r="W587" s="9">
        <f t="shared" si="112"/>
        <v>-1</v>
      </c>
      <c r="X587" s="15">
        <f t="shared" si="119"/>
        <v>2.9733492490048086E-2</v>
      </c>
      <c r="Y587" s="15">
        <f t="shared" si="120"/>
        <v>0</v>
      </c>
      <c r="Z587" s="15">
        <f t="shared" si="121"/>
        <v>0</v>
      </c>
      <c r="AA587" s="15"/>
    </row>
    <row r="588" spans="1:27" x14ac:dyDescent="0.25">
      <c r="A588" s="1">
        <f>'trading strategies'!A657</f>
        <v>42296</v>
      </c>
      <c r="B588" s="52">
        <f>'trading strategies'!B657</f>
        <v>3.0214300000000001</v>
      </c>
      <c r="C588" s="5">
        <f>'trading strategies'!P657</f>
        <v>-1.2361104955492808E-2</v>
      </c>
      <c r="D588" s="5">
        <f>'trading strategies'!Q657</f>
        <v>0</v>
      </c>
      <c r="E588" s="5">
        <f>'trading strategies'!R657</f>
        <v>0</v>
      </c>
      <c r="F588" s="14">
        <f t="shared" si="113"/>
        <v>0.66964215057388621</v>
      </c>
      <c r="G588" s="14">
        <f t="shared" si="114"/>
        <v>1.7143582356410176</v>
      </c>
      <c r="H588" s="14">
        <f t="shared" si="115"/>
        <v>1.2834341022039921</v>
      </c>
      <c r="I588" s="26">
        <f>'trading strategies'!S657</f>
        <v>-1.4361104955492808E-2</v>
      </c>
      <c r="J588" s="26">
        <f>'trading strategies'!T657</f>
        <v>0</v>
      </c>
      <c r="K588" s="26">
        <f>'trading strategies'!U657</f>
        <v>0</v>
      </c>
      <c r="L588" s="14">
        <f t="shared" si="116"/>
        <v>2.3642150573885967E-2</v>
      </c>
      <c r="M588" s="14">
        <f t="shared" si="117"/>
        <v>1.0083582356410155</v>
      </c>
      <c r="N588" s="14">
        <f t="shared" si="118"/>
        <v>0.76143410220399077</v>
      </c>
      <c r="U588" s="9">
        <f t="shared" si="110"/>
        <v>-1</v>
      </c>
      <c r="V588" s="9">
        <f t="shared" si="111"/>
        <v>-1</v>
      </c>
      <c r="W588" s="9">
        <f t="shared" si="112"/>
        <v>-1</v>
      </c>
      <c r="X588" s="15">
        <f t="shared" si="119"/>
        <v>-1.4361104955492808E-2</v>
      </c>
      <c r="Y588" s="15">
        <f t="shared" si="120"/>
        <v>0</v>
      </c>
      <c r="Z588" s="15">
        <f t="shared" si="121"/>
        <v>0</v>
      </c>
      <c r="AA588" s="15"/>
    </row>
    <row r="589" spans="1:27" x14ac:dyDescent="0.25">
      <c r="A589" s="1">
        <f>'trading strategies'!A658</f>
        <v>42303</v>
      </c>
      <c r="B589" s="52">
        <f>'trading strategies'!B658</f>
        <v>2.9763299999999999</v>
      </c>
      <c r="C589" s="5">
        <f>'trading strategies'!P658</f>
        <v>0</v>
      </c>
      <c r="D589" s="5">
        <f>'trading strategies'!Q658</f>
        <v>1.5039231330000957E-2</v>
      </c>
      <c r="E589" s="5">
        <f>'trading strategies'!R658</f>
        <v>1.5039231330000957E-2</v>
      </c>
      <c r="F589" s="14">
        <f t="shared" si="113"/>
        <v>0.66964215057388621</v>
      </c>
      <c r="G589" s="14">
        <f t="shared" si="114"/>
        <v>1.7293974669710186</v>
      </c>
      <c r="H589" s="14">
        <f t="shared" si="115"/>
        <v>1.2984733335339931</v>
      </c>
      <c r="I589" s="26">
        <f>'trading strategies'!S658</f>
        <v>0</v>
      </c>
      <c r="J589" s="26">
        <f>'trading strategies'!T658</f>
        <v>1.3039231330000957E-2</v>
      </c>
      <c r="K589" s="26">
        <f>'trading strategies'!U658</f>
        <v>1.3039231330000957E-2</v>
      </c>
      <c r="L589" s="14">
        <f t="shared" si="116"/>
        <v>2.3642150573885967E-2</v>
      </c>
      <c r="M589" s="14">
        <f t="shared" si="117"/>
        <v>1.0213974669710164</v>
      </c>
      <c r="N589" s="14">
        <f t="shared" si="118"/>
        <v>0.77447333353399173</v>
      </c>
      <c r="U589" s="9">
        <f t="shared" si="110"/>
        <v>-1</v>
      </c>
      <c r="V589" s="9">
        <f t="shared" si="111"/>
        <v>1</v>
      </c>
      <c r="W589" s="9">
        <f t="shared" si="112"/>
        <v>1</v>
      </c>
      <c r="X589" s="15">
        <f t="shared" si="119"/>
        <v>0</v>
      </c>
      <c r="Y589" s="15">
        <f t="shared" si="120"/>
        <v>1.3039231330000957E-2</v>
      </c>
      <c r="Z589" s="15">
        <f t="shared" si="121"/>
        <v>1.3039231330000957E-2</v>
      </c>
      <c r="AA589" s="15"/>
    </row>
    <row r="590" spans="1:27" x14ac:dyDescent="0.25">
      <c r="A590" s="1">
        <f>'trading strategies'!A659</f>
        <v>42310</v>
      </c>
      <c r="B590" s="52">
        <f>'trading strategies'!B659</f>
        <v>2.9838499999999999</v>
      </c>
      <c r="C590" s="5">
        <f>'trading strategies'!P659</f>
        <v>0</v>
      </c>
      <c r="D590" s="5">
        <f>'trading strategies'!Q659</f>
        <v>-2.5234150614166229E-3</v>
      </c>
      <c r="E590" s="5">
        <f>'trading strategies'!R659</f>
        <v>-2.5234150614166229E-3</v>
      </c>
      <c r="F590" s="14">
        <f t="shared" si="113"/>
        <v>0.66964215057388621</v>
      </c>
      <c r="G590" s="14">
        <f t="shared" si="114"/>
        <v>1.726874051909602</v>
      </c>
      <c r="H590" s="14">
        <f t="shared" si="115"/>
        <v>1.2959499184725765</v>
      </c>
      <c r="I590" s="26">
        <f>'trading strategies'!S659</f>
        <v>0</v>
      </c>
      <c r="J590" s="26">
        <f>'trading strategies'!T659</f>
        <v>-4.5234150614166229E-3</v>
      </c>
      <c r="K590" s="26">
        <f>'trading strategies'!U659</f>
        <v>-4.5234150614166229E-3</v>
      </c>
      <c r="L590" s="14">
        <f t="shared" si="116"/>
        <v>2.3642150573885967E-2</v>
      </c>
      <c r="M590" s="14">
        <f t="shared" si="117"/>
        <v>1.0168740519095998</v>
      </c>
      <c r="N590" s="14">
        <f t="shared" si="118"/>
        <v>0.7699499184725751</v>
      </c>
      <c r="U590" s="9">
        <f t="shared" si="110"/>
        <v>-1</v>
      </c>
      <c r="V590" s="9">
        <f t="shared" si="111"/>
        <v>-1</v>
      </c>
      <c r="W590" s="9">
        <f t="shared" si="112"/>
        <v>-1</v>
      </c>
      <c r="X590" s="15">
        <f t="shared" si="119"/>
        <v>0</v>
      </c>
      <c r="Y590" s="15">
        <f t="shared" si="120"/>
        <v>-4.5234150614166229E-3</v>
      </c>
      <c r="Z590" s="15">
        <f t="shared" si="121"/>
        <v>-4.5234150614166229E-3</v>
      </c>
      <c r="AA590" s="15"/>
    </row>
    <row r="591" spans="1:27" x14ac:dyDescent="0.25">
      <c r="A591" s="1">
        <f>'trading strategies'!A660</f>
        <v>42317</v>
      </c>
      <c r="B591" s="52">
        <f>'trading strategies'!B660</f>
        <v>2.93499</v>
      </c>
      <c r="C591" s="5">
        <f>'trading strategies'!P660</f>
        <v>0</v>
      </c>
      <c r="D591" s="5">
        <f>'trading strategies'!Q660</f>
        <v>1.6510366862286574E-2</v>
      </c>
      <c r="E591" s="5">
        <f>'trading strategies'!R660</f>
        <v>1.6510366862286574E-2</v>
      </c>
      <c r="F591" s="14">
        <f t="shared" si="113"/>
        <v>0.66964215057388621</v>
      </c>
      <c r="G591" s="14">
        <f t="shared" si="114"/>
        <v>1.7433844187718885</v>
      </c>
      <c r="H591" s="14">
        <f t="shared" si="115"/>
        <v>1.312460285334863</v>
      </c>
      <c r="I591" s="26">
        <f>'trading strategies'!S660</f>
        <v>0</v>
      </c>
      <c r="J591" s="26">
        <f>'trading strategies'!T660</f>
        <v>1.4510366862286574E-2</v>
      </c>
      <c r="K591" s="26">
        <f>'trading strategies'!U660</f>
        <v>1.4510366862286574E-2</v>
      </c>
      <c r="L591" s="14">
        <f t="shared" si="116"/>
        <v>2.3642150573885967E-2</v>
      </c>
      <c r="M591" s="14">
        <f t="shared" si="117"/>
        <v>1.0313844187718864</v>
      </c>
      <c r="N591" s="14">
        <f t="shared" si="118"/>
        <v>0.78446028533486167</v>
      </c>
      <c r="U591" s="9">
        <f t="shared" si="110"/>
        <v>-1</v>
      </c>
      <c r="V591" s="9">
        <f t="shared" si="111"/>
        <v>1</v>
      </c>
      <c r="W591" s="9">
        <f t="shared" si="112"/>
        <v>1</v>
      </c>
      <c r="X591" s="15">
        <f t="shared" si="119"/>
        <v>0</v>
      </c>
      <c r="Y591" s="15">
        <f t="shared" si="120"/>
        <v>1.4510366862286574E-2</v>
      </c>
      <c r="Z591" s="15">
        <f t="shared" si="121"/>
        <v>1.4510366862286574E-2</v>
      </c>
      <c r="AA591" s="15"/>
    </row>
    <row r="592" spans="1:27" x14ac:dyDescent="0.25">
      <c r="A592" s="1">
        <f>'trading strategies'!A661</f>
        <v>42324</v>
      </c>
      <c r="B592" s="52">
        <f>'trading strategies'!B661</f>
        <v>2.9256000000000002</v>
      </c>
      <c r="C592" s="5">
        <f>'trading strategies'!P661</f>
        <v>0</v>
      </c>
      <c r="D592" s="5">
        <f>'trading strategies'!Q661</f>
        <v>3.2044582661954202E-3</v>
      </c>
      <c r="E592" s="5">
        <f>'trading strategies'!R661</f>
        <v>3.2044582661954202E-3</v>
      </c>
      <c r="F592" s="14">
        <f t="shared" si="113"/>
        <v>0.66964215057388621</v>
      </c>
      <c r="G592" s="14">
        <f t="shared" si="114"/>
        <v>1.746588877038084</v>
      </c>
      <c r="H592" s="14">
        <f t="shared" si="115"/>
        <v>1.3156647436010585</v>
      </c>
      <c r="I592" s="26">
        <f>'trading strategies'!S661</f>
        <v>0</v>
      </c>
      <c r="J592" s="26">
        <f>'trading strategies'!T661</f>
        <v>1.2044582661954201E-3</v>
      </c>
      <c r="K592" s="26">
        <f>'trading strategies'!U661</f>
        <v>1.2044582661954201E-3</v>
      </c>
      <c r="L592" s="14">
        <f t="shared" si="116"/>
        <v>2.3642150573885967E-2</v>
      </c>
      <c r="M592" s="14">
        <f t="shared" si="117"/>
        <v>1.0325888770380818</v>
      </c>
      <c r="N592" s="14">
        <f t="shared" si="118"/>
        <v>0.78566474360105709</v>
      </c>
      <c r="U592" s="9">
        <f t="shared" si="110"/>
        <v>-1</v>
      </c>
      <c r="V592" s="9">
        <f t="shared" si="111"/>
        <v>2</v>
      </c>
      <c r="W592" s="9">
        <f t="shared" si="112"/>
        <v>2</v>
      </c>
      <c r="X592" s="15">
        <f t="shared" si="119"/>
        <v>0</v>
      </c>
      <c r="Y592" s="15">
        <f t="shared" si="120"/>
        <v>1.5714825128481994E-2</v>
      </c>
      <c r="Z592" s="15">
        <f t="shared" si="121"/>
        <v>1.5714825128481994E-2</v>
      </c>
      <c r="AA592" s="15"/>
    </row>
    <row r="593" spans="1:27" x14ac:dyDescent="0.25">
      <c r="A593" s="1">
        <f>'trading strategies'!A662</f>
        <v>42331</v>
      </c>
      <c r="B593" s="52">
        <f>'trading strategies'!B662</f>
        <v>3.0195500000000002</v>
      </c>
      <c r="C593" s="5">
        <f>'trading strategies'!P662</f>
        <v>0</v>
      </c>
      <c r="D593" s="5">
        <f>'trading strategies'!Q662</f>
        <v>-3.1608225808637647E-2</v>
      </c>
      <c r="E593" s="5">
        <f>'trading strategies'!R662</f>
        <v>-3.1608225808637647E-2</v>
      </c>
      <c r="F593" s="14">
        <f t="shared" si="113"/>
        <v>0.66964215057388621</v>
      </c>
      <c r="G593" s="14">
        <f t="shared" si="114"/>
        <v>1.7149806512294463</v>
      </c>
      <c r="H593" s="14">
        <f t="shared" si="115"/>
        <v>1.2840565177924208</v>
      </c>
      <c r="I593" s="26">
        <f>'trading strategies'!S662</f>
        <v>0</v>
      </c>
      <c r="J593" s="26">
        <f>'trading strategies'!T662</f>
        <v>-3.3608225808637648E-2</v>
      </c>
      <c r="K593" s="26">
        <f>'trading strategies'!U662</f>
        <v>-3.3608225808637648E-2</v>
      </c>
      <c r="L593" s="14">
        <f t="shared" si="116"/>
        <v>2.3642150573885967E-2</v>
      </c>
      <c r="M593" s="14">
        <f t="shared" si="117"/>
        <v>0.99898065122944413</v>
      </c>
      <c r="N593" s="14">
        <f t="shared" si="118"/>
        <v>0.75205651779241944</v>
      </c>
      <c r="U593" s="9">
        <f t="shared" si="110"/>
        <v>-1</v>
      </c>
      <c r="V593" s="9">
        <f t="shared" si="111"/>
        <v>-1</v>
      </c>
      <c r="W593" s="9">
        <f t="shared" si="112"/>
        <v>-1</v>
      </c>
      <c r="X593" s="15">
        <f t="shared" si="119"/>
        <v>0</v>
      </c>
      <c r="Y593" s="15">
        <f t="shared" si="120"/>
        <v>-3.3608225808637648E-2</v>
      </c>
      <c r="Z593" s="15">
        <f t="shared" si="121"/>
        <v>-3.3608225808637648E-2</v>
      </c>
      <c r="AA593" s="15"/>
    </row>
    <row r="594" spans="1:27" x14ac:dyDescent="0.25">
      <c r="A594" s="1">
        <f>'trading strategies'!A663</f>
        <v>42338</v>
      </c>
      <c r="B594" s="52">
        <f>'trading strategies'!B663</f>
        <v>2.97445</v>
      </c>
      <c r="C594" s="5">
        <f>'trading strategies'!P663</f>
        <v>-1.5048665704954001E-2</v>
      </c>
      <c r="D594" s="5">
        <f>'trading strategies'!Q663</f>
        <v>0</v>
      </c>
      <c r="E594" s="5">
        <f>'trading strategies'!R663</f>
        <v>0</v>
      </c>
      <c r="F594" s="14">
        <f t="shared" si="113"/>
        <v>0.65459348486893221</v>
      </c>
      <c r="G594" s="14">
        <f t="shared" si="114"/>
        <v>1.7149806512294463</v>
      </c>
      <c r="H594" s="14">
        <f t="shared" si="115"/>
        <v>1.2840565177924208</v>
      </c>
      <c r="I594" s="26">
        <f>'trading strategies'!S663</f>
        <v>-1.7048665704954002E-2</v>
      </c>
      <c r="J594" s="26">
        <f>'trading strategies'!T663</f>
        <v>0</v>
      </c>
      <c r="K594" s="26">
        <f>'trading strategies'!U663</f>
        <v>0</v>
      </c>
      <c r="L594" s="14">
        <f t="shared" si="116"/>
        <v>6.5934848689319647E-3</v>
      </c>
      <c r="M594" s="14">
        <f t="shared" si="117"/>
        <v>0.99898065122944413</v>
      </c>
      <c r="N594" s="14">
        <f t="shared" si="118"/>
        <v>0.75205651779241944</v>
      </c>
      <c r="U594" s="9">
        <f t="shared" si="110"/>
        <v>-1</v>
      </c>
      <c r="V594" s="9">
        <f t="shared" si="111"/>
        <v>-1</v>
      </c>
      <c r="W594" s="9">
        <f t="shared" si="112"/>
        <v>-1</v>
      </c>
      <c r="X594" s="15">
        <f t="shared" si="119"/>
        <v>-1.7048665704954002E-2</v>
      </c>
      <c r="Y594" s="15">
        <f t="shared" si="120"/>
        <v>0</v>
      </c>
      <c r="Z594" s="15">
        <f t="shared" si="121"/>
        <v>0</v>
      </c>
      <c r="AA594" s="15"/>
    </row>
    <row r="595" spans="1:27" x14ac:dyDescent="0.25">
      <c r="A595" s="1">
        <f>'trading strategies'!A664</f>
        <v>42345</v>
      </c>
      <c r="B595" s="52">
        <f>'trading strategies'!B664</f>
        <v>2.83541</v>
      </c>
      <c r="C595" s="5">
        <f>'trading strategies'!P664</f>
        <v>0</v>
      </c>
      <c r="D595" s="5">
        <f>'trading strategies'!Q664</f>
        <v>4.7872600422296685E-2</v>
      </c>
      <c r="E595" s="5">
        <f>'trading strategies'!R664</f>
        <v>4.7872600422296685E-2</v>
      </c>
      <c r="F595" s="14">
        <f t="shared" si="113"/>
        <v>0.65459348486893221</v>
      </c>
      <c r="G595" s="14">
        <f t="shared" si="114"/>
        <v>1.762853251651743</v>
      </c>
      <c r="H595" s="14">
        <f t="shared" si="115"/>
        <v>1.3319291182147175</v>
      </c>
      <c r="I595" s="26">
        <f>'trading strategies'!S664</f>
        <v>0</v>
      </c>
      <c r="J595" s="26">
        <f>'trading strategies'!T664</f>
        <v>4.5872600422296683E-2</v>
      </c>
      <c r="K595" s="26">
        <f>'trading strategies'!U664</f>
        <v>4.5872600422296683E-2</v>
      </c>
      <c r="L595" s="14">
        <f t="shared" si="116"/>
        <v>6.5934848689319647E-3</v>
      </c>
      <c r="M595" s="14">
        <f t="shared" si="117"/>
        <v>1.0448532516517408</v>
      </c>
      <c r="N595" s="14">
        <f t="shared" si="118"/>
        <v>0.79792911821471613</v>
      </c>
      <c r="U595" s="9">
        <f t="shared" si="110"/>
        <v>-1</v>
      </c>
      <c r="V595" s="9">
        <f t="shared" si="111"/>
        <v>1</v>
      </c>
      <c r="W595" s="9">
        <f t="shared" si="112"/>
        <v>1</v>
      </c>
      <c r="X595" s="15">
        <f t="shared" si="119"/>
        <v>0</v>
      </c>
      <c r="Y595" s="15">
        <f t="shared" si="120"/>
        <v>4.5872600422296683E-2</v>
      </c>
      <c r="Z595" s="15">
        <f t="shared" si="121"/>
        <v>4.5872600422296683E-2</v>
      </c>
      <c r="AA595" s="15"/>
    </row>
    <row r="596" spans="1:27" x14ac:dyDescent="0.25">
      <c r="A596" s="1">
        <f>'trading strategies'!A665</f>
        <v>42352</v>
      </c>
      <c r="B596" s="52">
        <f>'trading strategies'!B665</f>
        <v>2.90117</v>
      </c>
      <c r="C596" s="5">
        <f>'trading strategies'!P665</f>
        <v>0</v>
      </c>
      <c r="D596" s="5">
        <f>'trading strategies'!Q665</f>
        <v>-2.2927556370496482E-2</v>
      </c>
      <c r="E596" s="5">
        <f>'trading strategies'!R665</f>
        <v>-2.2927556370496482E-2</v>
      </c>
      <c r="F596" s="14">
        <f t="shared" si="113"/>
        <v>0.65459348486893221</v>
      </c>
      <c r="G596" s="14">
        <f t="shared" si="114"/>
        <v>1.7399256952812465</v>
      </c>
      <c r="H596" s="14">
        <f t="shared" si="115"/>
        <v>1.309001561844221</v>
      </c>
      <c r="I596" s="26">
        <f>'trading strategies'!S665</f>
        <v>0</v>
      </c>
      <c r="J596" s="26">
        <f>'trading strategies'!T665</f>
        <v>-2.4927556370496484E-2</v>
      </c>
      <c r="K596" s="26">
        <f>'trading strategies'!U665</f>
        <v>-2.4927556370496484E-2</v>
      </c>
      <c r="L596" s="14">
        <f t="shared" si="116"/>
        <v>6.5934848689319647E-3</v>
      </c>
      <c r="M596" s="14">
        <f t="shared" si="117"/>
        <v>1.0199256952812443</v>
      </c>
      <c r="N596" s="14">
        <f t="shared" si="118"/>
        <v>0.77300156184421964</v>
      </c>
      <c r="U596" s="9">
        <f t="shared" si="110"/>
        <v>-1</v>
      </c>
      <c r="V596" s="9">
        <f t="shared" si="111"/>
        <v>-1</v>
      </c>
      <c r="W596" s="9">
        <f t="shared" si="112"/>
        <v>-1</v>
      </c>
      <c r="X596" s="15">
        <f t="shared" si="119"/>
        <v>0</v>
      </c>
      <c r="Y596" s="15">
        <f t="shared" si="120"/>
        <v>-2.4927556370496484E-2</v>
      </c>
      <c r="Z596" s="15">
        <f t="shared" si="121"/>
        <v>-2.4927556370496484E-2</v>
      </c>
      <c r="AA596" s="15"/>
    </row>
    <row r="597" spans="1:27" x14ac:dyDescent="0.25">
      <c r="A597" s="1">
        <f>'trading strategies'!A666</f>
        <v>42359</v>
      </c>
      <c r="B597" s="52">
        <f>'trading strategies'!B666</f>
        <v>2.9030499999999999</v>
      </c>
      <c r="C597" s="5">
        <f>'trading strategies'!P666</f>
        <v>0</v>
      </c>
      <c r="D597" s="5">
        <f>'trading strategies'!Q666</f>
        <v>-6.4780455108359725E-4</v>
      </c>
      <c r="E597" s="5">
        <f>'trading strategies'!R666</f>
        <v>-6.4780455108359725E-4</v>
      </c>
      <c r="F597" s="14">
        <f t="shared" si="113"/>
        <v>0.65459348486893221</v>
      </c>
      <c r="G597" s="14">
        <f t="shared" si="114"/>
        <v>1.7392778907301629</v>
      </c>
      <c r="H597" s="14">
        <f t="shared" si="115"/>
        <v>1.3083537572931374</v>
      </c>
      <c r="I597" s="26">
        <f>'trading strategies'!S666</f>
        <v>0</v>
      </c>
      <c r="J597" s="26">
        <f>'trading strategies'!T666</f>
        <v>-2.6478045510835973E-3</v>
      </c>
      <c r="K597" s="26">
        <f>'trading strategies'!U666</f>
        <v>-2.6478045510835973E-3</v>
      </c>
      <c r="L597" s="14">
        <f t="shared" si="116"/>
        <v>6.5934848689319647E-3</v>
      </c>
      <c r="M597" s="14">
        <f t="shared" si="117"/>
        <v>1.0172778907301607</v>
      </c>
      <c r="N597" s="14">
        <f t="shared" si="118"/>
        <v>0.77035375729313604</v>
      </c>
      <c r="U597" s="9">
        <f t="shared" si="110"/>
        <v>-1</v>
      </c>
      <c r="V597" s="9">
        <f t="shared" si="111"/>
        <v>-2</v>
      </c>
      <c r="W597" s="9">
        <f t="shared" si="112"/>
        <v>-2</v>
      </c>
      <c r="X597" s="15">
        <f t="shared" si="119"/>
        <v>0</v>
      </c>
      <c r="Y597" s="15">
        <f t="shared" si="120"/>
        <v>-2.7575360921580083E-2</v>
      </c>
      <c r="Z597" s="15">
        <f t="shared" si="121"/>
        <v>-2.7575360921580083E-2</v>
      </c>
      <c r="AA597" s="15"/>
    </row>
    <row r="598" spans="1:27" x14ac:dyDescent="0.25">
      <c r="A598" s="1">
        <f>'trading strategies'!A667</f>
        <v>42366</v>
      </c>
      <c r="B598" s="52">
        <f>'trading strategies'!B667</f>
        <v>2.90117</v>
      </c>
      <c r="C598" s="5">
        <f>'trading strategies'!P667</f>
        <v>-6.4780455108359725E-4</v>
      </c>
      <c r="D598" s="5">
        <f>'trading strategies'!Q667</f>
        <v>0</v>
      </c>
      <c r="E598" s="5">
        <f>'trading strategies'!R667</f>
        <v>0</v>
      </c>
      <c r="F598" s="14">
        <f t="shared" si="113"/>
        <v>0.65394568031784861</v>
      </c>
      <c r="G598" s="14">
        <f t="shared" si="114"/>
        <v>1.7392778907301629</v>
      </c>
      <c r="H598" s="14">
        <f t="shared" si="115"/>
        <v>1.3083537572931374</v>
      </c>
      <c r="I598" s="26">
        <f>'trading strategies'!S667</f>
        <v>-2.6478045510835973E-3</v>
      </c>
      <c r="J598" s="26">
        <f>'trading strategies'!T667</f>
        <v>0</v>
      </c>
      <c r="K598" s="26">
        <f>'trading strategies'!U667</f>
        <v>0</v>
      </c>
      <c r="L598" s="14">
        <f t="shared" si="116"/>
        <v>3.9456803178483674E-3</v>
      </c>
      <c r="M598" s="14">
        <f t="shared" si="117"/>
        <v>1.0172778907301607</v>
      </c>
      <c r="N598" s="14">
        <f t="shared" si="118"/>
        <v>0.77035375729313604</v>
      </c>
      <c r="U598" s="9">
        <f t="shared" si="110"/>
        <v>-1</v>
      </c>
      <c r="V598" s="9">
        <f t="shared" si="111"/>
        <v>-1</v>
      </c>
      <c r="W598" s="9">
        <f t="shared" si="112"/>
        <v>-1</v>
      </c>
      <c r="X598" s="15">
        <f t="shared" si="119"/>
        <v>-2.6478045510835973E-3</v>
      </c>
      <c r="Y598" s="15">
        <f t="shared" si="120"/>
        <v>0</v>
      </c>
      <c r="Z598" s="15">
        <f t="shared" si="121"/>
        <v>0</v>
      </c>
      <c r="AA598" s="15"/>
    </row>
    <row r="599" spans="1:27" x14ac:dyDescent="0.25">
      <c r="A599" s="1">
        <f>'trading strategies'!A668</f>
        <v>42373</v>
      </c>
      <c r="B599" s="52">
        <f>'trading strategies'!B668</f>
        <v>2.7226699999999999</v>
      </c>
      <c r="C599" s="5">
        <f>'trading strategies'!P668</f>
        <v>-6.3501087421500735E-2</v>
      </c>
      <c r="D599" s="5">
        <f>'trading strategies'!Q668</f>
        <v>0</v>
      </c>
      <c r="E599" s="5">
        <f>'trading strategies'!R668</f>
        <v>0</v>
      </c>
      <c r="F599" s="14">
        <f t="shared" si="113"/>
        <v>0.59044459289634788</v>
      </c>
      <c r="G599" s="14">
        <f t="shared" si="114"/>
        <v>1.7392778907301629</v>
      </c>
      <c r="H599" s="14">
        <f t="shared" si="115"/>
        <v>1.3083537572931374</v>
      </c>
      <c r="I599" s="26">
        <f>'trading strategies'!S668</f>
        <v>-6.5501087421500737E-2</v>
      </c>
      <c r="J599" s="26">
        <f>'trading strategies'!T668</f>
        <v>0</v>
      </c>
      <c r="K599" s="26">
        <f>'trading strategies'!U668</f>
        <v>0</v>
      </c>
      <c r="L599" s="14">
        <f t="shared" si="116"/>
        <v>-6.1555407103652371E-2</v>
      </c>
      <c r="M599" s="14">
        <f t="shared" si="117"/>
        <v>1.0172778907301607</v>
      </c>
      <c r="N599" s="14">
        <f t="shared" si="118"/>
        <v>0.77035375729313604</v>
      </c>
      <c r="U599" s="9">
        <f t="shared" si="110"/>
        <v>-2</v>
      </c>
      <c r="V599" s="9">
        <f t="shared" si="111"/>
        <v>-1</v>
      </c>
      <c r="W599" s="9">
        <f t="shared" si="112"/>
        <v>-1</v>
      </c>
      <c r="X599" s="15">
        <f t="shared" si="119"/>
        <v>-6.8148891972584336E-2</v>
      </c>
      <c r="Y599" s="15">
        <f t="shared" si="120"/>
        <v>0</v>
      </c>
      <c r="Z599" s="15">
        <f t="shared" si="121"/>
        <v>0</v>
      </c>
      <c r="AA599" s="15"/>
    </row>
    <row r="600" spans="1:27" x14ac:dyDescent="0.25">
      <c r="A600" s="1">
        <f>'trading strategies'!A669</f>
        <v>42380</v>
      </c>
      <c r="B600" s="52">
        <f>'trading strategies'!B669</f>
        <v>2.6324800000000002</v>
      </c>
      <c r="C600" s="5">
        <f>'trading strategies'!P669</f>
        <v>0</v>
      </c>
      <c r="D600" s="5">
        <f>'trading strategies'!Q669</f>
        <v>3.3686648827214172E-2</v>
      </c>
      <c r="E600" s="5">
        <f>'trading strategies'!R669</f>
        <v>3.3686648827214172E-2</v>
      </c>
      <c r="F600" s="14">
        <f t="shared" si="113"/>
        <v>0.59044459289634788</v>
      </c>
      <c r="G600" s="14">
        <f t="shared" si="114"/>
        <v>1.772964539557377</v>
      </c>
      <c r="H600" s="14">
        <f t="shared" si="115"/>
        <v>1.3420404061203515</v>
      </c>
      <c r="I600" s="26">
        <f>'trading strategies'!S669</f>
        <v>0</v>
      </c>
      <c r="J600" s="26">
        <f>'trading strategies'!T669</f>
        <v>3.168664882721417E-2</v>
      </c>
      <c r="K600" s="26">
        <f>'trading strategies'!U669</f>
        <v>3.168664882721417E-2</v>
      </c>
      <c r="L600" s="14">
        <f t="shared" si="116"/>
        <v>-6.1555407103652371E-2</v>
      </c>
      <c r="M600" s="14">
        <f t="shared" si="117"/>
        <v>1.048964539557375</v>
      </c>
      <c r="N600" s="14">
        <f t="shared" si="118"/>
        <v>0.80204040612035021</v>
      </c>
      <c r="U600" s="9">
        <f t="shared" si="110"/>
        <v>-1</v>
      </c>
      <c r="V600" s="9">
        <f t="shared" si="111"/>
        <v>1</v>
      </c>
      <c r="W600" s="9">
        <f t="shared" si="112"/>
        <v>1</v>
      </c>
      <c r="X600" s="15">
        <f t="shared" si="119"/>
        <v>0</v>
      </c>
      <c r="Y600" s="15">
        <f t="shared" si="120"/>
        <v>3.168664882721417E-2</v>
      </c>
      <c r="Z600" s="15">
        <f t="shared" si="121"/>
        <v>3.168664882721417E-2</v>
      </c>
      <c r="AA600" s="15"/>
    </row>
    <row r="601" spans="1:27" x14ac:dyDescent="0.25">
      <c r="A601" s="1">
        <f>'trading strategies'!A670</f>
        <v>42387</v>
      </c>
      <c r="B601" s="52">
        <f>'trading strategies'!B670</f>
        <v>2.5497999999999998</v>
      </c>
      <c r="C601" s="5">
        <f>'trading strategies'!P670</f>
        <v>0</v>
      </c>
      <c r="D601" s="5">
        <f>'trading strategies'!Q670</f>
        <v>3.1911442934318246E-2</v>
      </c>
      <c r="E601" s="5">
        <f>'trading strategies'!R670</f>
        <v>3.1911442934318246E-2</v>
      </c>
      <c r="F601" s="14">
        <f t="shared" si="113"/>
        <v>0.59044459289634788</v>
      </c>
      <c r="G601" s="14">
        <f t="shared" si="114"/>
        <v>1.8048759824916951</v>
      </c>
      <c r="H601" s="14">
        <f t="shared" si="115"/>
        <v>1.3739518490546696</v>
      </c>
      <c r="I601" s="26">
        <f>'trading strategies'!S670</f>
        <v>0</v>
      </c>
      <c r="J601" s="26">
        <f>'trading strategies'!T670</f>
        <v>2.9911442934318244E-2</v>
      </c>
      <c r="K601" s="26">
        <f>'trading strategies'!U670</f>
        <v>2.9911442934318244E-2</v>
      </c>
      <c r="L601" s="14">
        <f t="shared" si="116"/>
        <v>-6.1555407103652371E-2</v>
      </c>
      <c r="M601" s="14">
        <f t="shared" si="117"/>
        <v>1.0788759824916934</v>
      </c>
      <c r="N601" s="14">
        <f t="shared" si="118"/>
        <v>0.83195184905466846</v>
      </c>
      <c r="U601" s="9">
        <f t="shared" si="110"/>
        <v>-1</v>
      </c>
      <c r="V601" s="9">
        <f t="shared" si="111"/>
        <v>2</v>
      </c>
      <c r="W601" s="9">
        <f t="shared" si="112"/>
        <v>2</v>
      </c>
      <c r="X601" s="15">
        <f t="shared" si="119"/>
        <v>0</v>
      </c>
      <c r="Y601" s="15">
        <f t="shared" si="120"/>
        <v>6.1598091761532414E-2</v>
      </c>
      <c r="Z601" s="15">
        <f t="shared" si="121"/>
        <v>6.1598091761532414E-2</v>
      </c>
      <c r="AA601" s="15"/>
    </row>
    <row r="602" spans="1:27" x14ac:dyDescent="0.25">
      <c r="A602" s="1">
        <f>'trading strategies'!A671</f>
        <v>42394</v>
      </c>
      <c r="B602" s="52">
        <f>'trading strategies'!B671</f>
        <v>2.4596100000000001</v>
      </c>
      <c r="C602" s="5">
        <f>'trading strategies'!P671</f>
        <v>0</v>
      </c>
      <c r="D602" s="5">
        <f>'trading strategies'!Q671</f>
        <v>3.6012123931231987E-2</v>
      </c>
      <c r="E602" s="5">
        <f>'trading strategies'!R671</f>
        <v>3.6012123931231987E-2</v>
      </c>
      <c r="F602" s="14">
        <f t="shared" si="113"/>
        <v>0.59044459289634788</v>
      </c>
      <c r="G602" s="14">
        <f t="shared" si="114"/>
        <v>1.840888106422927</v>
      </c>
      <c r="H602" s="14">
        <f t="shared" si="115"/>
        <v>1.4099639729859015</v>
      </c>
      <c r="I602" s="26">
        <f>'trading strategies'!S671</f>
        <v>0</v>
      </c>
      <c r="J602" s="26">
        <f>'trading strategies'!T671</f>
        <v>3.4012123931231986E-2</v>
      </c>
      <c r="K602" s="26">
        <f>'trading strategies'!U671</f>
        <v>3.4012123931231986E-2</v>
      </c>
      <c r="L602" s="14">
        <f t="shared" si="116"/>
        <v>-6.1555407103652371E-2</v>
      </c>
      <c r="M602" s="14">
        <f t="shared" si="117"/>
        <v>1.1128881064229255</v>
      </c>
      <c r="N602" s="14">
        <f t="shared" si="118"/>
        <v>0.86596397298590044</v>
      </c>
      <c r="U602" s="9">
        <f t="shared" si="110"/>
        <v>-1</v>
      </c>
      <c r="V602" s="9">
        <f t="shared" si="111"/>
        <v>3</v>
      </c>
      <c r="W602" s="9">
        <f t="shared" si="112"/>
        <v>3</v>
      </c>
      <c r="X602" s="15">
        <f t="shared" si="119"/>
        <v>0</v>
      </c>
      <c r="Y602" s="15">
        <f t="shared" si="120"/>
        <v>9.56102156927644E-2</v>
      </c>
      <c r="Z602" s="15">
        <f t="shared" si="121"/>
        <v>9.56102156927644E-2</v>
      </c>
      <c r="AA602" s="15"/>
    </row>
    <row r="603" spans="1:27" x14ac:dyDescent="0.25">
      <c r="A603" s="1">
        <f>'trading strategies'!A672</f>
        <v>42401</v>
      </c>
      <c r="B603" s="52">
        <f>'trading strategies'!B672</f>
        <v>2.23976</v>
      </c>
      <c r="C603" s="5">
        <f>'trading strategies'!P672</f>
        <v>0</v>
      </c>
      <c r="D603" s="5">
        <f>'trading strategies'!Q672</f>
        <v>9.3634083521053069E-2</v>
      </c>
      <c r="E603" s="5">
        <f>'trading strategies'!R672</f>
        <v>9.3634083521053069E-2</v>
      </c>
      <c r="F603" s="14">
        <f t="shared" si="113"/>
        <v>0.59044459289634788</v>
      </c>
      <c r="G603" s="14">
        <f t="shared" si="114"/>
        <v>1.93452218994398</v>
      </c>
      <c r="H603" s="14">
        <f t="shared" si="115"/>
        <v>1.5035980565069544</v>
      </c>
      <c r="I603" s="26">
        <f>'trading strategies'!S672</f>
        <v>0</v>
      </c>
      <c r="J603" s="26">
        <f>'trading strategies'!T672</f>
        <v>9.1634083521053067E-2</v>
      </c>
      <c r="K603" s="26">
        <f>'trading strategies'!U672</f>
        <v>9.1634083521053067E-2</v>
      </c>
      <c r="L603" s="14">
        <f t="shared" si="116"/>
        <v>-6.1555407103652371E-2</v>
      </c>
      <c r="M603" s="14">
        <f t="shared" si="117"/>
        <v>1.2045221899439786</v>
      </c>
      <c r="N603" s="14">
        <f t="shared" si="118"/>
        <v>0.95759805650695351</v>
      </c>
      <c r="U603" s="9">
        <f t="shared" si="110"/>
        <v>-1</v>
      </c>
      <c r="V603" s="9">
        <f t="shared" si="111"/>
        <v>4</v>
      </c>
      <c r="W603" s="9">
        <f t="shared" si="112"/>
        <v>4</v>
      </c>
      <c r="X603" s="15">
        <f t="shared" si="119"/>
        <v>0</v>
      </c>
      <c r="Y603" s="15">
        <f t="shared" si="120"/>
        <v>0.18724429921381747</v>
      </c>
      <c r="Z603" s="15">
        <f t="shared" si="121"/>
        <v>0.18724429921381747</v>
      </c>
      <c r="AA603" s="15"/>
    </row>
    <row r="604" spans="1:27" x14ac:dyDescent="0.25">
      <c r="A604" s="1">
        <f>'trading strategies'!A673</f>
        <v>42408</v>
      </c>
      <c r="B604" s="52">
        <f>'trading strategies'!B673</f>
        <v>2.2510400000000002</v>
      </c>
      <c r="C604" s="5">
        <f>'trading strategies'!P673</f>
        <v>0</v>
      </c>
      <c r="D604" s="5">
        <f>'trading strategies'!Q673</f>
        <v>-5.0236143771664743E-3</v>
      </c>
      <c r="E604" s="5">
        <f>'trading strategies'!R673</f>
        <v>-5.0236143771664743E-3</v>
      </c>
      <c r="F604" s="14">
        <f t="shared" si="113"/>
        <v>0.59044459289634788</v>
      </c>
      <c r="G604" s="14">
        <f t="shared" si="114"/>
        <v>1.9294985755668135</v>
      </c>
      <c r="H604" s="14">
        <f t="shared" si="115"/>
        <v>1.498574442129788</v>
      </c>
      <c r="I604" s="26">
        <f>'trading strategies'!S673</f>
        <v>0</v>
      </c>
      <c r="J604" s="26">
        <f>'trading strategies'!T673</f>
        <v>-7.0236143771664743E-3</v>
      </c>
      <c r="K604" s="26">
        <f>'trading strategies'!U673</f>
        <v>-7.0236143771664743E-3</v>
      </c>
      <c r="L604" s="14">
        <f t="shared" si="116"/>
        <v>-6.1555407103652371E-2</v>
      </c>
      <c r="M604" s="14">
        <f t="shared" si="117"/>
        <v>1.1974985755668122</v>
      </c>
      <c r="N604" s="14">
        <f t="shared" si="118"/>
        <v>0.95057444212978703</v>
      </c>
      <c r="U604" s="9">
        <f t="shared" si="110"/>
        <v>-1</v>
      </c>
      <c r="V604" s="9">
        <f t="shared" si="111"/>
        <v>-1</v>
      </c>
      <c r="W604" s="9">
        <f t="shared" si="112"/>
        <v>-1</v>
      </c>
      <c r="X604" s="15">
        <f t="shared" si="119"/>
        <v>0</v>
      </c>
      <c r="Y604" s="15">
        <f t="shared" si="120"/>
        <v>-7.0236143771664743E-3</v>
      </c>
      <c r="Z604" s="15">
        <f t="shared" si="121"/>
        <v>-7.0236143771664743E-3</v>
      </c>
      <c r="AA604" s="15"/>
    </row>
    <row r="605" spans="1:27" x14ac:dyDescent="0.25">
      <c r="A605" s="1">
        <f>'trading strategies'!A674</f>
        <v>42415</v>
      </c>
      <c r="B605" s="52">
        <f>'trading strategies'!B674</f>
        <v>2.1871499999999999</v>
      </c>
      <c r="C605" s="5">
        <f>'trading strategies'!P674</f>
        <v>0</v>
      </c>
      <c r="D605" s="5">
        <f>'trading strategies'!Q674</f>
        <v>2.8793005198499255E-2</v>
      </c>
      <c r="E605" s="5">
        <f>'trading strategies'!R674</f>
        <v>2.8793005198499255E-2</v>
      </c>
      <c r="F605" s="14">
        <f t="shared" si="113"/>
        <v>0.59044459289634788</v>
      </c>
      <c r="G605" s="14">
        <f t="shared" si="114"/>
        <v>1.9582915807653127</v>
      </c>
      <c r="H605" s="14">
        <f t="shared" si="115"/>
        <v>1.5273674473282872</v>
      </c>
      <c r="I605" s="26">
        <f>'trading strategies'!S674</f>
        <v>0</v>
      </c>
      <c r="J605" s="26">
        <f>'trading strategies'!T674</f>
        <v>2.6793005198499253E-2</v>
      </c>
      <c r="K605" s="26">
        <f>'trading strategies'!U674</f>
        <v>2.6793005198499253E-2</v>
      </c>
      <c r="L605" s="14">
        <f t="shared" si="116"/>
        <v>-6.1555407103652371E-2</v>
      </c>
      <c r="M605" s="14">
        <f t="shared" si="117"/>
        <v>1.2242915807653114</v>
      </c>
      <c r="N605" s="14">
        <f t="shared" si="118"/>
        <v>0.97736744732828629</v>
      </c>
      <c r="U605" s="9">
        <f t="shared" si="110"/>
        <v>-1</v>
      </c>
      <c r="V605" s="9">
        <f t="shared" si="111"/>
        <v>1</v>
      </c>
      <c r="W605" s="9">
        <f t="shared" si="112"/>
        <v>1</v>
      </c>
      <c r="X605" s="15">
        <f t="shared" si="119"/>
        <v>0</v>
      </c>
      <c r="Y605" s="15">
        <f t="shared" si="120"/>
        <v>2.6793005198499253E-2</v>
      </c>
      <c r="Z605" s="15">
        <f t="shared" si="121"/>
        <v>2.6793005198499253E-2</v>
      </c>
      <c r="AA605" s="15"/>
    </row>
    <row r="606" spans="1:27" x14ac:dyDescent="0.25">
      <c r="A606" s="1">
        <f>'trading strategies'!A675</f>
        <v>42422</v>
      </c>
      <c r="B606" s="52">
        <f>'trading strategies'!B675</f>
        <v>2.1965499999999998</v>
      </c>
      <c r="C606" s="5">
        <f>'trading strategies'!P675</f>
        <v>0</v>
      </c>
      <c r="D606" s="5">
        <f>'trading strategies'!Q675</f>
        <v>-4.2886212137122071E-3</v>
      </c>
      <c r="E606" s="5">
        <f>'trading strategies'!R675</f>
        <v>-4.2886212137122071E-3</v>
      </c>
      <c r="F606" s="14">
        <f t="shared" si="113"/>
        <v>0.59044459289634788</v>
      </c>
      <c r="G606" s="14">
        <f t="shared" si="114"/>
        <v>1.9540029595516004</v>
      </c>
      <c r="H606" s="14">
        <f t="shared" si="115"/>
        <v>1.5230788261145749</v>
      </c>
      <c r="I606" s="26">
        <f>'trading strategies'!S675</f>
        <v>0</v>
      </c>
      <c r="J606" s="26">
        <f>'trading strategies'!T675</f>
        <v>-6.2886212137122071E-3</v>
      </c>
      <c r="K606" s="26">
        <f>'trading strategies'!U675</f>
        <v>-6.2886212137122071E-3</v>
      </c>
      <c r="L606" s="14">
        <f t="shared" si="116"/>
        <v>-6.1555407103652371E-2</v>
      </c>
      <c r="M606" s="14">
        <f t="shared" si="117"/>
        <v>1.2180029595515993</v>
      </c>
      <c r="N606" s="14">
        <f t="shared" si="118"/>
        <v>0.97107882611457408</v>
      </c>
      <c r="U606" s="9">
        <f t="shared" si="110"/>
        <v>-1</v>
      </c>
      <c r="V606" s="9">
        <f t="shared" si="111"/>
        <v>-1</v>
      </c>
      <c r="W606" s="9">
        <f t="shared" si="112"/>
        <v>-1</v>
      </c>
      <c r="X606" s="15">
        <f t="shared" si="119"/>
        <v>0</v>
      </c>
      <c r="Y606" s="15">
        <f t="shared" si="120"/>
        <v>-6.2886212137122071E-3</v>
      </c>
      <c r="Z606" s="15">
        <f t="shared" si="121"/>
        <v>-6.2886212137122071E-3</v>
      </c>
      <c r="AA606" s="15"/>
    </row>
    <row r="607" spans="1:27" x14ac:dyDescent="0.25">
      <c r="A607" s="1">
        <f>'trading strategies'!A676</f>
        <v>42429</v>
      </c>
      <c r="B607" s="52">
        <f>'trading strategies'!B676</f>
        <v>2.3712900000000001</v>
      </c>
      <c r="C607" s="5">
        <f>'trading strategies'!P676</f>
        <v>0</v>
      </c>
      <c r="D607" s="5">
        <f>'trading strategies'!Q676</f>
        <v>-7.654616320294827E-2</v>
      </c>
      <c r="E607" s="5">
        <f>'trading strategies'!R676</f>
        <v>-7.654616320294827E-2</v>
      </c>
      <c r="F607" s="14">
        <f t="shared" si="113"/>
        <v>0.59044459289634788</v>
      </c>
      <c r="G607" s="14">
        <f t="shared" si="114"/>
        <v>1.8774567963486521</v>
      </c>
      <c r="H607" s="14">
        <f t="shared" si="115"/>
        <v>1.4465326629116266</v>
      </c>
      <c r="I607" s="26">
        <f>'trading strategies'!S676</f>
        <v>0</v>
      </c>
      <c r="J607" s="26">
        <f>'trading strategies'!T676</f>
        <v>-7.8546163202948271E-2</v>
      </c>
      <c r="K607" s="26">
        <f>'trading strategies'!U676</f>
        <v>-7.8546163202948271E-2</v>
      </c>
      <c r="L607" s="14">
        <f t="shared" si="116"/>
        <v>-6.1555407103652371E-2</v>
      </c>
      <c r="M607" s="14">
        <f t="shared" si="117"/>
        <v>1.139456796348651</v>
      </c>
      <c r="N607" s="14">
        <f t="shared" si="118"/>
        <v>0.89253266291162581</v>
      </c>
      <c r="U607" s="9">
        <f t="shared" si="110"/>
        <v>-1</v>
      </c>
      <c r="V607" s="9">
        <f t="shared" si="111"/>
        <v>-2</v>
      </c>
      <c r="W607" s="9">
        <f t="shared" si="112"/>
        <v>-2</v>
      </c>
      <c r="X607" s="15">
        <f t="shared" si="119"/>
        <v>0</v>
      </c>
      <c r="Y607" s="15">
        <f t="shared" si="120"/>
        <v>-8.483478441666048E-2</v>
      </c>
      <c r="Z607" s="15">
        <f t="shared" si="121"/>
        <v>-8.483478441666048E-2</v>
      </c>
      <c r="AA607" s="15"/>
    </row>
    <row r="608" spans="1:27" x14ac:dyDescent="0.25">
      <c r="A608" s="1">
        <f>'trading strategies'!A677</f>
        <v>42436</v>
      </c>
      <c r="B608" s="52">
        <f>'trading strategies'!B677</f>
        <v>2.5685899999999999</v>
      </c>
      <c r="C608" s="5">
        <f>'trading strategies'!P677</f>
        <v>7.992299935293512E-2</v>
      </c>
      <c r="D608" s="5">
        <f>'trading strategies'!Q677</f>
        <v>0</v>
      </c>
      <c r="E608" s="5">
        <f>'trading strategies'!R677</f>
        <v>0</v>
      </c>
      <c r="F608" s="14">
        <f t="shared" si="113"/>
        <v>0.670367592249283</v>
      </c>
      <c r="G608" s="14">
        <f t="shared" si="114"/>
        <v>1.8774567963486521</v>
      </c>
      <c r="H608" s="14">
        <f t="shared" si="115"/>
        <v>1.4465326629116266</v>
      </c>
      <c r="I608" s="26">
        <f>'trading strategies'!S677</f>
        <v>7.7922999352935118E-2</v>
      </c>
      <c r="J608" s="26">
        <f>'trading strategies'!T677</f>
        <v>0</v>
      </c>
      <c r="K608" s="26">
        <f>'trading strategies'!U677</f>
        <v>0</v>
      </c>
      <c r="L608" s="14">
        <f t="shared" si="116"/>
        <v>1.6367592249282747E-2</v>
      </c>
      <c r="M608" s="14">
        <f t="shared" si="117"/>
        <v>1.139456796348651</v>
      </c>
      <c r="N608" s="14">
        <f t="shared" si="118"/>
        <v>0.89253266291162581</v>
      </c>
      <c r="U608" s="9">
        <f t="shared" si="110"/>
        <v>1</v>
      </c>
      <c r="V608" s="9">
        <f t="shared" si="111"/>
        <v>-1</v>
      </c>
      <c r="W608" s="9">
        <f t="shared" si="112"/>
        <v>-1</v>
      </c>
      <c r="X608" s="15">
        <f t="shared" si="119"/>
        <v>7.7922999352935118E-2</v>
      </c>
      <c r="Y608" s="15">
        <f t="shared" si="120"/>
        <v>0</v>
      </c>
      <c r="Z608" s="15">
        <f t="shared" si="121"/>
        <v>0</v>
      </c>
      <c r="AA608" s="15"/>
    </row>
    <row r="609" spans="1:27" x14ac:dyDescent="0.25">
      <c r="A609" s="1">
        <f>'trading strategies'!A678</f>
        <v>42443</v>
      </c>
      <c r="B609" s="52">
        <f>'trading strategies'!B678</f>
        <v>2.3412299999999999</v>
      </c>
      <c r="C609" s="5">
        <f>'trading strategies'!P678</f>
        <v>-9.2680677923463128E-2</v>
      </c>
      <c r="D609" s="5">
        <f>'trading strategies'!Q678</f>
        <v>0</v>
      </c>
      <c r="E609" s="5">
        <f>'trading strategies'!R678</f>
        <v>0</v>
      </c>
      <c r="F609" s="14">
        <f t="shared" si="113"/>
        <v>0.57768691432581987</v>
      </c>
      <c r="G609" s="14">
        <f t="shared" si="114"/>
        <v>1.8774567963486521</v>
      </c>
      <c r="H609" s="14">
        <f t="shared" si="115"/>
        <v>1.4465326629116266</v>
      </c>
      <c r="I609" s="26">
        <f>'trading strategies'!S678</f>
        <v>-9.468067792346313E-2</v>
      </c>
      <c r="J609" s="26">
        <f>'trading strategies'!T678</f>
        <v>0</v>
      </c>
      <c r="K609" s="26">
        <f>'trading strategies'!U678</f>
        <v>0</v>
      </c>
      <c r="L609" s="14">
        <f t="shared" si="116"/>
        <v>-7.8313085674180383E-2</v>
      </c>
      <c r="M609" s="14">
        <f t="shared" si="117"/>
        <v>1.139456796348651</v>
      </c>
      <c r="N609" s="14">
        <f t="shared" si="118"/>
        <v>0.89253266291162581</v>
      </c>
      <c r="U609" s="9">
        <f t="shared" si="110"/>
        <v>-1</v>
      </c>
      <c r="V609" s="9">
        <f t="shared" si="111"/>
        <v>-1</v>
      </c>
      <c r="W609" s="9">
        <f t="shared" si="112"/>
        <v>-1</v>
      </c>
      <c r="X609" s="15">
        <f t="shared" si="119"/>
        <v>-9.468067792346313E-2</v>
      </c>
      <c r="Y609" s="15">
        <f t="shared" si="120"/>
        <v>0</v>
      </c>
      <c r="Z609" s="15">
        <f t="shared" si="121"/>
        <v>0</v>
      </c>
      <c r="AA609" s="15"/>
    </row>
    <row r="610" spans="1:27" x14ac:dyDescent="0.25">
      <c r="A610" s="1">
        <f>'trading strategies'!A679</f>
        <v>42450</v>
      </c>
      <c r="B610" s="52">
        <f>'trading strategies'!B679</f>
        <v>2.2623099999999998</v>
      </c>
      <c r="C610" s="5">
        <f>'trading strategies'!P679</f>
        <v>0</v>
      </c>
      <c r="D610" s="5">
        <f>'trading strategies'!Q679</f>
        <v>3.4290017129349093E-2</v>
      </c>
      <c r="E610" s="5">
        <f>'trading strategies'!R679</f>
        <v>3.4290017129349093E-2</v>
      </c>
      <c r="F610" s="14">
        <f t="shared" si="113"/>
        <v>0.57768691432581987</v>
      </c>
      <c r="G610" s="14">
        <f t="shared" si="114"/>
        <v>1.9117468134780014</v>
      </c>
      <c r="H610" s="14">
        <f t="shared" si="115"/>
        <v>1.4808226800409758</v>
      </c>
      <c r="I610" s="26">
        <f>'trading strategies'!S679</f>
        <v>0</v>
      </c>
      <c r="J610" s="26">
        <f>'trading strategies'!T679</f>
        <v>3.2290017129349091E-2</v>
      </c>
      <c r="K610" s="26">
        <f>'trading strategies'!U679</f>
        <v>3.2290017129349091E-2</v>
      </c>
      <c r="L610" s="14">
        <f t="shared" si="116"/>
        <v>-7.8313085674180383E-2</v>
      </c>
      <c r="M610" s="14">
        <f t="shared" si="117"/>
        <v>1.1717468134780002</v>
      </c>
      <c r="N610" s="14">
        <f t="shared" si="118"/>
        <v>0.9248226800409749</v>
      </c>
      <c r="U610" s="9">
        <f t="shared" si="110"/>
        <v>-1</v>
      </c>
      <c r="V610" s="9">
        <f t="shared" si="111"/>
        <v>1</v>
      </c>
      <c r="W610" s="9">
        <f t="shared" si="112"/>
        <v>1</v>
      </c>
      <c r="X610" s="15">
        <f t="shared" si="119"/>
        <v>0</v>
      </c>
      <c r="Y610" s="15">
        <f t="shared" si="120"/>
        <v>3.2290017129349091E-2</v>
      </c>
      <c r="Z610" s="15">
        <f t="shared" si="121"/>
        <v>3.2290017129349091E-2</v>
      </c>
      <c r="AA610" s="15"/>
    </row>
    <row r="611" spans="1:27" x14ac:dyDescent="0.25">
      <c r="A611" s="1">
        <f>'trading strategies'!A680</f>
        <v>42457</v>
      </c>
      <c r="B611" s="52">
        <f>'trading strategies'!B680</f>
        <v>2.2284899999999999</v>
      </c>
      <c r="C611" s="5">
        <f>'trading strategies'!P680</f>
        <v>0</v>
      </c>
      <c r="D611" s="5">
        <f>'trading strategies'!Q680</f>
        <v>1.5062189093956624E-2</v>
      </c>
      <c r="E611" s="5">
        <f>'trading strategies'!R680</f>
        <v>1.5062189093956624E-2</v>
      </c>
      <c r="F611" s="14">
        <f t="shared" si="113"/>
        <v>0.57768691432581987</v>
      </c>
      <c r="G611" s="14">
        <f t="shared" si="114"/>
        <v>1.926809002571958</v>
      </c>
      <c r="H611" s="14">
        <f t="shared" si="115"/>
        <v>1.4958848691349325</v>
      </c>
      <c r="I611" s="26">
        <f>'trading strategies'!S680</f>
        <v>0</v>
      </c>
      <c r="J611" s="26">
        <f>'trading strategies'!T680</f>
        <v>1.3062189093956624E-2</v>
      </c>
      <c r="K611" s="26">
        <f>'trading strategies'!U680</f>
        <v>1.3062189093956624E-2</v>
      </c>
      <c r="L611" s="14">
        <f t="shared" si="116"/>
        <v>-7.8313085674180383E-2</v>
      </c>
      <c r="M611" s="14">
        <f t="shared" si="117"/>
        <v>1.1848090025719569</v>
      </c>
      <c r="N611" s="14">
        <f t="shared" si="118"/>
        <v>0.93788486913493152</v>
      </c>
      <c r="U611" s="9">
        <f t="shared" si="110"/>
        <v>-1</v>
      </c>
      <c r="V611" s="9">
        <f t="shared" si="111"/>
        <v>2</v>
      </c>
      <c r="W611" s="9">
        <f t="shared" si="112"/>
        <v>2</v>
      </c>
      <c r="X611" s="15">
        <f t="shared" si="119"/>
        <v>0</v>
      </c>
      <c r="Y611" s="15">
        <f t="shared" si="120"/>
        <v>4.5352206223305713E-2</v>
      </c>
      <c r="Z611" s="15">
        <f t="shared" si="121"/>
        <v>4.5352206223305713E-2</v>
      </c>
      <c r="AA611" s="15"/>
    </row>
    <row r="612" spans="1:27" x14ac:dyDescent="0.25">
      <c r="A612" s="1">
        <f>'trading strategies'!A681</f>
        <v>42464</v>
      </c>
      <c r="B612" s="52">
        <f>'trading strategies'!B681</f>
        <v>2.1552099999999998</v>
      </c>
      <c r="C612" s="5">
        <f>'trading strategies'!P681</f>
        <v>0</v>
      </c>
      <c r="D612" s="5">
        <f>'trading strategies'!Q681</f>
        <v>3.3436059467287005E-2</v>
      </c>
      <c r="E612" s="5">
        <f>'trading strategies'!R681</f>
        <v>3.3436059467287005E-2</v>
      </c>
      <c r="F612" s="14">
        <f t="shared" si="113"/>
        <v>0.57768691432581987</v>
      </c>
      <c r="G612" s="14">
        <f t="shared" si="114"/>
        <v>1.9602450620392449</v>
      </c>
      <c r="H612" s="14">
        <f t="shared" si="115"/>
        <v>1.5293209286022194</v>
      </c>
      <c r="I612" s="26">
        <f>'trading strategies'!S681</f>
        <v>0</v>
      </c>
      <c r="J612" s="26">
        <f>'trading strategies'!T681</f>
        <v>3.1436059467287003E-2</v>
      </c>
      <c r="K612" s="26">
        <f>'trading strategies'!U681</f>
        <v>3.1436059467287003E-2</v>
      </c>
      <c r="L612" s="14">
        <f t="shared" si="116"/>
        <v>-7.8313085674180383E-2</v>
      </c>
      <c r="M612" s="14">
        <f t="shared" si="117"/>
        <v>1.2162450620392438</v>
      </c>
      <c r="N612" s="14">
        <f t="shared" si="118"/>
        <v>0.96932092860221852</v>
      </c>
      <c r="U612" s="9">
        <f t="shared" si="110"/>
        <v>-1</v>
      </c>
      <c r="V612" s="9">
        <f t="shared" si="111"/>
        <v>3</v>
      </c>
      <c r="W612" s="9">
        <f t="shared" si="112"/>
        <v>3</v>
      </c>
      <c r="X612" s="15">
        <f t="shared" si="119"/>
        <v>0</v>
      </c>
      <c r="Y612" s="15">
        <f t="shared" si="120"/>
        <v>7.6788265690592716E-2</v>
      </c>
      <c r="Z612" s="15">
        <f t="shared" si="121"/>
        <v>7.6788265690592716E-2</v>
      </c>
      <c r="AA612" s="15"/>
    </row>
    <row r="613" spans="1:27" x14ac:dyDescent="0.25">
      <c r="A613" s="1">
        <f>'trading strategies'!A682</f>
        <v>42471</v>
      </c>
      <c r="B613" s="52">
        <f>'trading strategies'!B682</f>
        <v>2.29989</v>
      </c>
      <c r="C613" s="5">
        <f>'trading strategies'!P682</f>
        <v>0</v>
      </c>
      <c r="D613" s="5">
        <f>'trading strategies'!Q682</f>
        <v>-6.4973129100637017E-2</v>
      </c>
      <c r="E613" s="5">
        <f>'trading strategies'!R682</f>
        <v>-6.4973129100637017E-2</v>
      </c>
      <c r="F613" s="14">
        <f t="shared" si="113"/>
        <v>0.57768691432581987</v>
      </c>
      <c r="G613" s="14">
        <f t="shared" si="114"/>
        <v>1.8952719329386079</v>
      </c>
      <c r="H613" s="14">
        <f t="shared" si="115"/>
        <v>1.4643477995015823</v>
      </c>
      <c r="I613" s="26">
        <f>'trading strategies'!S682</f>
        <v>0</v>
      </c>
      <c r="J613" s="26">
        <f>'trading strategies'!T682</f>
        <v>-6.6973129100637019E-2</v>
      </c>
      <c r="K613" s="26">
        <f>'trading strategies'!U682</f>
        <v>-6.6973129100637019E-2</v>
      </c>
      <c r="L613" s="14">
        <f t="shared" si="116"/>
        <v>-7.8313085674180383E-2</v>
      </c>
      <c r="M613" s="14">
        <f t="shared" si="117"/>
        <v>1.1492719329386067</v>
      </c>
      <c r="N613" s="14">
        <f t="shared" si="118"/>
        <v>0.9023477995015815</v>
      </c>
      <c r="U613" s="9">
        <f t="shared" si="110"/>
        <v>-1</v>
      </c>
      <c r="V613" s="9">
        <f t="shared" si="111"/>
        <v>-1</v>
      </c>
      <c r="W613" s="9">
        <f t="shared" si="112"/>
        <v>-1</v>
      </c>
      <c r="X613" s="15">
        <f t="shared" si="119"/>
        <v>0</v>
      </c>
      <c r="Y613" s="15">
        <f t="shared" si="120"/>
        <v>-6.6973129100637019E-2</v>
      </c>
      <c r="Z613" s="15">
        <f t="shared" si="121"/>
        <v>-6.6973129100637019E-2</v>
      </c>
      <c r="AA613" s="15"/>
    </row>
    <row r="614" spans="1:27" x14ac:dyDescent="0.25">
      <c r="A614" s="1">
        <f>'trading strategies'!A683</f>
        <v>42478</v>
      </c>
      <c r="B614" s="52">
        <f>'trading strategies'!B683</f>
        <v>2.3111700000000002</v>
      </c>
      <c r="C614" s="5">
        <f>'trading strategies'!P683</f>
        <v>4.8925941112107907E-3</v>
      </c>
      <c r="D614" s="5">
        <f>'trading strategies'!Q683</f>
        <v>0</v>
      </c>
      <c r="E614" s="5">
        <f>'trading strategies'!R683</f>
        <v>0</v>
      </c>
      <c r="F614" s="14">
        <f t="shared" si="113"/>
        <v>0.58257950843703066</v>
      </c>
      <c r="G614" s="14">
        <f t="shared" si="114"/>
        <v>1.8952719329386079</v>
      </c>
      <c r="H614" s="14">
        <f t="shared" si="115"/>
        <v>1.4643477995015823</v>
      </c>
      <c r="I614" s="26">
        <f>'trading strategies'!S683</f>
        <v>2.8925941112107906E-3</v>
      </c>
      <c r="J614" s="26">
        <f>'trading strategies'!T683</f>
        <v>0</v>
      </c>
      <c r="K614" s="26">
        <f>'trading strategies'!U683</f>
        <v>0</v>
      </c>
      <c r="L614" s="14">
        <f t="shared" si="116"/>
        <v>-7.5420491562969594E-2</v>
      </c>
      <c r="M614" s="14">
        <f t="shared" si="117"/>
        <v>1.1492719329386067</v>
      </c>
      <c r="N614" s="14">
        <f t="shared" si="118"/>
        <v>0.9023477995015815</v>
      </c>
      <c r="U614" s="9">
        <f t="shared" si="110"/>
        <v>1</v>
      </c>
      <c r="V614" s="9">
        <f t="shared" si="111"/>
        <v>-1</v>
      </c>
      <c r="W614" s="9">
        <f t="shared" si="112"/>
        <v>-1</v>
      </c>
      <c r="X614" s="15">
        <f t="shared" si="119"/>
        <v>2.8925941112107906E-3</v>
      </c>
      <c r="Y614" s="15">
        <f t="shared" si="120"/>
        <v>0</v>
      </c>
      <c r="Z614" s="15">
        <f t="shared" si="121"/>
        <v>0</v>
      </c>
      <c r="AA614" s="15"/>
    </row>
    <row r="615" spans="1:27" x14ac:dyDescent="0.25">
      <c r="A615" s="1">
        <f>'trading strategies'!A684</f>
        <v>42485</v>
      </c>
      <c r="B615" s="52">
        <f>'trading strategies'!B684</f>
        <v>2.27359</v>
      </c>
      <c r="C615" s="5">
        <f>'trading strategies'!P684</f>
        <v>-1.6393809775676504E-2</v>
      </c>
      <c r="D615" s="5">
        <f>'trading strategies'!Q684</f>
        <v>0</v>
      </c>
      <c r="E615" s="5">
        <f>'trading strategies'!R684</f>
        <v>0</v>
      </c>
      <c r="F615" s="14">
        <f t="shared" si="113"/>
        <v>0.56618569866135415</v>
      </c>
      <c r="G615" s="14">
        <f t="shared" si="114"/>
        <v>1.8952719329386079</v>
      </c>
      <c r="H615" s="14">
        <f t="shared" si="115"/>
        <v>1.4643477995015823</v>
      </c>
      <c r="I615" s="26">
        <f>'trading strategies'!S684</f>
        <v>-1.8393809775676506E-2</v>
      </c>
      <c r="J615" s="26">
        <f>'trading strategies'!T684</f>
        <v>0</v>
      </c>
      <c r="K615" s="26">
        <f>'trading strategies'!U684</f>
        <v>0</v>
      </c>
      <c r="L615" s="14">
        <f t="shared" si="116"/>
        <v>-9.38143013386461E-2</v>
      </c>
      <c r="M615" s="14">
        <f t="shared" si="117"/>
        <v>1.1492719329386067</v>
      </c>
      <c r="N615" s="14">
        <f t="shared" si="118"/>
        <v>0.9023477995015815</v>
      </c>
      <c r="U615" s="9">
        <f t="shared" si="110"/>
        <v>-1</v>
      </c>
      <c r="V615" s="9">
        <f t="shared" si="111"/>
        <v>-1</v>
      </c>
      <c r="W615" s="9">
        <f t="shared" si="112"/>
        <v>-1</v>
      </c>
      <c r="X615" s="15">
        <f t="shared" si="119"/>
        <v>-1.8393809775676506E-2</v>
      </c>
      <c r="Y615" s="15">
        <f t="shared" si="120"/>
        <v>0</v>
      </c>
      <c r="Z615" s="15">
        <f t="shared" si="121"/>
        <v>0</v>
      </c>
      <c r="AA615" s="15"/>
    </row>
    <row r="616" spans="1:27" x14ac:dyDescent="0.25">
      <c r="A616" s="1">
        <f>'trading strategies'!A685</f>
        <v>42492</v>
      </c>
      <c r="B616" s="52">
        <f>'trading strategies'!B685</f>
        <v>2.0913200000000001</v>
      </c>
      <c r="C616" s="5">
        <f>'trading strategies'!P685</f>
        <v>0</v>
      </c>
      <c r="D616" s="5">
        <f>'trading strategies'!Q685</f>
        <v>8.3564634477935718E-2</v>
      </c>
      <c r="E616" s="5">
        <f>'trading strategies'!R685</f>
        <v>8.3564634477935718E-2</v>
      </c>
      <c r="F616" s="14">
        <f t="shared" si="113"/>
        <v>0.56618569866135415</v>
      </c>
      <c r="G616" s="14">
        <f t="shared" si="114"/>
        <v>1.9788365674165436</v>
      </c>
      <c r="H616" s="14">
        <f t="shared" si="115"/>
        <v>1.5479124339795181</v>
      </c>
      <c r="I616" s="26">
        <f>'trading strategies'!S685</f>
        <v>0</v>
      </c>
      <c r="J616" s="26">
        <f>'trading strategies'!T685</f>
        <v>8.1564634477935716E-2</v>
      </c>
      <c r="K616" s="26">
        <f>'trading strategies'!U685</f>
        <v>8.1564634477935716E-2</v>
      </c>
      <c r="L616" s="14">
        <f t="shared" si="116"/>
        <v>-9.38143013386461E-2</v>
      </c>
      <c r="M616" s="14">
        <f t="shared" si="117"/>
        <v>1.2308365674165425</v>
      </c>
      <c r="N616" s="14">
        <f t="shared" si="118"/>
        <v>0.98391243397951722</v>
      </c>
      <c r="U616" s="9">
        <f t="shared" si="110"/>
        <v>-1</v>
      </c>
      <c r="V616" s="9">
        <f t="shared" si="111"/>
        <v>1</v>
      </c>
      <c r="W616" s="9">
        <f t="shared" si="112"/>
        <v>1</v>
      </c>
      <c r="X616" s="15">
        <f t="shared" si="119"/>
        <v>0</v>
      </c>
      <c r="Y616" s="15">
        <f t="shared" si="120"/>
        <v>8.1564634477935716E-2</v>
      </c>
      <c r="Z616" s="15">
        <f t="shared" si="121"/>
        <v>8.1564634477935716E-2</v>
      </c>
      <c r="AA616" s="15"/>
    </row>
    <row r="617" spans="1:27" x14ac:dyDescent="0.25">
      <c r="A617" s="1">
        <f>'trading strategies'!A686</f>
        <v>42499</v>
      </c>
      <c r="B617" s="52">
        <f>'trading strategies'!B686</f>
        <v>2.0894499999999998</v>
      </c>
      <c r="C617" s="5">
        <f>'trading strategies'!P686</f>
        <v>0</v>
      </c>
      <c r="D617" s="5">
        <f>'trading strategies'!Q686</f>
        <v>8.9457211217425225E-4</v>
      </c>
      <c r="E617" s="5">
        <f>'trading strategies'!R686</f>
        <v>8.9457211217425225E-4</v>
      </c>
      <c r="F617" s="14">
        <f t="shared" si="113"/>
        <v>0.56618569866135415</v>
      </c>
      <c r="G617" s="14">
        <f t="shared" si="114"/>
        <v>1.9797311395287178</v>
      </c>
      <c r="H617" s="14">
        <f t="shared" si="115"/>
        <v>1.5488070060916923</v>
      </c>
      <c r="I617" s="26">
        <f>'trading strategies'!S686</f>
        <v>0</v>
      </c>
      <c r="J617" s="26">
        <f>'trading strategies'!T686</f>
        <v>-1.1054278878257478E-3</v>
      </c>
      <c r="K617" s="26">
        <f>'trading strategies'!U686</f>
        <v>-1.1054278878257478E-3</v>
      </c>
      <c r="L617" s="14">
        <f t="shared" si="116"/>
        <v>-9.38143013386461E-2</v>
      </c>
      <c r="M617" s="14">
        <f t="shared" si="117"/>
        <v>1.2297311395287167</v>
      </c>
      <c r="N617" s="14">
        <f t="shared" si="118"/>
        <v>0.98280700609169147</v>
      </c>
      <c r="U617" s="9">
        <f t="shared" si="110"/>
        <v>-1</v>
      </c>
      <c r="V617" s="9">
        <f t="shared" si="111"/>
        <v>-1</v>
      </c>
      <c r="W617" s="9">
        <f t="shared" si="112"/>
        <v>-1</v>
      </c>
      <c r="X617" s="15">
        <f t="shared" si="119"/>
        <v>0</v>
      </c>
      <c r="Y617" s="15">
        <f t="shared" si="120"/>
        <v>-1.1054278878257478E-3</v>
      </c>
      <c r="Z617" s="15">
        <f t="shared" si="121"/>
        <v>-1.1054278878257478E-3</v>
      </c>
      <c r="AA617" s="15"/>
    </row>
    <row r="618" spans="1:27" x14ac:dyDescent="0.25">
      <c r="A618" s="1">
        <f>'trading strategies'!A687</f>
        <v>42506</v>
      </c>
      <c r="B618" s="52">
        <f>'trading strategies'!B687</f>
        <v>2.1739999999999999</v>
      </c>
      <c r="C618" s="5">
        <f>'trading strategies'!P687</f>
        <v>0</v>
      </c>
      <c r="D618" s="5">
        <f>'trading strategies'!Q687</f>
        <v>-3.9667915249149699E-2</v>
      </c>
      <c r="E618" s="5">
        <f>'trading strategies'!R687</f>
        <v>-3.9667915249149699E-2</v>
      </c>
      <c r="F618" s="14">
        <f t="shared" si="113"/>
        <v>0.56618569866135415</v>
      </c>
      <c r="G618" s="14">
        <f t="shared" si="114"/>
        <v>1.9400632242795681</v>
      </c>
      <c r="H618" s="14">
        <f t="shared" si="115"/>
        <v>1.5091390908425426</v>
      </c>
      <c r="I618" s="26">
        <f>'trading strategies'!S687</f>
        <v>0</v>
      </c>
      <c r="J618" s="26">
        <f>'trading strategies'!T687</f>
        <v>-4.1667915249149701E-2</v>
      </c>
      <c r="K618" s="26">
        <f>'trading strategies'!U687</f>
        <v>-4.1667915249149701E-2</v>
      </c>
      <c r="L618" s="14">
        <f t="shared" si="116"/>
        <v>-9.38143013386461E-2</v>
      </c>
      <c r="M618" s="14">
        <f t="shared" si="117"/>
        <v>1.188063224279567</v>
      </c>
      <c r="N618" s="14">
        <f t="shared" si="118"/>
        <v>0.94113909084254177</v>
      </c>
      <c r="U618" s="9">
        <f t="shared" si="110"/>
        <v>-1</v>
      </c>
      <c r="V618" s="9">
        <f t="shared" si="111"/>
        <v>-2</v>
      </c>
      <c r="W618" s="9">
        <f t="shared" si="112"/>
        <v>-2</v>
      </c>
      <c r="X618" s="15">
        <f t="shared" si="119"/>
        <v>0</v>
      </c>
      <c r="Y618" s="15">
        <f t="shared" si="120"/>
        <v>-4.277334313697545E-2</v>
      </c>
      <c r="Z618" s="15">
        <f t="shared" si="121"/>
        <v>-4.277334313697545E-2</v>
      </c>
      <c r="AA618" s="15"/>
    </row>
    <row r="619" spans="1:27" x14ac:dyDescent="0.25">
      <c r="A619" s="1">
        <f>'trading strategies'!A688</f>
        <v>42513</v>
      </c>
      <c r="B619" s="52">
        <f>'trading strategies'!B688</f>
        <v>2.3559999999999999</v>
      </c>
      <c r="C619" s="5">
        <f>'trading strategies'!P688</f>
        <v>8.0396477090322493E-2</v>
      </c>
      <c r="D619" s="5">
        <f>'trading strategies'!Q688</f>
        <v>0</v>
      </c>
      <c r="E619" s="5">
        <f>'trading strategies'!R688</f>
        <v>0</v>
      </c>
      <c r="F619" s="14">
        <f t="shared" si="113"/>
        <v>0.64658217575167665</v>
      </c>
      <c r="G619" s="14">
        <f t="shared" si="114"/>
        <v>1.9400632242795681</v>
      </c>
      <c r="H619" s="14">
        <f t="shared" si="115"/>
        <v>1.5091390908425426</v>
      </c>
      <c r="I619" s="26">
        <f>'trading strategies'!S688</f>
        <v>7.8396477090322492E-2</v>
      </c>
      <c r="J619" s="26">
        <f>'trading strategies'!T688</f>
        <v>0</v>
      </c>
      <c r="K619" s="26">
        <f>'trading strategies'!U688</f>
        <v>0</v>
      </c>
      <c r="L619" s="14">
        <f t="shared" si="116"/>
        <v>-1.5417824248323608E-2</v>
      </c>
      <c r="M619" s="14">
        <f t="shared" si="117"/>
        <v>1.188063224279567</v>
      </c>
      <c r="N619" s="14">
        <f t="shared" si="118"/>
        <v>0.94113909084254177</v>
      </c>
      <c r="U619" s="9">
        <f t="shared" si="110"/>
        <v>1</v>
      </c>
      <c r="V619" s="9">
        <f t="shared" si="111"/>
        <v>-1</v>
      </c>
      <c r="W619" s="9">
        <f t="shared" si="112"/>
        <v>-1</v>
      </c>
      <c r="X619" s="15">
        <f t="shared" si="119"/>
        <v>7.8396477090322492E-2</v>
      </c>
      <c r="Y619" s="15">
        <f t="shared" si="120"/>
        <v>0</v>
      </c>
      <c r="Z619" s="15">
        <f t="shared" si="121"/>
        <v>0</v>
      </c>
      <c r="AA619" s="15"/>
    </row>
    <row r="620" spans="1:27" x14ac:dyDescent="0.25">
      <c r="A620" s="1">
        <f>'trading strategies'!A689</f>
        <v>42520</v>
      </c>
      <c r="B620" s="52">
        <f>'trading strategies'!B689</f>
        <v>2.2120000000000002</v>
      </c>
      <c r="C620" s="5">
        <f>'trading strategies'!P689</f>
        <v>-6.3068182129251693E-2</v>
      </c>
      <c r="D620" s="5">
        <f>'trading strategies'!Q689</f>
        <v>0</v>
      </c>
      <c r="E620" s="5">
        <f>'trading strategies'!R689</f>
        <v>0</v>
      </c>
      <c r="F620" s="14">
        <f t="shared" si="113"/>
        <v>0.58351399362242495</v>
      </c>
      <c r="G620" s="14">
        <f t="shared" si="114"/>
        <v>1.9400632242795681</v>
      </c>
      <c r="H620" s="14">
        <f t="shared" si="115"/>
        <v>1.5091390908425426</v>
      </c>
      <c r="I620" s="26">
        <f>'trading strategies'!S689</f>
        <v>-6.5068182129251695E-2</v>
      </c>
      <c r="J620" s="26">
        <f>'trading strategies'!T689</f>
        <v>0</v>
      </c>
      <c r="K620" s="26">
        <f>'trading strategies'!U689</f>
        <v>0</v>
      </c>
      <c r="L620" s="14">
        <f t="shared" si="116"/>
        <v>-8.0486006377575303E-2</v>
      </c>
      <c r="M620" s="14">
        <f t="shared" si="117"/>
        <v>1.188063224279567</v>
      </c>
      <c r="N620" s="14">
        <f t="shared" si="118"/>
        <v>0.94113909084254177</v>
      </c>
      <c r="U620" s="9">
        <f t="shared" si="110"/>
        <v>-1</v>
      </c>
      <c r="V620" s="9">
        <f t="shared" si="111"/>
        <v>-1</v>
      </c>
      <c r="W620" s="9">
        <f t="shared" si="112"/>
        <v>-1</v>
      </c>
      <c r="X620" s="15">
        <f t="shared" si="119"/>
        <v>-6.5068182129251695E-2</v>
      </c>
      <c r="Y620" s="15">
        <f t="shared" si="120"/>
        <v>0</v>
      </c>
      <c r="Z620" s="15">
        <f t="shared" si="121"/>
        <v>0</v>
      </c>
      <c r="AA620" s="15"/>
    </row>
    <row r="621" spans="1:27" x14ac:dyDescent="0.25">
      <c r="A621" s="1">
        <f>'trading strategies'!A690</f>
        <v>42527</v>
      </c>
      <c r="B621" s="52">
        <f>'trading strategies'!B690</f>
        <v>2.1059999999999999</v>
      </c>
      <c r="C621" s="5">
        <f>'trading strategies'!P690</f>
        <v>0</v>
      </c>
      <c r="D621" s="5">
        <f>'trading strategies'!Q690</f>
        <v>4.9106669948304815E-2</v>
      </c>
      <c r="E621" s="5">
        <f>'trading strategies'!R690</f>
        <v>4.9106669948304815E-2</v>
      </c>
      <c r="F621" s="14">
        <f t="shared" si="113"/>
        <v>0.58351399362242495</v>
      </c>
      <c r="G621" s="14">
        <f t="shared" si="114"/>
        <v>1.989169894227873</v>
      </c>
      <c r="H621" s="14">
        <f t="shared" si="115"/>
        <v>1.5582457607908475</v>
      </c>
      <c r="I621" s="26">
        <f>'trading strategies'!S690</f>
        <v>0</v>
      </c>
      <c r="J621" s="26">
        <f>'trading strategies'!T690</f>
        <v>4.7106669948304813E-2</v>
      </c>
      <c r="K621" s="26">
        <f>'trading strategies'!U690</f>
        <v>4.7106669948304813E-2</v>
      </c>
      <c r="L621" s="14">
        <f t="shared" si="116"/>
        <v>-8.0486006377575303E-2</v>
      </c>
      <c r="M621" s="14">
        <f t="shared" si="117"/>
        <v>1.2351698942278717</v>
      </c>
      <c r="N621" s="14">
        <f t="shared" si="118"/>
        <v>0.98824576079084658</v>
      </c>
      <c r="U621" s="9">
        <f t="shared" si="110"/>
        <v>-1</v>
      </c>
      <c r="V621" s="9">
        <f t="shared" si="111"/>
        <v>1</v>
      </c>
      <c r="W621" s="9">
        <f t="shared" si="112"/>
        <v>1</v>
      </c>
      <c r="X621" s="15">
        <f t="shared" si="119"/>
        <v>0</v>
      </c>
      <c r="Y621" s="15">
        <f t="shared" si="120"/>
        <v>4.7106669948304813E-2</v>
      </c>
      <c r="Z621" s="15">
        <f t="shared" si="121"/>
        <v>4.7106669948304813E-2</v>
      </c>
      <c r="AA621" s="15"/>
    </row>
    <row r="622" spans="1:27" x14ac:dyDescent="0.25">
      <c r="A622" s="1">
        <f>'trading strategies'!A691</f>
        <v>42534</v>
      </c>
      <c r="B622" s="52">
        <f>'trading strategies'!B691</f>
        <v>2.04</v>
      </c>
      <c r="C622" s="5">
        <f>'trading strategies'!P691</f>
        <v>0</v>
      </c>
      <c r="D622" s="5">
        <f>'trading strategies'!Q691</f>
        <v>3.1840605855658621E-2</v>
      </c>
      <c r="E622" s="5">
        <f>'trading strategies'!R691</f>
        <v>3.1840605855658621E-2</v>
      </c>
      <c r="F622" s="14">
        <f t="shared" si="113"/>
        <v>0.58351399362242495</v>
      </c>
      <c r="G622" s="14">
        <f t="shared" si="114"/>
        <v>2.0210105000835314</v>
      </c>
      <c r="H622" s="14">
        <f t="shared" si="115"/>
        <v>1.5900863666465062</v>
      </c>
      <c r="I622" s="26">
        <f>'trading strategies'!S691</f>
        <v>0</v>
      </c>
      <c r="J622" s="26">
        <f>'trading strategies'!T691</f>
        <v>2.984060585565862E-2</v>
      </c>
      <c r="K622" s="26">
        <f>'trading strategies'!U691</f>
        <v>2.984060585565862E-2</v>
      </c>
      <c r="L622" s="14">
        <f t="shared" si="116"/>
        <v>-8.0486006377575303E-2</v>
      </c>
      <c r="M622" s="14">
        <f t="shared" si="117"/>
        <v>1.2650105000835303</v>
      </c>
      <c r="N622" s="14">
        <f t="shared" si="118"/>
        <v>1.0180863666465052</v>
      </c>
      <c r="U622" s="9">
        <f t="shared" si="110"/>
        <v>-1</v>
      </c>
      <c r="V622" s="9">
        <f t="shared" si="111"/>
        <v>2</v>
      </c>
      <c r="W622" s="9">
        <f t="shared" si="112"/>
        <v>2</v>
      </c>
      <c r="X622" s="15">
        <f t="shared" si="119"/>
        <v>0</v>
      </c>
      <c r="Y622" s="15">
        <f t="shared" si="120"/>
        <v>7.6947275803963433E-2</v>
      </c>
      <c r="Z622" s="15">
        <f t="shared" si="121"/>
        <v>7.6947275803963433E-2</v>
      </c>
      <c r="AA622" s="15"/>
    </row>
    <row r="623" spans="1:27" x14ac:dyDescent="0.25">
      <c r="A623" s="1">
        <f>'trading strategies'!A692</f>
        <v>42541</v>
      </c>
      <c r="B623" s="52">
        <f>'trading strategies'!B692</f>
        <v>1.74</v>
      </c>
      <c r="C623" s="5">
        <f>'trading strategies'!P692</f>
        <v>0</v>
      </c>
      <c r="D623" s="5">
        <f>'trading strategies'!Q692</f>
        <v>0.15906469462968742</v>
      </c>
      <c r="E623" s="5">
        <f>'trading strategies'!R692</f>
        <v>0.15906469462968742</v>
      </c>
      <c r="F623" s="14">
        <f t="shared" si="113"/>
        <v>0.58351399362242495</v>
      </c>
      <c r="G623" s="14">
        <f t="shared" si="114"/>
        <v>2.1800751947132189</v>
      </c>
      <c r="H623" s="14">
        <f t="shared" si="115"/>
        <v>1.7491510612761936</v>
      </c>
      <c r="I623" s="26">
        <f>'trading strategies'!S692</f>
        <v>0</v>
      </c>
      <c r="J623" s="26">
        <f>'trading strategies'!T692</f>
        <v>0.15706469462968742</v>
      </c>
      <c r="K623" s="26">
        <f>'trading strategies'!U692</f>
        <v>0.15706469462968742</v>
      </c>
      <c r="L623" s="14">
        <f t="shared" si="116"/>
        <v>-8.0486006377575303E-2</v>
      </c>
      <c r="M623" s="14">
        <f t="shared" si="117"/>
        <v>1.4220751947132177</v>
      </c>
      <c r="N623" s="14">
        <f t="shared" si="118"/>
        <v>1.1751510612761926</v>
      </c>
      <c r="U623" s="9">
        <f t="shared" si="110"/>
        <v>-1</v>
      </c>
      <c r="V623" s="9">
        <f t="shared" si="111"/>
        <v>3</v>
      </c>
      <c r="W623" s="9">
        <f t="shared" si="112"/>
        <v>3</v>
      </c>
      <c r="X623" s="15">
        <f t="shared" si="119"/>
        <v>0</v>
      </c>
      <c r="Y623" s="15">
        <f t="shared" si="120"/>
        <v>0.23401197043365085</v>
      </c>
      <c r="Z623" s="15">
        <f t="shared" si="121"/>
        <v>0.23401197043365085</v>
      </c>
      <c r="AA623" s="15"/>
    </row>
    <row r="624" spans="1:27" x14ac:dyDescent="0.25">
      <c r="A624" s="1">
        <f>'trading strategies'!A693</f>
        <v>42548</v>
      </c>
      <c r="B624" s="52">
        <f>'trading strategies'!B693</f>
        <v>1.68</v>
      </c>
      <c r="C624" s="5">
        <f>'trading strategies'!P693</f>
        <v>0</v>
      </c>
      <c r="D624" s="5">
        <f>'trading strategies'!Q693</f>
        <v>3.5091319811270116E-2</v>
      </c>
      <c r="E624" s="5">
        <f>'trading strategies'!R693</f>
        <v>3.5091319811270116E-2</v>
      </c>
      <c r="F624" s="14">
        <f t="shared" si="113"/>
        <v>0.58351399362242495</v>
      </c>
      <c r="G624" s="14">
        <f t="shared" si="114"/>
        <v>2.2151665145244888</v>
      </c>
      <c r="H624" s="14">
        <f t="shared" si="115"/>
        <v>1.7842423810874637</v>
      </c>
      <c r="I624" s="26">
        <f>'trading strategies'!S693</f>
        <v>0</v>
      </c>
      <c r="J624" s="26">
        <f>'trading strategies'!T693</f>
        <v>3.3091319811270115E-2</v>
      </c>
      <c r="K624" s="26">
        <f>'trading strategies'!U693</f>
        <v>3.3091319811270115E-2</v>
      </c>
      <c r="L624" s="14">
        <f t="shared" si="116"/>
        <v>-8.0486006377575303E-2</v>
      </c>
      <c r="M624" s="14">
        <f t="shared" si="117"/>
        <v>1.4551665145244879</v>
      </c>
      <c r="N624" s="14">
        <f t="shared" si="118"/>
        <v>1.2082423810874627</v>
      </c>
      <c r="U624" s="9">
        <f t="shared" si="110"/>
        <v>-1</v>
      </c>
      <c r="V624" s="9">
        <f t="shared" si="111"/>
        <v>4</v>
      </c>
      <c r="W624" s="9">
        <f t="shared" si="112"/>
        <v>4</v>
      </c>
      <c r="X624" s="15">
        <f t="shared" si="119"/>
        <v>0</v>
      </c>
      <c r="Y624" s="15">
        <f t="shared" si="120"/>
        <v>0.26710329024492097</v>
      </c>
      <c r="Z624" s="15">
        <f t="shared" si="121"/>
        <v>0.26710329024492097</v>
      </c>
      <c r="AA624" s="15"/>
    </row>
    <row r="625" spans="1:27" x14ac:dyDescent="0.25">
      <c r="A625" s="1">
        <f>'trading strategies'!A694</f>
        <v>42555</v>
      </c>
      <c r="B625" s="52">
        <f>'trading strategies'!B694</f>
        <v>1.76</v>
      </c>
      <c r="C625" s="5">
        <f>'trading strategies'!P694</f>
        <v>0</v>
      </c>
      <c r="D625" s="5">
        <f>'trading strategies'!Q694</f>
        <v>-4.6520015634892942E-2</v>
      </c>
      <c r="E625" s="5">
        <f>'trading strategies'!R694</f>
        <v>-4.6520015634892942E-2</v>
      </c>
      <c r="F625" s="14">
        <f t="shared" si="113"/>
        <v>0.58351399362242495</v>
      </c>
      <c r="G625" s="14">
        <f t="shared" si="114"/>
        <v>2.1686464988895957</v>
      </c>
      <c r="H625" s="14">
        <f t="shared" si="115"/>
        <v>1.7377223654525706</v>
      </c>
      <c r="I625" s="26">
        <f>'trading strategies'!S694</f>
        <v>0</v>
      </c>
      <c r="J625" s="26">
        <f>'trading strategies'!T694</f>
        <v>-4.8520015634892943E-2</v>
      </c>
      <c r="K625" s="26">
        <f>'trading strategies'!U694</f>
        <v>-4.8520015634892943E-2</v>
      </c>
      <c r="L625" s="14">
        <f t="shared" si="116"/>
        <v>-8.0486006377575303E-2</v>
      </c>
      <c r="M625" s="14">
        <f t="shared" si="117"/>
        <v>1.4066464988895948</v>
      </c>
      <c r="N625" s="14">
        <f t="shared" si="118"/>
        <v>1.1597223654525699</v>
      </c>
      <c r="U625" s="9">
        <f t="shared" si="110"/>
        <v>-1</v>
      </c>
      <c r="V625" s="9">
        <f t="shared" si="111"/>
        <v>-1</v>
      </c>
      <c r="W625" s="9">
        <f t="shared" si="112"/>
        <v>-1</v>
      </c>
      <c r="X625" s="15">
        <f t="shared" si="119"/>
        <v>0</v>
      </c>
      <c r="Y625" s="15">
        <f t="shared" si="120"/>
        <v>-4.8520015634892943E-2</v>
      </c>
      <c r="Z625" s="15">
        <f t="shared" si="121"/>
        <v>-4.8520015634892943E-2</v>
      </c>
      <c r="AA625" s="15"/>
    </row>
    <row r="626" spans="1:27" x14ac:dyDescent="0.25">
      <c r="A626" s="1">
        <f>'trading strategies'!A695</f>
        <v>42562</v>
      </c>
      <c r="B626" s="52">
        <f>'trading strategies'!B695</f>
        <v>1.931</v>
      </c>
      <c r="C626" s="5">
        <f>'trading strategies'!P695</f>
        <v>0</v>
      </c>
      <c r="D626" s="5">
        <f>'trading strategies'!Q695</f>
        <v>-9.2724194396316961E-2</v>
      </c>
      <c r="E626" s="5">
        <f>'trading strategies'!R695</f>
        <v>-9.2724194396316961E-2</v>
      </c>
      <c r="F626" s="14">
        <f t="shared" si="113"/>
        <v>0.58351399362242495</v>
      </c>
      <c r="G626" s="14">
        <f t="shared" si="114"/>
        <v>2.0759223044932789</v>
      </c>
      <c r="H626" s="14">
        <f t="shared" si="115"/>
        <v>1.6449981710562538</v>
      </c>
      <c r="I626" s="26">
        <f>'trading strategies'!S695</f>
        <v>0</v>
      </c>
      <c r="J626" s="26">
        <f>'trading strategies'!T695</f>
        <v>-9.4724194396316963E-2</v>
      </c>
      <c r="K626" s="26">
        <f>'trading strategies'!U695</f>
        <v>-9.4724194396316963E-2</v>
      </c>
      <c r="L626" s="14">
        <f t="shared" si="116"/>
        <v>-8.0486006377575303E-2</v>
      </c>
      <c r="M626" s="14">
        <f t="shared" si="117"/>
        <v>1.3119223044932777</v>
      </c>
      <c r="N626" s="14">
        <f t="shared" si="118"/>
        <v>1.0649981710562528</v>
      </c>
      <c r="U626" s="9">
        <f t="shared" si="110"/>
        <v>-1</v>
      </c>
      <c r="V626" s="9">
        <f t="shared" si="111"/>
        <v>-2</v>
      </c>
      <c r="W626" s="9">
        <f t="shared" si="112"/>
        <v>-2</v>
      </c>
      <c r="X626" s="15">
        <f t="shared" si="119"/>
        <v>0</v>
      </c>
      <c r="Y626" s="15">
        <f t="shared" si="120"/>
        <v>-0.14324421003120991</v>
      </c>
      <c r="Z626" s="15">
        <f t="shared" si="121"/>
        <v>-0.14324421003120991</v>
      </c>
      <c r="AA626" s="15"/>
    </row>
    <row r="627" spans="1:27" x14ac:dyDescent="0.25">
      <c r="A627" s="1">
        <f>'trading strategies'!A696</f>
        <v>42569</v>
      </c>
      <c r="B627" s="52">
        <f>'trading strategies'!B696</f>
        <v>1.956</v>
      </c>
      <c r="C627" s="5">
        <f>'trading strategies'!P696</f>
        <v>1.2863568166248118E-2</v>
      </c>
      <c r="D627" s="5">
        <f>'trading strategies'!Q696</f>
        <v>0</v>
      </c>
      <c r="E627" s="5">
        <f>'trading strategies'!R696</f>
        <v>0</v>
      </c>
      <c r="F627" s="14">
        <f t="shared" si="113"/>
        <v>0.59637756178867307</v>
      </c>
      <c r="G627" s="14">
        <f t="shared" si="114"/>
        <v>2.0759223044932789</v>
      </c>
      <c r="H627" s="14">
        <f t="shared" si="115"/>
        <v>1.6449981710562538</v>
      </c>
      <c r="I627" s="26">
        <f>'trading strategies'!S696</f>
        <v>1.0863568166248118E-2</v>
      </c>
      <c r="J627" s="26">
        <f>'trading strategies'!T696</f>
        <v>0</v>
      </c>
      <c r="K627" s="26">
        <f>'trading strategies'!U696</f>
        <v>0</v>
      </c>
      <c r="L627" s="14">
        <f t="shared" si="116"/>
        <v>-6.9622438211327187E-2</v>
      </c>
      <c r="M627" s="14">
        <f t="shared" si="117"/>
        <v>1.3119223044932777</v>
      </c>
      <c r="N627" s="14">
        <f t="shared" si="118"/>
        <v>1.0649981710562528</v>
      </c>
      <c r="U627" s="9">
        <f t="shared" si="110"/>
        <v>1</v>
      </c>
      <c r="V627" s="9">
        <f t="shared" si="111"/>
        <v>-1</v>
      </c>
      <c r="W627" s="9">
        <f t="shared" si="112"/>
        <v>-1</v>
      </c>
      <c r="X627" s="15">
        <f t="shared" si="119"/>
        <v>1.0863568166248118E-2</v>
      </c>
      <c r="Y627" s="15">
        <f t="shared" si="120"/>
        <v>0</v>
      </c>
      <c r="Z627" s="15">
        <f t="shared" si="121"/>
        <v>0</v>
      </c>
      <c r="AA627" s="15"/>
    </row>
    <row r="628" spans="1:27" x14ac:dyDescent="0.25">
      <c r="A628" s="1">
        <f>'trading strategies'!A697</f>
        <v>42576</v>
      </c>
      <c r="B628" s="52">
        <f>'trading strategies'!B697</f>
        <v>1.97</v>
      </c>
      <c r="C628" s="5">
        <f>'trading strategies'!P697</f>
        <v>7.1319711372715977E-3</v>
      </c>
      <c r="D628" s="5">
        <f>'trading strategies'!Q697</f>
        <v>0</v>
      </c>
      <c r="E628" s="5">
        <f>'trading strategies'!R697</f>
        <v>0</v>
      </c>
      <c r="F628" s="14">
        <f t="shared" si="113"/>
        <v>0.60350953292594467</v>
      </c>
      <c r="G628" s="14">
        <f t="shared" si="114"/>
        <v>2.0759223044932789</v>
      </c>
      <c r="H628" s="14">
        <f t="shared" si="115"/>
        <v>1.6449981710562538</v>
      </c>
      <c r="I628" s="26">
        <f>'trading strategies'!S697</f>
        <v>5.1319711372715977E-3</v>
      </c>
      <c r="J628" s="26">
        <f>'trading strategies'!T697</f>
        <v>0</v>
      </c>
      <c r="K628" s="26">
        <f>'trading strategies'!U697</f>
        <v>0</v>
      </c>
      <c r="L628" s="14">
        <f t="shared" si="116"/>
        <v>-6.4490467074055591E-2</v>
      </c>
      <c r="M628" s="14">
        <f t="shared" si="117"/>
        <v>1.3119223044932777</v>
      </c>
      <c r="N628" s="14">
        <f t="shared" si="118"/>
        <v>1.0649981710562528</v>
      </c>
      <c r="U628" s="9">
        <f t="shared" si="110"/>
        <v>2</v>
      </c>
      <c r="V628" s="9">
        <f t="shared" si="111"/>
        <v>-1</v>
      </c>
      <c r="W628" s="9">
        <f t="shared" si="112"/>
        <v>-1</v>
      </c>
      <c r="X628" s="15">
        <f t="shared" si="119"/>
        <v>1.5995539303519716E-2</v>
      </c>
      <c r="Y628" s="15">
        <f t="shared" si="120"/>
        <v>0</v>
      </c>
      <c r="Z628" s="15">
        <f t="shared" si="121"/>
        <v>0</v>
      </c>
      <c r="AA628" s="15"/>
    </row>
    <row r="629" spans="1:27" x14ac:dyDescent="0.25">
      <c r="A629" s="1">
        <f>'trading strategies'!A698</f>
        <v>42583</v>
      </c>
      <c r="B629" s="52">
        <f>'trading strategies'!B698</f>
        <v>1.9</v>
      </c>
      <c r="C629" s="5">
        <f>'trading strategies'!P698</f>
        <v>-3.6179656577502439E-2</v>
      </c>
      <c r="D629" s="5">
        <f>'trading strategies'!Q698</f>
        <v>0</v>
      </c>
      <c r="E629" s="5">
        <f>'trading strategies'!R698</f>
        <v>0</v>
      </c>
      <c r="F629" s="14">
        <f t="shared" si="113"/>
        <v>0.56732987634844223</v>
      </c>
      <c r="G629" s="14">
        <f t="shared" si="114"/>
        <v>2.0759223044932789</v>
      </c>
      <c r="H629" s="14">
        <f t="shared" si="115"/>
        <v>1.6449981710562538</v>
      </c>
      <c r="I629" s="26">
        <f>'trading strategies'!S698</f>
        <v>-3.8179656577502441E-2</v>
      </c>
      <c r="J629" s="26">
        <f>'trading strategies'!T698</f>
        <v>0</v>
      </c>
      <c r="K629" s="26">
        <f>'trading strategies'!U698</f>
        <v>0</v>
      </c>
      <c r="L629" s="14">
        <f t="shared" si="116"/>
        <v>-0.10267012365155803</v>
      </c>
      <c r="M629" s="14">
        <f t="shared" si="117"/>
        <v>1.3119223044932777</v>
      </c>
      <c r="N629" s="14">
        <f t="shared" si="118"/>
        <v>1.0649981710562528</v>
      </c>
      <c r="U629" s="9">
        <f t="shared" si="110"/>
        <v>-1</v>
      </c>
      <c r="V629" s="9">
        <f t="shared" si="111"/>
        <v>-1</v>
      </c>
      <c r="W629" s="9">
        <f t="shared" si="112"/>
        <v>-1</v>
      </c>
      <c r="X629" s="15">
        <f t="shared" si="119"/>
        <v>-3.8179656577502441E-2</v>
      </c>
      <c r="Y629" s="15">
        <f t="shared" si="120"/>
        <v>0</v>
      </c>
      <c r="Z629" s="15">
        <f t="shared" si="121"/>
        <v>0</v>
      </c>
      <c r="AA629" s="15"/>
    </row>
    <row r="630" spans="1:27" x14ac:dyDescent="0.25">
      <c r="A630" s="1">
        <f>'trading strategies'!A699</f>
        <v>42590</v>
      </c>
      <c r="B630" s="52">
        <f>'trading strategies'!B699</f>
        <v>1.976</v>
      </c>
      <c r="C630" s="5">
        <f>'trading strategies'!P699</f>
        <v>0</v>
      </c>
      <c r="D630" s="5">
        <f>'trading strategies'!Q699</f>
        <v>-3.922071315328135E-2</v>
      </c>
      <c r="E630" s="5">
        <f>'trading strategies'!R699</f>
        <v>-3.922071315328135E-2</v>
      </c>
      <c r="F630" s="14">
        <f t="shared" si="113"/>
        <v>0.56732987634844223</v>
      </c>
      <c r="G630" s="14">
        <f t="shared" si="114"/>
        <v>2.0367015913399973</v>
      </c>
      <c r="H630" s="14">
        <f t="shared" si="115"/>
        <v>1.6057774579029724</v>
      </c>
      <c r="I630" s="26">
        <f>'trading strategies'!S699</f>
        <v>0</v>
      </c>
      <c r="J630" s="26">
        <f>'trading strategies'!T699</f>
        <v>-4.1220713153281352E-2</v>
      </c>
      <c r="K630" s="26">
        <f>'trading strategies'!U699</f>
        <v>-4.1220713153281352E-2</v>
      </c>
      <c r="L630" s="14">
        <f t="shared" si="116"/>
        <v>-0.10267012365155803</v>
      </c>
      <c r="M630" s="14">
        <f t="shared" si="117"/>
        <v>1.2707015913399964</v>
      </c>
      <c r="N630" s="14">
        <f t="shared" si="118"/>
        <v>1.0237774579029715</v>
      </c>
      <c r="U630" s="9">
        <f t="shared" si="110"/>
        <v>-1</v>
      </c>
      <c r="V630" s="9">
        <f t="shared" si="111"/>
        <v>-1</v>
      </c>
      <c r="W630" s="9">
        <f t="shared" si="112"/>
        <v>-1</v>
      </c>
      <c r="X630" s="15">
        <f t="shared" si="119"/>
        <v>0</v>
      </c>
      <c r="Y630" s="15">
        <f t="shared" si="120"/>
        <v>-4.1220713153281352E-2</v>
      </c>
      <c r="Z630" s="15">
        <f t="shared" si="121"/>
        <v>-4.1220713153281352E-2</v>
      </c>
      <c r="AA630" s="15"/>
    </row>
    <row r="631" spans="1:27" x14ac:dyDescent="0.25">
      <c r="A631" s="1">
        <f>'trading strategies'!A700</f>
        <v>42597</v>
      </c>
      <c r="B631" s="52">
        <f>'trading strategies'!B700</f>
        <v>1.829</v>
      </c>
      <c r="C631" s="5">
        <f>'trading strategies'!P700</f>
        <v>-7.7305229916947438E-2</v>
      </c>
      <c r="D631" s="5">
        <f>'trading strategies'!Q700</f>
        <v>0</v>
      </c>
      <c r="E631" s="5">
        <f>'trading strategies'!R700</f>
        <v>0</v>
      </c>
      <c r="F631" s="14">
        <f t="shared" si="113"/>
        <v>0.49002464643149479</v>
      </c>
      <c r="G631" s="14">
        <f t="shared" si="114"/>
        <v>2.0367015913399973</v>
      </c>
      <c r="H631" s="14">
        <f t="shared" si="115"/>
        <v>1.6057774579029724</v>
      </c>
      <c r="I631" s="26">
        <f>'trading strategies'!S700</f>
        <v>-7.930522991694744E-2</v>
      </c>
      <c r="J631" s="26">
        <f>'trading strategies'!T700</f>
        <v>0</v>
      </c>
      <c r="K631" s="26">
        <f>'trading strategies'!U700</f>
        <v>0</v>
      </c>
      <c r="L631" s="14">
        <f t="shared" si="116"/>
        <v>-0.18197535356850547</v>
      </c>
      <c r="M631" s="14">
        <f t="shared" si="117"/>
        <v>1.2707015913399964</v>
      </c>
      <c r="N631" s="14">
        <f t="shared" si="118"/>
        <v>1.0237774579029715</v>
      </c>
      <c r="U631" s="9">
        <f t="shared" si="110"/>
        <v>-1</v>
      </c>
      <c r="V631" s="9">
        <f t="shared" si="111"/>
        <v>-1</v>
      </c>
      <c r="W631" s="9">
        <f t="shared" si="112"/>
        <v>-1</v>
      </c>
      <c r="X631" s="15">
        <f t="shared" si="119"/>
        <v>-7.930522991694744E-2</v>
      </c>
      <c r="Y631" s="15">
        <f t="shared" si="120"/>
        <v>0</v>
      </c>
      <c r="Z631" s="15">
        <f t="shared" si="121"/>
        <v>0</v>
      </c>
      <c r="AA631" s="15"/>
    </row>
    <row r="632" spans="1:27" x14ac:dyDescent="0.25">
      <c r="A632" s="1">
        <f>'trading strategies'!A701</f>
        <v>42604</v>
      </c>
      <c r="B632" s="52">
        <f>'trading strategies'!B701</f>
        <v>2.0139999999999998</v>
      </c>
      <c r="C632" s="5">
        <f>'trading strategies'!P701</f>
        <v>0</v>
      </c>
      <c r="D632" s="5">
        <f>'trading strategies'!Q701</f>
        <v>-9.635342488764187E-2</v>
      </c>
      <c r="E632" s="5">
        <f>'trading strategies'!R701</f>
        <v>-9.635342488764187E-2</v>
      </c>
      <c r="F632" s="14">
        <f t="shared" si="113"/>
        <v>0.49002464643149479</v>
      </c>
      <c r="G632" s="14">
        <f t="shared" si="114"/>
        <v>1.9403481664523554</v>
      </c>
      <c r="H632" s="14">
        <f t="shared" si="115"/>
        <v>1.5094240330153306</v>
      </c>
      <c r="I632" s="26">
        <f>'trading strategies'!S701</f>
        <v>0</v>
      </c>
      <c r="J632" s="26">
        <f>'trading strategies'!T701</f>
        <v>-9.8353424887641872E-2</v>
      </c>
      <c r="K632" s="26">
        <f>'trading strategies'!U701</f>
        <v>-9.8353424887641872E-2</v>
      </c>
      <c r="L632" s="14">
        <f t="shared" si="116"/>
        <v>-0.18197535356850547</v>
      </c>
      <c r="M632" s="14">
        <f t="shared" si="117"/>
        <v>1.1723481664523545</v>
      </c>
      <c r="N632" s="14">
        <f t="shared" si="118"/>
        <v>0.92542403301532961</v>
      </c>
      <c r="U632" s="9">
        <f t="shared" si="110"/>
        <v>-1</v>
      </c>
      <c r="V632" s="9">
        <f t="shared" si="111"/>
        <v>-1</v>
      </c>
      <c r="W632" s="9">
        <f t="shared" si="112"/>
        <v>-1</v>
      </c>
      <c r="X632" s="15">
        <f t="shared" si="119"/>
        <v>0</v>
      </c>
      <c r="Y632" s="15">
        <f t="shared" si="120"/>
        <v>-9.8353424887641872E-2</v>
      </c>
      <c r="Z632" s="15">
        <f t="shared" si="121"/>
        <v>-9.8353424887641872E-2</v>
      </c>
      <c r="AA632" s="15"/>
    </row>
    <row r="633" spans="1:27" x14ac:dyDescent="0.25">
      <c r="A633" s="1">
        <f>'trading strategies'!A702</f>
        <v>42611</v>
      </c>
      <c r="B633" s="52">
        <f>'trading strategies'!B702</f>
        <v>2.1920000000000002</v>
      </c>
      <c r="C633" s="5">
        <f>'trading strategies'!P702</f>
        <v>8.4691574789398705E-2</v>
      </c>
      <c r="D633" s="5">
        <f>'trading strategies'!Q702</f>
        <v>0</v>
      </c>
      <c r="E633" s="5">
        <f>'trading strategies'!R702</f>
        <v>0</v>
      </c>
      <c r="F633" s="14">
        <f t="shared" si="113"/>
        <v>0.5747162212208935</v>
      </c>
      <c r="G633" s="14">
        <f t="shared" si="114"/>
        <v>1.9403481664523554</v>
      </c>
      <c r="H633" s="14">
        <f t="shared" si="115"/>
        <v>1.5094240330153306</v>
      </c>
      <c r="I633" s="26">
        <f>'trading strategies'!S702</f>
        <v>8.2691574789398703E-2</v>
      </c>
      <c r="J633" s="26">
        <f>'trading strategies'!T702</f>
        <v>0</v>
      </c>
      <c r="K633" s="26">
        <f>'trading strategies'!U702</f>
        <v>0</v>
      </c>
      <c r="L633" s="14">
        <f t="shared" si="116"/>
        <v>-9.9283778779106768E-2</v>
      </c>
      <c r="M633" s="14">
        <f t="shared" si="117"/>
        <v>1.1723481664523545</v>
      </c>
      <c r="N633" s="14">
        <f t="shared" si="118"/>
        <v>0.92542403301532961</v>
      </c>
      <c r="U633" s="9">
        <f t="shared" si="110"/>
        <v>1</v>
      </c>
      <c r="V633" s="9">
        <f t="shared" si="111"/>
        <v>-1</v>
      </c>
      <c r="W633" s="9">
        <f t="shared" si="112"/>
        <v>-1</v>
      </c>
      <c r="X633" s="15">
        <f t="shared" si="119"/>
        <v>8.2691574789398703E-2</v>
      </c>
      <c r="Y633" s="15">
        <f t="shared" si="120"/>
        <v>0</v>
      </c>
      <c r="Z633" s="15">
        <f t="shared" si="121"/>
        <v>0</v>
      </c>
      <c r="AA633" s="15"/>
    </row>
    <row r="634" spans="1:27" x14ac:dyDescent="0.25">
      <c r="A634" s="1">
        <f>'trading strategies'!A703</f>
        <v>42618</v>
      </c>
      <c r="B634" s="52">
        <f>'trading strategies'!B703</f>
        <v>2.1659999999999999</v>
      </c>
      <c r="C634" s="5">
        <f>'trading strategies'!P703</f>
        <v>-1.1932220506970292E-2</v>
      </c>
      <c r="D634" s="5">
        <f>'trading strategies'!Q703</f>
        <v>0</v>
      </c>
      <c r="E634" s="5">
        <f>'trading strategies'!R703</f>
        <v>0</v>
      </c>
      <c r="F634" s="14">
        <f t="shared" si="113"/>
        <v>0.5627840007139232</v>
      </c>
      <c r="G634" s="14">
        <f t="shared" si="114"/>
        <v>1.9403481664523554</v>
      </c>
      <c r="H634" s="14">
        <f t="shared" si="115"/>
        <v>1.5094240330153306</v>
      </c>
      <c r="I634" s="26">
        <f>'trading strategies'!S703</f>
        <v>-1.3932220506970293E-2</v>
      </c>
      <c r="J634" s="26">
        <f>'trading strategies'!T703</f>
        <v>0</v>
      </c>
      <c r="K634" s="26">
        <f>'trading strategies'!U703</f>
        <v>0</v>
      </c>
      <c r="L634" s="14">
        <f t="shared" si="116"/>
        <v>-0.11321599928607706</v>
      </c>
      <c r="M634" s="14">
        <f t="shared" si="117"/>
        <v>1.1723481664523545</v>
      </c>
      <c r="N634" s="14">
        <f t="shared" si="118"/>
        <v>0.92542403301532961</v>
      </c>
      <c r="U634" s="9">
        <f t="shared" si="110"/>
        <v>-1</v>
      </c>
      <c r="V634" s="9">
        <f t="shared" si="111"/>
        <v>-1</v>
      </c>
      <c r="W634" s="9">
        <f t="shared" si="112"/>
        <v>-1</v>
      </c>
      <c r="X634" s="15">
        <f t="shared" si="119"/>
        <v>-1.3932220506970293E-2</v>
      </c>
      <c r="Y634" s="15">
        <f t="shared" si="120"/>
        <v>0</v>
      </c>
      <c r="Z634" s="15">
        <f t="shared" si="121"/>
        <v>0</v>
      </c>
      <c r="AA634" s="15"/>
    </row>
    <row r="635" spans="1:27" x14ac:dyDescent="0.25">
      <c r="A635" s="1">
        <f>'trading strategies'!A704</f>
        <v>42625</v>
      </c>
      <c r="B635" s="52">
        <f>'trading strategies'!B704</f>
        <v>2.0139999999999998</v>
      </c>
      <c r="C635" s="5">
        <f>'trading strategies'!P704</f>
        <v>-7.2759354282428412E-2</v>
      </c>
      <c r="D635" s="5">
        <f>'trading strategies'!Q704</f>
        <v>0</v>
      </c>
      <c r="E635" s="5">
        <f>'trading strategies'!R704</f>
        <v>0</v>
      </c>
      <c r="F635" s="14">
        <f t="shared" si="113"/>
        <v>0.49002464643149479</v>
      </c>
      <c r="G635" s="14">
        <f t="shared" si="114"/>
        <v>1.9403481664523554</v>
      </c>
      <c r="H635" s="14">
        <f t="shared" si="115"/>
        <v>1.5094240330153306</v>
      </c>
      <c r="I635" s="26">
        <f>'trading strategies'!S704</f>
        <v>-7.4759354282428414E-2</v>
      </c>
      <c r="J635" s="26">
        <f>'trading strategies'!T704</f>
        <v>0</v>
      </c>
      <c r="K635" s="26">
        <f>'trading strategies'!U704</f>
        <v>0</v>
      </c>
      <c r="L635" s="14">
        <f t="shared" si="116"/>
        <v>-0.18797535356850548</v>
      </c>
      <c r="M635" s="14">
        <f t="shared" si="117"/>
        <v>1.1723481664523545</v>
      </c>
      <c r="N635" s="14">
        <f t="shared" si="118"/>
        <v>0.92542403301532961</v>
      </c>
      <c r="U635" s="9">
        <f t="shared" si="110"/>
        <v>-2</v>
      </c>
      <c r="V635" s="9">
        <f t="shared" si="111"/>
        <v>-1</v>
      </c>
      <c r="W635" s="9">
        <f t="shared" si="112"/>
        <v>-1</v>
      </c>
      <c r="X635" s="15">
        <f t="shared" si="119"/>
        <v>-8.8691574789398708E-2</v>
      </c>
      <c r="Y635" s="15">
        <f t="shared" si="120"/>
        <v>0</v>
      </c>
      <c r="Z635" s="15">
        <f t="shared" si="121"/>
        <v>0</v>
      </c>
      <c r="AA635" s="15"/>
    </row>
    <row r="636" spans="1:27" x14ac:dyDescent="0.25">
      <c r="A636" s="1">
        <f>'trading strategies'!A705</f>
        <v>42632</v>
      </c>
      <c r="B636" s="52">
        <f>'trading strategies'!B705</f>
        <v>1.996</v>
      </c>
      <c r="C636" s="5">
        <f>'trading strategies'!P705</f>
        <v>0</v>
      </c>
      <c r="D636" s="5">
        <f>'trading strategies'!Q705</f>
        <v>8.9776164070982656E-3</v>
      </c>
      <c r="E636" s="5">
        <f>'trading strategies'!R705</f>
        <v>8.9776164070982656E-3</v>
      </c>
      <c r="F636" s="14">
        <f t="shared" si="113"/>
        <v>0.49002464643149479</v>
      </c>
      <c r="G636" s="14">
        <f t="shared" si="114"/>
        <v>1.9493257828594537</v>
      </c>
      <c r="H636" s="14">
        <f t="shared" si="115"/>
        <v>1.5184016494224288</v>
      </c>
      <c r="I636" s="26">
        <f>'trading strategies'!S705</f>
        <v>0</v>
      </c>
      <c r="J636" s="26">
        <f>'trading strategies'!T705</f>
        <v>6.9776164070982655E-3</v>
      </c>
      <c r="K636" s="26">
        <f>'trading strategies'!U705</f>
        <v>6.9776164070982655E-3</v>
      </c>
      <c r="L636" s="14">
        <f t="shared" si="116"/>
        <v>-0.18797535356850548</v>
      </c>
      <c r="M636" s="14">
        <f t="shared" si="117"/>
        <v>1.1793257828594528</v>
      </c>
      <c r="N636" s="14">
        <f t="shared" si="118"/>
        <v>0.93240164942242787</v>
      </c>
      <c r="U636" s="9">
        <f t="shared" si="110"/>
        <v>-1</v>
      </c>
      <c r="V636" s="9">
        <f t="shared" si="111"/>
        <v>1</v>
      </c>
      <c r="W636" s="9">
        <f t="shared" si="112"/>
        <v>1</v>
      </c>
      <c r="X636" s="15">
        <f t="shared" si="119"/>
        <v>0</v>
      </c>
      <c r="Y636" s="15">
        <f t="shared" si="120"/>
        <v>6.9776164070982655E-3</v>
      </c>
      <c r="Z636" s="15">
        <f t="shared" si="121"/>
        <v>6.9776164070982655E-3</v>
      </c>
      <c r="AA636" s="15"/>
    </row>
    <row r="637" spans="1:27" x14ac:dyDescent="0.25">
      <c r="A637" s="1">
        <f>'trading strategies'!A706</f>
        <v>42639</v>
      </c>
      <c r="B637" s="52">
        <f>'trading strategies'!B706</f>
        <v>1.974</v>
      </c>
      <c r="C637" s="5">
        <f>'trading strategies'!P706</f>
        <v>0</v>
      </c>
      <c r="D637" s="5">
        <f>'trading strategies'!Q706</f>
        <v>1.1083236877982405E-2</v>
      </c>
      <c r="E637" s="5">
        <f>'trading strategies'!R706</f>
        <v>1.1083236877982405E-2</v>
      </c>
      <c r="F637" s="14">
        <f t="shared" si="113"/>
        <v>0.49002464643149479</v>
      </c>
      <c r="G637" s="14">
        <f t="shared" si="114"/>
        <v>1.960409019737436</v>
      </c>
      <c r="H637" s="14">
        <f t="shared" si="115"/>
        <v>1.5294848863004114</v>
      </c>
      <c r="I637" s="26">
        <f>'trading strategies'!S706</f>
        <v>0</v>
      </c>
      <c r="J637" s="26">
        <f>'trading strategies'!T706</f>
        <v>9.0832368779824053E-3</v>
      </c>
      <c r="K637" s="26">
        <f>'trading strategies'!U706</f>
        <v>9.0832368779824053E-3</v>
      </c>
      <c r="L637" s="14">
        <f t="shared" si="116"/>
        <v>-0.18797535356850548</v>
      </c>
      <c r="M637" s="14">
        <f t="shared" si="117"/>
        <v>1.1884090197374353</v>
      </c>
      <c r="N637" s="14">
        <f t="shared" si="118"/>
        <v>0.94148488630041027</v>
      </c>
      <c r="U637" s="9">
        <f t="shared" si="110"/>
        <v>-1</v>
      </c>
      <c r="V637" s="9">
        <f t="shared" si="111"/>
        <v>2</v>
      </c>
      <c r="W637" s="9">
        <f t="shared" si="112"/>
        <v>2</v>
      </c>
      <c r="X637" s="15">
        <f t="shared" si="119"/>
        <v>0</v>
      </c>
      <c r="Y637" s="15">
        <f t="shared" si="120"/>
        <v>1.6060853285080671E-2</v>
      </c>
      <c r="Z637" s="15">
        <f t="shared" si="121"/>
        <v>1.6060853285080671E-2</v>
      </c>
      <c r="AA637" s="15"/>
    </row>
    <row r="638" spans="1:27" x14ac:dyDescent="0.25">
      <c r="A638" s="1">
        <f>'trading strategies'!A707</f>
        <v>42646</v>
      </c>
      <c r="B638" s="52">
        <f>'trading strategies'!B707</f>
        <v>2.0019999999999998</v>
      </c>
      <c r="C638" s="5">
        <f>'trading strategies'!P707</f>
        <v>0</v>
      </c>
      <c r="D638" s="5">
        <f>'trading strategies'!Q707</f>
        <v>-1.4084739881738972E-2</v>
      </c>
      <c r="E638" s="5">
        <f>'trading strategies'!R707</f>
        <v>-1.4084739881738972E-2</v>
      </c>
      <c r="F638" s="14">
        <f t="shared" si="113"/>
        <v>0.49002464643149479</v>
      </c>
      <c r="G638" s="14">
        <f t="shared" si="114"/>
        <v>1.946324279855697</v>
      </c>
      <c r="H638" s="14">
        <f t="shared" si="115"/>
        <v>1.5154001464186724</v>
      </c>
      <c r="I638" s="26">
        <f>'trading strategies'!S707</f>
        <v>0</v>
      </c>
      <c r="J638" s="26">
        <f>'trading strategies'!T707</f>
        <v>-1.6084739881738974E-2</v>
      </c>
      <c r="K638" s="26">
        <f>'trading strategies'!U707</f>
        <v>-1.6084739881738974E-2</v>
      </c>
      <c r="L638" s="14">
        <f t="shared" si="116"/>
        <v>-0.18797535356850548</v>
      </c>
      <c r="M638" s="14">
        <f t="shared" si="117"/>
        <v>1.1723242798556963</v>
      </c>
      <c r="N638" s="14">
        <f t="shared" si="118"/>
        <v>0.9254001464186713</v>
      </c>
      <c r="U638" s="9">
        <f t="shared" si="110"/>
        <v>-1</v>
      </c>
      <c r="V638" s="9">
        <f t="shared" si="111"/>
        <v>-1</v>
      </c>
      <c r="W638" s="9">
        <f t="shared" si="112"/>
        <v>-1</v>
      </c>
      <c r="X638" s="15">
        <f t="shared" si="119"/>
        <v>0</v>
      </c>
      <c r="Y638" s="15">
        <f t="shared" si="120"/>
        <v>-1.6084739881738974E-2</v>
      </c>
      <c r="Z638" s="15">
        <f t="shared" si="121"/>
        <v>-1.6084739881738974E-2</v>
      </c>
      <c r="AA638" s="15"/>
    </row>
  </sheetData>
  <mergeCells count="2">
    <mergeCell ref="U1:W1"/>
    <mergeCell ref="X1:Z1"/>
  </mergeCells>
  <phoneticPr fontId="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9"/>
  <sheetViews>
    <sheetView workbookViewId="0">
      <selection activeCell="M11" sqref="M11"/>
    </sheetView>
  </sheetViews>
  <sheetFormatPr defaultRowHeight="15" x14ac:dyDescent="0.25"/>
  <cols>
    <col min="1" max="3" width="12.7109375" customWidth="1"/>
    <col min="6" max="6" width="12.7109375" customWidth="1"/>
    <col min="8" max="8" width="15.7109375" customWidth="1"/>
    <col min="9" max="10" width="12.140625" style="17" customWidth="1"/>
  </cols>
  <sheetData>
    <row r="1" spans="1:12" x14ac:dyDescent="0.25">
      <c r="B1" t="s">
        <v>10</v>
      </c>
      <c r="C1" t="s">
        <v>50</v>
      </c>
      <c r="I1" s="65" t="s">
        <v>40</v>
      </c>
      <c r="J1" s="65"/>
    </row>
    <row r="2" spans="1:12" x14ac:dyDescent="0.25">
      <c r="A2" s="1">
        <v>38194</v>
      </c>
      <c r="B2" s="55">
        <v>1.7234100000000001</v>
      </c>
      <c r="C2" s="14">
        <v>0</v>
      </c>
      <c r="D2">
        <v>1</v>
      </c>
      <c r="F2" t="s">
        <v>0</v>
      </c>
      <c r="G2" t="s">
        <v>10</v>
      </c>
      <c r="H2" t="s">
        <v>38</v>
      </c>
      <c r="I2" s="24" t="s">
        <v>39</v>
      </c>
      <c r="J2" s="24" t="s">
        <v>41</v>
      </c>
      <c r="K2" t="s">
        <v>42</v>
      </c>
    </row>
    <row r="3" spans="1:12" x14ac:dyDescent="0.25">
      <c r="A3" s="1">
        <v>38201</v>
      </c>
      <c r="B3" s="52">
        <v>1.7122200000000001</v>
      </c>
      <c r="C3" s="14">
        <v>-8.5141121537286573E-3</v>
      </c>
      <c r="F3" s="1">
        <v>38200</v>
      </c>
      <c r="G3" s="54">
        <f>VLOOKUP(F3,$A$2:$C$638,2,1)</f>
        <v>1.7234100000000001</v>
      </c>
      <c r="H3" s="53">
        <f>VLOOKUP(F3,$A$2:$C$638,3,1)</f>
        <v>0</v>
      </c>
      <c r="I3" s="24"/>
      <c r="J3" s="24"/>
      <c r="L3" s="17"/>
    </row>
    <row r="4" spans="1:12" x14ac:dyDescent="0.25">
      <c r="A4" s="1">
        <v>38208</v>
      </c>
      <c r="B4" s="52">
        <v>1.59751</v>
      </c>
      <c r="C4" s="14">
        <v>-8.5141121537286573E-3</v>
      </c>
      <c r="F4" s="1">
        <f>F3+183</f>
        <v>38383</v>
      </c>
      <c r="G4" s="54">
        <f t="shared" ref="G4:G27" si="0">VLOOKUP(F4,$A$2:$C$638,2,1)</f>
        <v>2.0241699999999998</v>
      </c>
      <c r="H4" s="53">
        <f t="shared" ref="H4:H15" si="1">VLOOKUP(F4,$A$2:$C$638,3,1)</f>
        <v>9.3980535590260206E-2</v>
      </c>
      <c r="I4" s="25">
        <f>LN(G4)-LN(G3)</f>
        <v>0.16085485370278407</v>
      </c>
      <c r="J4" s="25">
        <f t="shared" ref="J4:J15" si="2">H4-H3</f>
        <v>9.3980535590260206E-2</v>
      </c>
      <c r="K4" s="14">
        <f>J4-I4</f>
        <v>-6.6874318112523867E-2</v>
      </c>
      <c r="L4" s="17"/>
    </row>
    <row r="5" spans="1:12" x14ac:dyDescent="0.25">
      <c r="A5" s="1">
        <v>38215</v>
      </c>
      <c r="B5" s="52">
        <v>1.62269</v>
      </c>
      <c r="C5" s="14">
        <v>-8.5141121537286573E-3</v>
      </c>
      <c r="F5" s="1">
        <f t="shared" ref="F5:F27" si="3">F4+183</f>
        <v>38566</v>
      </c>
      <c r="G5" s="54">
        <f t="shared" si="0"/>
        <v>2.30098</v>
      </c>
      <c r="H5" s="53">
        <f t="shared" si="1"/>
        <v>0.13094320920370561</v>
      </c>
      <c r="I5" s="25">
        <f t="shared" ref="I5:I15" si="4">LN(G5)-LN(G4)</f>
        <v>0.12817537914941346</v>
      </c>
      <c r="J5" s="25">
        <f t="shared" si="2"/>
        <v>3.6962673613445407E-2</v>
      </c>
      <c r="K5" s="14">
        <f t="shared" ref="K5:K15" si="5">J5-I5</f>
        <v>-9.1212705535968053E-2</v>
      </c>
      <c r="L5" s="17"/>
    </row>
    <row r="6" spans="1:12" x14ac:dyDescent="0.25">
      <c r="A6" s="1">
        <v>38222</v>
      </c>
      <c r="B6" s="52">
        <v>1.70103</v>
      </c>
      <c r="C6" s="14">
        <v>-8.5141121537286573E-3</v>
      </c>
      <c r="F6" s="1">
        <f t="shared" si="3"/>
        <v>38749</v>
      </c>
      <c r="G6" s="54">
        <f t="shared" si="0"/>
        <v>2.7334900000000002</v>
      </c>
      <c r="H6" s="53">
        <f t="shared" si="1"/>
        <v>0.168762593691277</v>
      </c>
      <c r="I6" s="25">
        <f t="shared" si="4"/>
        <v>0.17224406189035235</v>
      </c>
      <c r="J6" s="25">
        <f t="shared" si="2"/>
        <v>3.7819384487571384E-2</v>
      </c>
      <c r="K6" s="14">
        <f t="shared" si="5"/>
        <v>-0.13442467740278097</v>
      </c>
      <c r="L6" s="17"/>
    </row>
    <row r="7" spans="1:12" x14ac:dyDescent="0.25">
      <c r="A7" s="1">
        <v>38229</v>
      </c>
      <c r="B7" s="52">
        <v>1.7569900000000001</v>
      </c>
      <c r="C7" s="14">
        <v>2.1854055572895437E-2</v>
      </c>
      <c r="F7" s="1">
        <f t="shared" si="3"/>
        <v>38932</v>
      </c>
      <c r="G7" s="54">
        <f t="shared" si="0"/>
        <v>2.7351100000000002</v>
      </c>
      <c r="H7" s="53">
        <f t="shared" si="1"/>
        <v>9.2000805775348637E-2</v>
      </c>
      <c r="I7" s="25">
        <f t="shared" si="4"/>
        <v>5.9247341088686234E-4</v>
      </c>
      <c r="J7" s="25">
        <f t="shared" si="2"/>
        <v>-7.6761787915928359E-2</v>
      </c>
      <c r="K7" s="14">
        <f t="shared" si="5"/>
        <v>-7.7354261326815221E-2</v>
      </c>
      <c r="L7" s="17"/>
    </row>
    <row r="8" spans="1:12" x14ac:dyDescent="0.25">
      <c r="A8" s="1">
        <v>38236</v>
      </c>
      <c r="B8" s="52">
        <v>1.7122200000000001</v>
      </c>
      <c r="C8" s="14">
        <v>-5.9572879598028816E-3</v>
      </c>
      <c r="F8" s="1">
        <f t="shared" si="3"/>
        <v>39115</v>
      </c>
      <c r="G8" s="54">
        <f t="shared" si="0"/>
        <v>3.5036100000000001</v>
      </c>
      <c r="H8" s="53">
        <f t="shared" si="1"/>
        <v>0.25515615934640723</v>
      </c>
      <c r="I8" s="25">
        <f t="shared" si="4"/>
        <v>0.24762221106623006</v>
      </c>
      <c r="J8" s="25">
        <f t="shared" si="2"/>
        <v>0.16315535357105859</v>
      </c>
      <c r="K8" s="14">
        <f t="shared" si="5"/>
        <v>-8.4466857495171466E-2</v>
      </c>
      <c r="L8" s="17"/>
    </row>
    <row r="9" spans="1:12" x14ac:dyDescent="0.25">
      <c r="A9" s="1">
        <v>38243</v>
      </c>
      <c r="B9" s="52">
        <v>1.7122200000000001</v>
      </c>
      <c r="C9" s="14">
        <v>-5.9572879598028816E-3</v>
      </c>
      <c r="F9" s="1">
        <f t="shared" si="3"/>
        <v>39298</v>
      </c>
      <c r="G9" s="54">
        <f t="shared" si="0"/>
        <v>3.5726599999999999</v>
      </c>
      <c r="H9" s="53">
        <f t="shared" si="1"/>
        <v>0.27233214286758789</v>
      </c>
      <c r="I9" s="25">
        <f t="shared" si="4"/>
        <v>1.9516550873203142E-2</v>
      </c>
      <c r="J9" s="25">
        <f t="shared" si="2"/>
        <v>1.717598352118066E-2</v>
      </c>
      <c r="K9" s="14">
        <f t="shared" si="5"/>
        <v>-2.3405673520224823E-3</v>
      </c>
      <c r="L9" s="17"/>
    </row>
    <row r="10" spans="1:12" x14ac:dyDescent="0.25">
      <c r="A10" s="1">
        <v>38250</v>
      </c>
      <c r="B10" s="52">
        <v>1.6954400000000001</v>
      </c>
      <c r="C10" s="14">
        <v>-5.9572879598028816E-3</v>
      </c>
      <c r="F10" s="1">
        <f t="shared" si="3"/>
        <v>39481</v>
      </c>
      <c r="G10" s="54">
        <f t="shared" si="0"/>
        <v>3.0895999999999999</v>
      </c>
      <c r="H10" s="53">
        <f t="shared" si="1"/>
        <v>0.36303138996707285</v>
      </c>
      <c r="I10" s="25">
        <f t="shared" si="4"/>
        <v>-0.145268783690915</v>
      </c>
      <c r="J10" s="25">
        <f t="shared" si="2"/>
        <v>9.0699247099484959E-2</v>
      </c>
      <c r="K10" s="14">
        <f t="shared" si="5"/>
        <v>0.23596803079039996</v>
      </c>
      <c r="L10" s="17"/>
    </row>
    <row r="11" spans="1:12" x14ac:dyDescent="0.25">
      <c r="A11" s="1">
        <v>38257</v>
      </c>
      <c r="B11" s="52">
        <v>1.7178199999999999</v>
      </c>
      <c r="C11" s="14">
        <v>-5.9572879598028816E-3</v>
      </c>
      <c r="F11" s="1">
        <f t="shared" si="3"/>
        <v>39664</v>
      </c>
      <c r="G11" s="54">
        <f t="shared" si="0"/>
        <v>2.7294999999999998</v>
      </c>
      <c r="H11" s="53">
        <f t="shared" si="1"/>
        <v>0.37408586066108795</v>
      </c>
      <c r="I11" s="25">
        <f t="shared" si="4"/>
        <v>-0.12392319045243783</v>
      </c>
      <c r="J11" s="25">
        <f t="shared" si="2"/>
        <v>1.1054470694015106E-2</v>
      </c>
      <c r="K11" s="14">
        <f t="shared" si="5"/>
        <v>0.13497766114645293</v>
      </c>
      <c r="L11" s="17"/>
    </row>
    <row r="12" spans="1:12" x14ac:dyDescent="0.25">
      <c r="A12" s="1">
        <v>38264</v>
      </c>
      <c r="B12" s="52">
        <v>1.7569900000000001</v>
      </c>
      <c r="C12" s="14">
        <v>1.458878462818558E-2</v>
      </c>
      <c r="F12" s="1">
        <f t="shared" si="3"/>
        <v>39847</v>
      </c>
      <c r="G12" s="54">
        <f t="shared" si="0"/>
        <v>1.7130399999999999</v>
      </c>
      <c r="H12" s="53">
        <f t="shared" si="1"/>
        <v>0.62137929405923176</v>
      </c>
      <c r="I12" s="25">
        <f t="shared" si="4"/>
        <v>-0.46584887232385097</v>
      </c>
      <c r="J12" s="25">
        <f t="shared" si="2"/>
        <v>0.2472934333981438</v>
      </c>
      <c r="K12" s="14">
        <f t="shared" si="5"/>
        <v>0.71314230572199477</v>
      </c>
      <c r="L12" s="17"/>
    </row>
    <row r="13" spans="1:12" x14ac:dyDescent="0.25">
      <c r="A13" s="1">
        <v>38271</v>
      </c>
      <c r="B13" s="52">
        <v>1.76817</v>
      </c>
      <c r="C13" s="14">
        <v>1.8931780398178666E-2</v>
      </c>
      <c r="F13" s="1">
        <f t="shared" si="3"/>
        <v>40030</v>
      </c>
      <c r="G13" s="54">
        <f t="shared" si="0"/>
        <v>2.0151300000000001</v>
      </c>
      <c r="H13" s="53">
        <f t="shared" si="1"/>
        <v>1.1656015376503324</v>
      </c>
      <c r="I13" s="25">
        <f t="shared" si="4"/>
        <v>0.16241413953077843</v>
      </c>
      <c r="J13" s="25">
        <f t="shared" si="2"/>
        <v>0.54422224359110061</v>
      </c>
      <c r="K13" s="14">
        <f t="shared" si="5"/>
        <v>0.38180810406032217</v>
      </c>
      <c r="L13" s="17"/>
    </row>
    <row r="14" spans="1:12" x14ac:dyDescent="0.25">
      <c r="A14" s="1">
        <v>38278</v>
      </c>
      <c r="B14" s="52">
        <v>1.81294</v>
      </c>
      <c r="C14" s="14">
        <v>4.1936503865334207E-2</v>
      </c>
      <c r="F14" s="1">
        <f t="shared" si="3"/>
        <v>40213</v>
      </c>
      <c r="G14" s="54">
        <f t="shared" si="0"/>
        <v>1.8178799999999999</v>
      </c>
      <c r="H14" s="53">
        <f t="shared" si="1"/>
        <v>0.98513011898488423</v>
      </c>
      <c r="I14" s="25">
        <f t="shared" si="4"/>
        <v>-0.10301272247050719</v>
      </c>
      <c r="J14" s="25">
        <f t="shared" si="2"/>
        <v>-0.18047141866544814</v>
      </c>
      <c r="K14" s="14">
        <f t="shared" si="5"/>
        <v>-7.7458696194940946E-2</v>
      </c>
      <c r="L14" s="17"/>
    </row>
    <row r="15" spans="1:12" x14ac:dyDescent="0.25">
      <c r="A15" s="1">
        <v>38285</v>
      </c>
      <c r="B15" s="52">
        <v>1.7961499999999999</v>
      </c>
      <c r="C15" s="14">
        <v>3.0632152282511593E-2</v>
      </c>
      <c r="F15" s="1">
        <f t="shared" si="3"/>
        <v>40396</v>
      </c>
      <c r="G15" s="54">
        <f t="shared" si="0"/>
        <v>1.8586199999999999</v>
      </c>
      <c r="H15" s="53">
        <f t="shared" si="1"/>
        <v>0.80425970240175371</v>
      </c>
      <c r="I15" s="25">
        <f t="shared" si="4"/>
        <v>2.216328989479921E-2</v>
      </c>
      <c r="J15" s="25">
        <f t="shared" si="2"/>
        <v>-0.18087041658313052</v>
      </c>
      <c r="K15" s="14">
        <f t="shared" si="5"/>
        <v>-0.20303370647792973</v>
      </c>
      <c r="L15" s="17"/>
    </row>
    <row r="16" spans="1:12" x14ac:dyDescent="0.25">
      <c r="A16" s="1">
        <v>38292</v>
      </c>
      <c r="B16" s="52">
        <v>1.8297300000000001</v>
      </c>
      <c r="C16" s="14">
        <v>4.7155081943539345E-2</v>
      </c>
      <c r="F16" s="1">
        <f t="shared" si="3"/>
        <v>40579</v>
      </c>
      <c r="G16" s="54">
        <f t="shared" si="0"/>
        <v>1.8549199999999999</v>
      </c>
      <c r="H16" s="53">
        <f t="shared" ref="H16:H27" si="6">VLOOKUP(F16,$A$2:$C$638,3,1)</f>
        <v>0.78706566953902712</v>
      </c>
      <c r="I16" s="25">
        <f t="shared" ref="I16:I27" si="7">LN(G16)-LN(G15)</f>
        <v>-1.9927084261145422E-3</v>
      </c>
      <c r="J16" s="25">
        <f t="shared" ref="J16:J27" si="8">H16-H15</f>
        <v>-1.7194032862726583E-2</v>
      </c>
      <c r="K16" s="14">
        <f t="shared" ref="K16:K27" si="9">J16-I16</f>
        <v>-1.520132443661204E-2</v>
      </c>
      <c r="L16" s="17"/>
    </row>
    <row r="17" spans="1:12" x14ac:dyDescent="0.25">
      <c r="A17" s="1">
        <v>38299</v>
      </c>
      <c r="B17" s="52">
        <v>1.91926</v>
      </c>
      <c r="C17" s="14">
        <v>9.2926362039988275E-2</v>
      </c>
      <c r="F17" s="1">
        <f t="shared" si="3"/>
        <v>40762</v>
      </c>
      <c r="G17" s="54">
        <f t="shared" si="0"/>
        <v>1.01837</v>
      </c>
      <c r="H17" s="53">
        <f t="shared" si="6"/>
        <v>0.76273444274227153</v>
      </c>
      <c r="I17" s="25">
        <f t="shared" si="7"/>
        <v>-0.59963825859090647</v>
      </c>
      <c r="J17" s="25">
        <f t="shared" si="8"/>
        <v>-2.433122679675559E-2</v>
      </c>
      <c r="K17" s="14">
        <f t="shared" si="9"/>
        <v>0.57530703179415088</v>
      </c>
      <c r="L17" s="17"/>
    </row>
    <row r="18" spans="1:12" x14ac:dyDescent="0.25">
      <c r="A18" s="1">
        <v>38306</v>
      </c>
      <c r="B18" s="52">
        <v>1.94164</v>
      </c>
      <c r="C18" s="14">
        <v>0.10251964374282208</v>
      </c>
      <c r="F18" s="1">
        <f t="shared" si="3"/>
        <v>40945</v>
      </c>
      <c r="G18" s="54">
        <f t="shared" si="0"/>
        <v>1.2593000000000001</v>
      </c>
      <c r="H18" s="53">
        <f t="shared" si="6"/>
        <v>0.49790881439308698</v>
      </c>
      <c r="I18" s="25">
        <f t="shared" si="7"/>
        <v>0.21235270117579008</v>
      </c>
      <c r="J18" s="25">
        <f t="shared" si="8"/>
        <v>-0.26482562834918455</v>
      </c>
      <c r="K18" s="14">
        <f t="shared" si="9"/>
        <v>-0.47717832952497463</v>
      </c>
      <c r="L18" s="17"/>
    </row>
    <row r="19" spans="1:12" x14ac:dyDescent="0.25">
      <c r="A19" s="1">
        <v>38313</v>
      </c>
      <c r="B19" s="52">
        <v>1.88568</v>
      </c>
      <c r="C19" s="14">
        <v>7.1275165512596605E-2</v>
      </c>
      <c r="F19" s="1">
        <f t="shared" si="3"/>
        <v>41128</v>
      </c>
      <c r="G19" s="54">
        <f t="shared" si="0"/>
        <v>0.94979000000000002</v>
      </c>
      <c r="H19" s="53">
        <f t="shared" si="6"/>
        <v>0.44726060013665769</v>
      </c>
      <c r="I19" s="25">
        <f t="shared" si="7"/>
        <v>-0.28207038248452732</v>
      </c>
      <c r="J19" s="25">
        <f t="shared" si="8"/>
        <v>-5.0648214256429291E-2</v>
      </c>
      <c r="K19" s="14">
        <f t="shared" si="9"/>
        <v>0.23142216822809802</v>
      </c>
      <c r="L19" s="17"/>
    </row>
    <row r="20" spans="1:12" x14ac:dyDescent="0.25">
      <c r="A20" s="1">
        <v>38320</v>
      </c>
      <c r="B20" s="52">
        <v>1.9080600000000001</v>
      </c>
      <c r="C20" s="14">
        <v>7.1275165512596605E-2</v>
      </c>
      <c r="F20" s="1">
        <f t="shared" si="3"/>
        <v>41311</v>
      </c>
      <c r="G20" s="54">
        <f t="shared" si="0"/>
        <v>1.2156899999999999</v>
      </c>
      <c r="H20" s="53">
        <f t="shared" si="6"/>
        <v>0.65671165671208831</v>
      </c>
      <c r="I20" s="25">
        <f t="shared" si="7"/>
        <v>0.24682618828706268</v>
      </c>
      <c r="J20" s="25">
        <f t="shared" si="8"/>
        <v>0.20945105657543062</v>
      </c>
      <c r="K20" s="14">
        <f t="shared" si="9"/>
        <v>-3.7375131711632065E-2</v>
      </c>
      <c r="L20" s="17"/>
    </row>
    <row r="21" spans="1:12" x14ac:dyDescent="0.25">
      <c r="A21" s="1">
        <v>38327</v>
      </c>
      <c r="B21" s="52">
        <v>1.9136599999999999</v>
      </c>
      <c r="C21" s="14">
        <v>7.2205785237736575E-2</v>
      </c>
      <c r="F21" s="1">
        <f t="shared" si="3"/>
        <v>41494</v>
      </c>
      <c r="G21" s="54">
        <f t="shared" si="0"/>
        <v>1.3437300000000001</v>
      </c>
      <c r="H21" s="53">
        <f t="shared" si="6"/>
        <v>0.77772440004755228</v>
      </c>
      <c r="I21" s="25">
        <f t="shared" si="7"/>
        <v>0.10013751222994291</v>
      </c>
      <c r="J21" s="25">
        <f t="shared" si="8"/>
        <v>0.12101274333546397</v>
      </c>
      <c r="K21" s="14">
        <f t="shared" si="9"/>
        <v>2.0875231105521058E-2</v>
      </c>
      <c r="L21" s="17"/>
    </row>
    <row r="22" spans="1:12" x14ac:dyDescent="0.25">
      <c r="A22" s="1">
        <v>38334</v>
      </c>
      <c r="B22" s="52">
        <v>1.9640200000000001</v>
      </c>
      <c r="C22" s="14">
        <v>9.6181539619867196E-2</v>
      </c>
      <c r="F22" s="1">
        <f t="shared" si="3"/>
        <v>41677</v>
      </c>
      <c r="G22" s="54">
        <f t="shared" si="0"/>
        <v>1.8851800000000001</v>
      </c>
      <c r="H22" s="53">
        <f t="shared" si="6"/>
        <v>0.91931569933300761</v>
      </c>
      <c r="I22" s="25">
        <f t="shared" si="7"/>
        <v>0.33857397799506428</v>
      </c>
      <c r="J22" s="25">
        <f t="shared" si="8"/>
        <v>0.14159129928545533</v>
      </c>
      <c r="K22" s="14">
        <f t="shared" si="9"/>
        <v>-0.19698267870960895</v>
      </c>
      <c r="L22" s="17"/>
    </row>
    <row r="23" spans="1:12" x14ac:dyDescent="0.25">
      <c r="A23" s="1">
        <v>38341</v>
      </c>
      <c r="B23" s="52">
        <v>1.9807999999999999</v>
      </c>
      <c r="C23" s="14">
        <v>0.10268894994819333</v>
      </c>
      <c r="F23" s="1">
        <f t="shared" si="3"/>
        <v>41860</v>
      </c>
      <c r="G23" s="54">
        <f t="shared" si="0"/>
        <v>1.9571499999999999</v>
      </c>
      <c r="H23" s="53">
        <f t="shared" si="6"/>
        <v>1.0427834115598595</v>
      </c>
      <c r="I23" s="25">
        <f t="shared" si="7"/>
        <v>3.7466026349936121E-2</v>
      </c>
      <c r="J23" s="25">
        <f t="shared" si="8"/>
        <v>0.12346771222685193</v>
      </c>
      <c r="K23" s="14">
        <f t="shared" si="9"/>
        <v>8.6001685876915812E-2</v>
      </c>
      <c r="L23" s="17"/>
    </row>
    <row r="24" spans="1:12" x14ac:dyDescent="0.25">
      <c r="A24" s="1">
        <v>38348</v>
      </c>
      <c r="B24" s="52">
        <v>1.9807999999999999</v>
      </c>
      <c r="C24" s="14">
        <v>0.10268894994819333</v>
      </c>
      <c r="F24" s="1">
        <f t="shared" si="3"/>
        <v>42043</v>
      </c>
      <c r="G24" s="54">
        <f t="shared" si="0"/>
        <v>2.36734</v>
      </c>
      <c r="H24" s="53">
        <f t="shared" si="6"/>
        <v>0.91485204629044636</v>
      </c>
      <c r="I24" s="25">
        <f t="shared" si="7"/>
        <v>0.19027762854981733</v>
      </c>
      <c r="J24" s="25">
        <f t="shared" si="8"/>
        <v>-0.12793136526941318</v>
      </c>
      <c r="K24" s="14">
        <f t="shared" si="9"/>
        <v>-0.31820899381923051</v>
      </c>
      <c r="L24" s="17"/>
    </row>
    <row r="25" spans="1:12" x14ac:dyDescent="0.25">
      <c r="A25" s="1">
        <v>38355</v>
      </c>
      <c r="B25" s="52">
        <v>2.0367600000000001</v>
      </c>
      <c r="C25" s="14">
        <v>0.12854845641935675</v>
      </c>
      <c r="F25" s="1">
        <f t="shared" si="3"/>
        <v>42226</v>
      </c>
      <c r="G25" s="54">
        <f t="shared" si="0"/>
        <v>3.18302</v>
      </c>
      <c r="H25" s="53">
        <f t="shared" si="6"/>
        <v>1.0099184620768427</v>
      </c>
      <c r="I25" s="25">
        <f t="shared" si="7"/>
        <v>0.29606346970371422</v>
      </c>
      <c r="J25" s="25">
        <f t="shared" si="8"/>
        <v>9.5066415786396297E-2</v>
      </c>
      <c r="K25" s="14">
        <f t="shared" si="9"/>
        <v>-0.20099705391731792</v>
      </c>
      <c r="L25" s="17"/>
    </row>
    <row r="26" spans="1:12" x14ac:dyDescent="0.25">
      <c r="A26" s="1">
        <v>38362</v>
      </c>
      <c r="B26" s="52">
        <v>2.00319</v>
      </c>
      <c r="C26" s="14">
        <v>0.10992905633845607</v>
      </c>
      <c r="F26" s="1">
        <f>F25+183</f>
        <v>42409</v>
      </c>
      <c r="G26" s="54">
        <f t="shared" si="0"/>
        <v>2.2510400000000002</v>
      </c>
      <c r="H26" s="53">
        <f t="shared" si="6"/>
        <v>1.1974985755668122</v>
      </c>
      <c r="I26" s="25">
        <f t="shared" si="7"/>
        <v>-0.34643810001390785</v>
      </c>
      <c r="J26" s="25">
        <f t="shared" si="8"/>
        <v>0.1875801134899695</v>
      </c>
      <c r="K26" s="14">
        <f t="shared" si="9"/>
        <v>0.53401821350387735</v>
      </c>
      <c r="L26" s="17"/>
    </row>
    <row r="27" spans="1:12" x14ac:dyDescent="0.25">
      <c r="A27" s="1">
        <v>38369</v>
      </c>
      <c r="B27" s="52">
        <v>2.0199699999999998</v>
      </c>
      <c r="C27" s="14">
        <v>0.10992905633845607</v>
      </c>
      <c r="F27" s="1">
        <f t="shared" si="3"/>
        <v>42592</v>
      </c>
      <c r="G27" s="54">
        <f t="shared" si="0"/>
        <v>1.976</v>
      </c>
      <c r="H27" s="53">
        <f t="shared" si="6"/>
        <v>1.2707015913399964</v>
      </c>
      <c r="I27" s="25">
        <f t="shared" si="7"/>
        <v>-0.13031773232109012</v>
      </c>
      <c r="J27" s="25">
        <f t="shared" si="8"/>
        <v>7.3203015773184221E-2</v>
      </c>
      <c r="K27" s="14">
        <f t="shared" si="9"/>
        <v>0.20352074809427434</v>
      </c>
      <c r="L27" s="17"/>
    </row>
    <row r="28" spans="1:12" x14ac:dyDescent="0.25">
      <c r="A28" s="1">
        <v>38376</v>
      </c>
      <c r="B28" s="52">
        <v>1.9919899999999999</v>
      </c>
      <c r="C28" s="14">
        <v>9.3980535590260206E-2</v>
      </c>
      <c r="D28">
        <v>2</v>
      </c>
    </row>
    <row r="29" spans="1:12" x14ac:dyDescent="0.25">
      <c r="A29" s="1">
        <v>38383</v>
      </c>
      <c r="B29" s="52">
        <v>2.0241699999999998</v>
      </c>
      <c r="C29" s="14">
        <v>9.3980535590260206E-2</v>
      </c>
    </row>
    <row r="30" spans="1:12" x14ac:dyDescent="0.25">
      <c r="A30" s="1">
        <v>38390</v>
      </c>
      <c r="B30" s="52">
        <v>2.1080999999999999</v>
      </c>
      <c r="C30" s="14">
        <v>0.13260786348144271</v>
      </c>
    </row>
    <row r="31" spans="1:12" x14ac:dyDescent="0.25">
      <c r="A31" s="1">
        <v>38397</v>
      </c>
      <c r="B31" s="52">
        <v>2.0759300000000001</v>
      </c>
      <c r="C31" s="14">
        <v>0.11523004164268447</v>
      </c>
    </row>
    <row r="32" spans="1:12" x14ac:dyDescent="0.25">
      <c r="A32" s="1">
        <v>38404</v>
      </c>
      <c r="B32" s="52">
        <v>2.0787200000000001</v>
      </c>
      <c r="C32" s="14">
        <v>0.11457311526833014</v>
      </c>
    </row>
    <row r="33" spans="1:3" x14ac:dyDescent="0.25">
      <c r="A33" s="1">
        <v>38411</v>
      </c>
      <c r="B33" s="52">
        <v>2.09131</v>
      </c>
      <c r="C33" s="14">
        <v>0.11861145947893426</v>
      </c>
    </row>
    <row r="34" spans="1:3" x14ac:dyDescent="0.25">
      <c r="A34" s="1">
        <v>38418</v>
      </c>
      <c r="B34" s="52">
        <v>2.0423499999999999</v>
      </c>
      <c r="C34" s="14">
        <v>9.292190124004851E-2</v>
      </c>
    </row>
    <row r="35" spans="1:3" x14ac:dyDescent="0.25">
      <c r="A35" s="1">
        <v>38425</v>
      </c>
      <c r="B35" s="52">
        <v>2.0829200000000001</v>
      </c>
      <c r="C35" s="14">
        <v>9.292190124004851E-2</v>
      </c>
    </row>
    <row r="36" spans="1:3" x14ac:dyDescent="0.25">
      <c r="A36" s="1">
        <v>38432</v>
      </c>
      <c r="B36" s="52">
        <v>2.18364</v>
      </c>
      <c r="C36" s="14">
        <v>0.13814435497474609</v>
      </c>
    </row>
    <row r="37" spans="1:3" x14ac:dyDescent="0.25">
      <c r="A37" s="1">
        <v>38439</v>
      </c>
      <c r="B37" s="52">
        <v>2.1934300000000002</v>
      </c>
      <c r="C37" s="14">
        <v>0.14061767448999218</v>
      </c>
    </row>
    <row r="38" spans="1:3" x14ac:dyDescent="0.25">
      <c r="A38" s="1">
        <v>38446</v>
      </c>
      <c r="B38" s="52">
        <v>2.2018300000000002</v>
      </c>
      <c r="C38" s="14">
        <v>0.14243997862080748</v>
      </c>
    </row>
    <row r="39" spans="1:3" x14ac:dyDescent="0.25">
      <c r="A39" s="1">
        <v>38453</v>
      </c>
      <c r="B39" s="52">
        <v>2.1151</v>
      </c>
      <c r="C39" s="14">
        <v>0.10025323854812329</v>
      </c>
    </row>
    <row r="40" spans="1:3" x14ac:dyDescent="0.25">
      <c r="A40" s="1">
        <v>38460</v>
      </c>
      <c r="B40" s="52">
        <v>2.0919300000000001</v>
      </c>
      <c r="C40" s="14">
        <v>0.10025323854812329</v>
      </c>
    </row>
    <row r="41" spans="1:3" x14ac:dyDescent="0.25">
      <c r="A41" s="1">
        <v>38467</v>
      </c>
      <c r="B41" s="52">
        <v>2.1265299999999998</v>
      </c>
      <c r="C41" s="14">
        <v>0.10025323854812329</v>
      </c>
    </row>
    <row r="42" spans="1:3" x14ac:dyDescent="0.25">
      <c r="A42" s="1">
        <v>38474</v>
      </c>
      <c r="B42" s="52">
        <v>2.1452800000000001</v>
      </c>
      <c r="C42" s="14">
        <v>0.10703177523881158</v>
      </c>
    </row>
    <row r="43" spans="1:3" x14ac:dyDescent="0.25">
      <c r="A43" s="1">
        <v>38481</v>
      </c>
      <c r="B43" s="52">
        <v>2.1351800000000001</v>
      </c>
      <c r="C43" s="14">
        <v>0.10031264750765656</v>
      </c>
    </row>
    <row r="44" spans="1:3" x14ac:dyDescent="0.25">
      <c r="A44" s="1">
        <v>38488</v>
      </c>
      <c r="B44" s="52">
        <v>2.0948099999999998</v>
      </c>
      <c r="C44" s="14">
        <v>7.9224552384611013E-2</v>
      </c>
    </row>
    <row r="45" spans="1:3" x14ac:dyDescent="0.25">
      <c r="A45" s="1">
        <v>38495</v>
      </c>
      <c r="B45" s="52">
        <v>2.11355</v>
      </c>
      <c r="C45" s="14">
        <v>7.9224552384611013E-2</v>
      </c>
    </row>
    <row r="46" spans="1:3" x14ac:dyDescent="0.25">
      <c r="A46" s="1">
        <v>38502</v>
      </c>
      <c r="B46" s="52">
        <v>2.18852</v>
      </c>
      <c r="C46" s="14">
        <v>0.1120810704859877</v>
      </c>
    </row>
    <row r="47" spans="1:3" x14ac:dyDescent="0.25">
      <c r="A47" s="1">
        <v>38509</v>
      </c>
      <c r="B47" s="52">
        <v>2.2187999999999999</v>
      </c>
      <c r="C47" s="14">
        <v>0.12382206339841373</v>
      </c>
    </row>
    <row r="48" spans="1:3" x14ac:dyDescent="0.25">
      <c r="A48" s="1">
        <v>38516</v>
      </c>
      <c r="B48" s="52">
        <v>2.1798700000000002</v>
      </c>
      <c r="C48" s="14">
        <v>0.10412079619482639</v>
      </c>
    </row>
    <row r="49" spans="1:4" x14ac:dyDescent="0.25">
      <c r="A49" s="1">
        <v>38523</v>
      </c>
      <c r="B49" s="52">
        <v>2.1582499999999998</v>
      </c>
      <c r="C49" s="14">
        <v>9.2153262332966168E-2</v>
      </c>
    </row>
    <row r="50" spans="1:4" x14ac:dyDescent="0.25">
      <c r="A50" s="1">
        <v>38530</v>
      </c>
      <c r="B50" s="52">
        <v>2.1914099999999999</v>
      </c>
      <c r="C50" s="14">
        <v>9.2153262332966168E-2</v>
      </c>
    </row>
    <row r="51" spans="1:4" x14ac:dyDescent="0.25">
      <c r="A51" s="1">
        <v>38537</v>
      </c>
      <c r="B51" s="52">
        <v>2.2375500000000001</v>
      </c>
      <c r="C51" s="14">
        <v>0.11098960734726215</v>
      </c>
    </row>
    <row r="52" spans="1:4" x14ac:dyDescent="0.25">
      <c r="A52" s="1">
        <v>38544</v>
      </c>
      <c r="B52" s="52">
        <v>2.3312499999999998</v>
      </c>
      <c r="C52" s="14">
        <v>0.15001269447133858</v>
      </c>
    </row>
    <row r="53" spans="1:4" x14ac:dyDescent="0.25">
      <c r="A53" s="1">
        <v>38551</v>
      </c>
      <c r="B53" s="52">
        <v>2.3355800000000002</v>
      </c>
      <c r="C53" s="14">
        <v>0.1498683443418104</v>
      </c>
    </row>
    <row r="54" spans="1:4" x14ac:dyDescent="0.25">
      <c r="A54" s="1">
        <v>38558</v>
      </c>
      <c r="B54" s="52">
        <v>2.3125100000000001</v>
      </c>
      <c r="C54" s="14">
        <v>0.13794160478076778</v>
      </c>
      <c r="D54">
        <v>1</v>
      </c>
    </row>
    <row r="55" spans="1:4" x14ac:dyDescent="0.25">
      <c r="A55" s="1">
        <v>38565</v>
      </c>
      <c r="B55" s="52">
        <v>2.30098</v>
      </c>
      <c r="C55" s="14">
        <v>0.13094320920370561</v>
      </c>
    </row>
    <row r="56" spans="1:4" x14ac:dyDescent="0.25">
      <c r="A56" s="1">
        <v>38572</v>
      </c>
      <c r="B56" s="52">
        <v>2.2923300000000002</v>
      </c>
      <c r="C56" s="14">
        <v>0.13094320920370561</v>
      </c>
    </row>
    <row r="57" spans="1:4" x14ac:dyDescent="0.25">
      <c r="A57" s="1">
        <v>38579</v>
      </c>
      <c r="B57" s="52">
        <v>2.29521</v>
      </c>
      <c r="C57" s="14">
        <v>0.13094320920370561</v>
      </c>
    </row>
    <row r="58" spans="1:4" x14ac:dyDescent="0.25">
      <c r="A58" s="1">
        <v>38586</v>
      </c>
      <c r="B58" s="52">
        <v>2.2216800000000001</v>
      </c>
      <c r="C58" s="14">
        <v>9.6382533054320429E-2</v>
      </c>
    </row>
    <row r="59" spans="1:4" x14ac:dyDescent="0.25">
      <c r="A59" s="1">
        <v>38593</v>
      </c>
      <c r="B59" s="52">
        <v>2.2894399999999999</v>
      </c>
      <c r="C59" s="14">
        <v>9.6382533054320429E-2</v>
      </c>
    </row>
    <row r="60" spans="1:4" x14ac:dyDescent="0.25">
      <c r="A60" s="1">
        <v>38600</v>
      </c>
      <c r="B60" s="52">
        <v>2.2461899999999999</v>
      </c>
      <c r="C60" s="14">
        <v>7.5310734451605521E-2</v>
      </c>
    </row>
    <row r="61" spans="1:4" x14ac:dyDescent="0.25">
      <c r="A61" s="1">
        <v>38607</v>
      </c>
      <c r="B61" s="52">
        <v>2.2779099999999999</v>
      </c>
      <c r="C61" s="14">
        <v>7.5310734451605521E-2</v>
      </c>
    </row>
    <row r="62" spans="1:4" x14ac:dyDescent="0.25">
      <c r="A62" s="1">
        <v>38614</v>
      </c>
      <c r="B62" s="52">
        <v>2.2505199999999999</v>
      </c>
      <c r="C62" s="14">
        <v>6.1213679173120816E-2</v>
      </c>
    </row>
    <row r="63" spans="1:4" x14ac:dyDescent="0.25">
      <c r="A63" s="1">
        <v>38621</v>
      </c>
      <c r="B63" s="52">
        <v>2.2361</v>
      </c>
      <c r="C63" s="14">
        <v>6.1213679173120816E-2</v>
      </c>
    </row>
    <row r="64" spans="1:4" x14ac:dyDescent="0.25">
      <c r="A64" s="1">
        <v>38628</v>
      </c>
      <c r="B64" s="52">
        <v>2.2058200000000001</v>
      </c>
      <c r="C64" s="14">
        <v>6.1213679173120816E-2</v>
      </c>
    </row>
    <row r="65" spans="1:3" x14ac:dyDescent="0.25">
      <c r="A65" s="1">
        <v>38635</v>
      </c>
      <c r="B65" s="52">
        <v>2.2346599999999999</v>
      </c>
      <c r="C65" s="14">
        <v>6.1213679173120816E-2</v>
      </c>
    </row>
    <row r="66" spans="1:3" x14ac:dyDescent="0.25">
      <c r="A66" s="1">
        <v>38642</v>
      </c>
      <c r="B66" s="52">
        <v>2.1856399999999998</v>
      </c>
      <c r="C66" s="14">
        <v>3.7033279796857888E-2</v>
      </c>
    </row>
    <row r="67" spans="1:3" x14ac:dyDescent="0.25">
      <c r="A67" s="1">
        <v>38649</v>
      </c>
      <c r="B67" s="52">
        <v>2.2115900000000002</v>
      </c>
      <c r="C67" s="14">
        <v>3.7033279796857888E-2</v>
      </c>
    </row>
    <row r="68" spans="1:3" x14ac:dyDescent="0.25">
      <c r="A68" s="1">
        <v>38656</v>
      </c>
      <c r="B68" s="52">
        <v>2.2490800000000002</v>
      </c>
      <c r="C68" s="14">
        <v>3.7033279796857888E-2</v>
      </c>
    </row>
    <row r="69" spans="1:3" x14ac:dyDescent="0.25">
      <c r="A69" s="1">
        <v>38663</v>
      </c>
      <c r="B69" s="52">
        <v>2.3240500000000002</v>
      </c>
      <c r="C69" s="14">
        <v>6.7823389475450857E-2</v>
      </c>
    </row>
    <row r="70" spans="1:3" x14ac:dyDescent="0.25">
      <c r="A70" s="1">
        <v>38670</v>
      </c>
      <c r="B70" s="52">
        <v>2.3413499999999998</v>
      </c>
      <c r="C70" s="14">
        <v>7.323972217766872E-2</v>
      </c>
    </row>
    <row r="71" spans="1:3" x14ac:dyDescent="0.25">
      <c r="A71" s="1">
        <v>38677</v>
      </c>
      <c r="B71" s="52">
        <v>2.40767</v>
      </c>
      <c r="C71" s="14">
        <v>9.9171510953203867E-2</v>
      </c>
    </row>
    <row r="72" spans="1:3" x14ac:dyDescent="0.25">
      <c r="A72" s="1">
        <v>38684</v>
      </c>
      <c r="B72" s="52">
        <v>2.3860399999999999</v>
      </c>
      <c r="C72" s="14">
        <v>8.814712408182257E-2</v>
      </c>
    </row>
    <row r="73" spans="1:3" x14ac:dyDescent="0.25">
      <c r="A73" s="1">
        <v>38691</v>
      </c>
      <c r="B73" s="52">
        <v>2.3961299999999999</v>
      </c>
      <c r="C73" s="14">
        <v>9.0366971963772524E-2</v>
      </c>
    </row>
    <row r="74" spans="1:3" x14ac:dyDescent="0.25">
      <c r="A74" s="1">
        <v>38698</v>
      </c>
      <c r="B74" s="52">
        <v>2.46245</v>
      </c>
      <c r="C74" s="14">
        <v>0.11566882537671241</v>
      </c>
    </row>
    <row r="75" spans="1:3" x14ac:dyDescent="0.25">
      <c r="A75" s="1">
        <v>38705</v>
      </c>
      <c r="B75" s="52">
        <v>2.54895</v>
      </c>
      <c r="C75" s="14">
        <v>0.14819354575336119</v>
      </c>
    </row>
    <row r="76" spans="1:3" x14ac:dyDescent="0.25">
      <c r="A76" s="1">
        <v>38712</v>
      </c>
      <c r="B76" s="52">
        <v>2.58067</v>
      </c>
      <c r="C76" s="14">
        <v>0.15856109122968931</v>
      </c>
    </row>
    <row r="77" spans="1:3" x14ac:dyDescent="0.25">
      <c r="A77" s="1">
        <v>38719</v>
      </c>
      <c r="B77" s="52">
        <v>2.59076</v>
      </c>
      <c r="C77" s="14">
        <v>0.16046330504814776</v>
      </c>
    </row>
    <row r="78" spans="1:3" x14ac:dyDescent="0.25">
      <c r="A78" s="1">
        <v>38726</v>
      </c>
      <c r="B78" s="52">
        <v>2.6051799999999998</v>
      </c>
      <c r="C78" s="14">
        <v>0.16401380679413058</v>
      </c>
    </row>
    <row r="79" spans="1:3" x14ac:dyDescent="0.25">
      <c r="A79" s="1">
        <v>38733</v>
      </c>
      <c r="B79" s="52">
        <v>2.5518399999999999</v>
      </c>
      <c r="C79" s="14">
        <v>0.14132670367958089</v>
      </c>
    </row>
    <row r="80" spans="1:3" x14ac:dyDescent="0.25">
      <c r="A80" s="1">
        <v>38740</v>
      </c>
      <c r="B80" s="52">
        <v>2.6541999999999999</v>
      </c>
      <c r="C80" s="14">
        <v>0.14132670367958089</v>
      </c>
    </row>
    <row r="81" spans="1:4" x14ac:dyDescent="0.25">
      <c r="A81" s="1">
        <v>38747</v>
      </c>
      <c r="B81" s="52">
        <v>2.7334900000000002</v>
      </c>
      <c r="C81" s="14">
        <v>0.168762593691277</v>
      </c>
      <c r="D81">
        <v>2</v>
      </c>
    </row>
    <row r="82" spans="1:4" x14ac:dyDescent="0.25">
      <c r="A82" s="1">
        <v>38754</v>
      </c>
      <c r="B82" s="52">
        <v>2.7161900000000001</v>
      </c>
      <c r="C82" s="14">
        <v>0.16041357572560322</v>
      </c>
    </row>
    <row r="83" spans="1:4" x14ac:dyDescent="0.25">
      <c r="A83" s="1">
        <v>38761</v>
      </c>
      <c r="B83" s="52">
        <v>2.76233</v>
      </c>
      <c r="C83" s="14">
        <v>0.1752579391473329</v>
      </c>
    </row>
    <row r="84" spans="1:4" x14ac:dyDescent="0.25">
      <c r="A84" s="1">
        <v>38768</v>
      </c>
      <c r="B84" s="52">
        <v>2.8632399999999998</v>
      </c>
      <c r="C84" s="14">
        <v>0.20913726341345151</v>
      </c>
    </row>
    <row r="85" spans="1:4" x14ac:dyDescent="0.25">
      <c r="A85" s="1">
        <v>38775</v>
      </c>
      <c r="B85" s="52">
        <v>2.82</v>
      </c>
      <c r="C85" s="14">
        <v>0.19192029760859131</v>
      </c>
    </row>
    <row r="86" spans="1:4" x14ac:dyDescent="0.25">
      <c r="A86" s="1">
        <v>38782</v>
      </c>
      <c r="B86" s="52">
        <v>2.9238</v>
      </c>
      <c r="C86" s="14">
        <v>0.22606755275394741</v>
      </c>
    </row>
    <row r="87" spans="1:4" x14ac:dyDescent="0.25">
      <c r="A87" s="1">
        <v>38789</v>
      </c>
      <c r="B87" s="52">
        <v>2.9266800000000002</v>
      </c>
      <c r="C87" s="14">
        <v>0.22505208743576299</v>
      </c>
    </row>
    <row r="88" spans="1:4" x14ac:dyDescent="0.25">
      <c r="A88" s="1">
        <v>38796</v>
      </c>
      <c r="B88" s="52">
        <v>2.8459500000000002</v>
      </c>
      <c r="C88" s="14">
        <v>0.1950803436546843</v>
      </c>
    </row>
    <row r="89" spans="1:4" x14ac:dyDescent="0.25">
      <c r="A89" s="1">
        <v>38803</v>
      </c>
      <c r="B89" s="52">
        <v>2.8430599999999999</v>
      </c>
      <c r="C89" s="14">
        <v>0.1950803436546843</v>
      </c>
    </row>
    <row r="90" spans="1:4" x14ac:dyDescent="0.25">
      <c r="A90" s="1">
        <v>38810</v>
      </c>
      <c r="B90" s="52">
        <v>2.8546</v>
      </c>
      <c r="C90" s="14">
        <v>0.1950803436546843</v>
      </c>
    </row>
    <row r="91" spans="1:4" x14ac:dyDescent="0.25">
      <c r="A91" s="1">
        <v>38817</v>
      </c>
      <c r="B91" s="52">
        <v>2.7940399999999999</v>
      </c>
      <c r="C91" s="14">
        <v>0.1950803436546843</v>
      </c>
    </row>
    <row r="92" spans="1:4" x14ac:dyDescent="0.25">
      <c r="A92" s="1">
        <v>38824</v>
      </c>
      <c r="B92" s="52">
        <v>2.8892000000000002</v>
      </c>
      <c r="C92" s="14">
        <v>0.1950803436546843</v>
      </c>
    </row>
    <row r="93" spans="1:4" x14ac:dyDescent="0.25">
      <c r="A93" s="1">
        <v>38831</v>
      </c>
      <c r="B93" s="52">
        <v>2.8440300000000001</v>
      </c>
      <c r="C93" s="14">
        <v>0.17732275686869559</v>
      </c>
    </row>
    <row r="94" spans="1:4" x14ac:dyDescent="0.25">
      <c r="A94" s="1">
        <v>38839</v>
      </c>
      <c r="B94" s="52">
        <v>2.9015200000000001</v>
      </c>
      <c r="C94" s="14">
        <v>0.17732275686869559</v>
      </c>
    </row>
    <row r="95" spans="1:4" x14ac:dyDescent="0.25">
      <c r="A95" s="1">
        <v>38845</v>
      </c>
      <c r="B95" s="52">
        <v>2.89093</v>
      </c>
      <c r="C95" s="14">
        <v>0.17166626892354719</v>
      </c>
    </row>
    <row r="96" spans="1:4" x14ac:dyDescent="0.25">
      <c r="A96" s="1">
        <v>38852</v>
      </c>
      <c r="B96" s="52">
        <v>2.7396500000000001</v>
      </c>
      <c r="C96" s="14">
        <v>0.11591819427214711</v>
      </c>
    </row>
    <row r="97" spans="1:4" x14ac:dyDescent="0.25">
      <c r="A97" s="1">
        <v>38859</v>
      </c>
      <c r="B97" s="52">
        <v>2.7472099999999999</v>
      </c>
      <c r="C97" s="14">
        <v>0.11591819427214711</v>
      </c>
    </row>
    <row r="98" spans="1:4" x14ac:dyDescent="0.25">
      <c r="A98" s="1">
        <v>38866</v>
      </c>
      <c r="B98" s="52">
        <v>2.75326</v>
      </c>
      <c r="C98" s="14">
        <v>0.11591819427214711</v>
      </c>
    </row>
    <row r="99" spans="1:4" x14ac:dyDescent="0.25">
      <c r="A99" s="1">
        <v>38873</v>
      </c>
      <c r="B99" s="52">
        <v>2.7320899999999999</v>
      </c>
      <c r="C99" s="14">
        <v>0.11591819427214711</v>
      </c>
    </row>
    <row r="100" spans="1:4" x14ac:dyDescent="0.25">
      <c r="A100" s="1">
        <v>38880</v>
      </c>
      <c r="B100" s="52">
        <v>2.64737</v>
      </c>
      <c r="C100" s="14">
        <v>0.14541838397651408</v>
      </c>
    </row>
    <row r="101" spans="1:4" x14ac:dyDescent="0.25">
      <c r="A101" s="1">
        <v>38887</v>
      </c>
      <c r="B101" s="52">
        <v>2.71393</v>
      </c>
      <c r="C101" s="14">
        <v>0.11858730944565865</v>
      </c>
    </row>
    <row r="102" spans="1:4" x14ac:dyDescent="0.25">
      <c r="A102" s="1">
        <v>38894</v>
      </c>
      <c r="B102" s="52">
        <v>2.7714099999999999</v>
      </c>
      <c r="C102" s="14">
        <v>0.13754575651484624</v>
      </c>
    </row>
    <row r="103" spans="1:4" x14ac:dyDescent="0.25">
      <c r="A103" s="1">
        <v>38901</v>
      </c>
      <c r="B103" s="52">
        <v>2.71393</v>
      </c>
      <c r="C103" s="14">
        <v>0.11458730944565865</v>
      </c>
    </row>
    <row r="104" spans="1:4" x14ac:dyDescent="0.25">
      <c r="A104" s="1">
        <v>38908</v>
      </c>
      <c r="B104" s="52">
        <v>2.6125699999999998</v>
      </c>
      <c r="C104" s="14">
        <v>0.1506506671467176</v>
      </c>
    </row>
    <row r="105" spans="1:4" x14ac:dyDescent="0.25">
      <c r="A105" s="1">
        <v>38915</v>
      </c>
      <c r="B105" s="52">
        <v>2.61863</v>
      </c>
      <c r="C105" s="14">
        <v>0.14633379808769464</v>
      </c>
    </row>
    <row r="106" spans="1:4" x14ac:dyDescent="0.25">
      <c r="A106" s="1">
        <v>38922</v>
      </c>
      <c r="B106" s="52">
        <v>2.7593200000000002</v>
      </c>
      <c r="C106" s="14">
        <v>9.2000805775348637E-2</v>
      </c>
      <c r="D106">
        <v>1</v>
      </c>
    </row>
    <row r="107" spans="1:4" x14ac:dyDescent="0.25">
      <c r="A107" s="1">
        <v>38929</v>
      </c>
      <c r="B107" s="52">
        <v>2.7351100000000002</v>
      </c>
      <c r="C107" s="14">
        <v>9.2000805775348637E-2</v>
      </c>
    </row>
    <row r="108" spans="1:4" x14ac:dyDescent="0.25">
      <c r="A108" s="1">
        <v>38936</v>
      </c>
      <c r="B108" s="52">
        <v>2.7426699999999999</v>
      </c>
      <c r="C108" s="14">
        <v>9.2000805775348637E-2</v>
      </c>
    </row>
    <row r="109" spans="1:4" x14ac:dyDescent="0.25">
      <c r="A109" s="1">
        <v>38943</v>
      </c>
      <c r="B109" s="52">
        <v>2.8833600000000001</v>
      </c>
      <c r="C109" s="14">
        <v>0.14002518807913222</v>
      </c>
    </row>
    <row r="110" spans="1:4" x14ac:dyDescent="0.25">
      <c r="A110" s="1">
        <v>38950</v>
      </c>
      <c r="B110" s="52">
        <v>3.0558200000000002</v>
      </c>
      <c r="C110" s="14">
        <v>0.19611687633731834</v>
      </c>
    </row>
    <row r="111" spans="1:4" x14ac:dyDescent="0.25">
      <c r="A111" s="1">
        <v>38957</v>
      </c>
      <c r="B111" s="52">
        <v>3.2071000000000001</v>
      </c>
      <c r="C111" s="14">
        <v>0.24243600930601905</v>
      </c>
    </row>
    <row r="112" spans="1:4" x14ac:dyDescent="0.25">
      <c r="A112" s="1">
        <v>38964</v>
      </c>
      <c r="B112" s="52">
        <v>3.1496200000000001</v>
      </c>
      <c r="C112" s="14">
        <v>0.22235071793123795</v>
      </c>
    </row>
    <row r="113" spans="1:3" x14ac:dyDescent="0.25">
      <c r="A113" s="1">
        <v>38971</v>
      </c>
      <c r="B113" s="52">
        <v>3.1072500000000001</v>
      </c>
      <c r="C113" s="14">
        <v>0.20680699793479207</v>
      </c>
    </row>
    <row r="114" spans="1:3" x14ac:dyDescent="0.25">
      <c r="A114" s="1">
        <v>38978</v>
      </c>
      <c r="B114" s="52">
        <v>3.0830500000000001</v>
      </c>
      <c r="C114" s="14">
        <v>0.20680699793479207</v>
      </c>
    </row>
    <row r="115" spans="1:3" x14ac:dyDescent="0.25">
      <c r="A115" s="1">
        <v>38985</v>
      </c>
      <c r="B115" s="52">
        <v>3.14053</v>
      </c>
      <c r="C115" s="14">
        <v>0.20680699793479207</v>
      </c>
    </row>
    <row r="116" spans="1:3" x14ac:dyDescent="0.25">
      <c r="A116" s="1">
        <v>38992</v>
      </c>
      <c r="B116" s="52">
        <v>3.1889400000000001</v>
      </c>
      <c r="C116" s="14">
        <v>0.22010399562458549</v>
      </c>
    </row>
    <row r="117" spans="1:3" x14ac:dyDescent="0.25">
      <c r="A117" s="1">
        <v>38999</v>
      </c>
      <c r="B117" s="52">
        <v>3.2918099999999999</v>
      </c>
      <c r="C117" s="14">
        <v>0.2498529879239576</v>
      </c>
    </row>
    <row r="118" spans="1:3" x14ac:dyDescent="0.25">
      <c r="A118" s="1">
        <v>39006</v>
      </c>
      <c r="B118" s="52">
        <v>3.2313000000000001</v>
      </c>
      <c r="C118" s="14">
        <v>0.22929995549180704</v>
      </c>
    </row>
    <row r="119" spans="1:3" x14ac:dyDescent="0.25">
      <c r="A119" s="1">
        <v>39013</v>
      </c>
      <c r="B119" s="52">
        <v>3.1829000000000001</v>
      </c>
      <c r="C119" s="14">
        <v>0.21220815335325105</v>
      </c>
    </row>
    <row r="120" spans="1:3" x14ac:dyDescent="0.25">
      <c r="A120" s="1">
        <v>39020</v>
      </c>
      <c r="B120" s="52">
        <v>3.2343299999999999</v>
      </c>
      <c r="C120" s="14">
        <v>0.21220815335325105</v>
      </c>
    </row>
    <row r="121" spans="1:3" x14ac:dyDescent="0.25">
      <c r="A121" s="1">
        <v>39027</v>
      </c>
      <c r="B121" s="52">
        <v>3.2555100000000001</v>
      </c>
      <c r="C121" s="14">
        <v>0.21673530200265489</v>
      </c>
    </row>
    <row r="122" spans="1:3" x14ac:dyDescent="0.25">
      <c r="A122" s="1">
        <v>39034</v>
      </c>
      <c r="B122" s="52">
        <v>3.3220700000000001</v>
      </c>
      <c r="C122" s="14">
        <v>0.23497443920050676</v>
      </c>
    </row>
    <row r="123" spans="1:3" x14ac:dyDescent="0.25">
      <c r="A123" s="1">
        <v>39041</v>
      </c>
      <c r="B123" s="52">
        <v>3.3372000000000002</v>
      </c>
      <c r="C123" s="14">
        <v>0.23751848863360181</v>
      </c>
    </row>
    <row r="124" spans="1:3" x14ac:dyDescent="0.25">
      <c r="A124" s="1">
        <v>39048</v>
      </c>
      <c r="B124" s="52">
        <v>3.1980200000000001</v>
      </c>
      <c r="C124" s="14">
        <v>0.19291822488871924</v>
      </c>
    </row>
    <row r="125" spans="1:3" x14ac:dyDescent="0.25">
      <c r="A125" s="1">
        <v>39055</v>
      </c>
      <c r="B125" s="52">
        <v>3.2131500000000002</v>
      </c>
      <c r="C125" s="14">
        <v>0.19291822488871924</v>
      </c>
    </row>
    <row r="126" spans="1:3" x14ac:dyDescent="0.25">
      <c r="A126" s="1">
        <v>39062</v>
      </c>
      <c r="B126" s="52">
        <v>3.2464300000000001</v>
      </c>
      <c r="C126" s="14">
        <v>0.19291822488871924</v>
      </c>
    </row>
    <row r="127" spans="1:3" x14ac:dyDescent="0.25">
      <c r="A127" s="1">
        <v>39069</v>
      </c>
      <c r="B127" s="52">
        <v>3.2585299999999999</v>
      </c>
      <c r="C127" s="14">
        <v>0.19463846727469403</v>
      </c>
    </row>
    <row r="128" spans="1:3" x14ac:dyDescent="0.25">
      <c r="A128" s="1">
        <v>39076</v>
      </c>
      <c r="B128" s="52">
        <v>3.5399099999999999</v>
      </c>
      <c r="C128" s="14">
        <v>0.27546359693026334</v>
      </c>
    </row>
    <row r="129" spans="1:4" x14ac:dyDescent="0.25">
      <c r="A129" s="1">
        <v>39083</v>
      </c>
      <c r="B129" s="52">
        <v>3.4582199999999998</v>
      </c>
      <c r="C129" s="14">
        <v>0.25011629966391358</v>
      </c>
    </row>
    <row r="130" spans="1:4" x14ac:dyDescent="0.25">
      <c r="A130" s="1">
        <v>39090</v>
      </c>
      <c r="B130" s="52">
        <v>3.4975499999999999</v>
      </c>
      <c r="C130" s="14">
        <v>0.25942501721755706</v>
      </c>
    </row>
    <row r="131" spans="1:4" x14ac:dyDescent="0.25">
      <c r="A131" s="1">
        <v>39097</v>
      </c>
      <c r="B131" s="52">
        <v>3.4914999999999998</v>
      </c>
      <c r="C131" s="14">
        <v>0.25569373714053534</v>
      </c>
    </row>
    <row r="132" spans="1:4" x14ac:dyDescent="0.25">
      <c r="A132" s="1">
        <v>39104</v>
      </c>
      <c r="B132" s="52">
        <v>3.5278100000000001</v>
      </c>
      <c r="C132" s="14">
        <v>0.26403957565561786</v>
      </c>
    </row>
    <row r="133" spans="1:4" x14ac:dyDescent="0.25">
      <c r="A133" s="1">
        <v>39111</v>
      </c>
      <c r="B133" s="52">
        <v>3.5036100000000001</v>
      </c>
      <c r="C133" s="14">
        <v>0.25515615934640723</v>
      </c>
      <c r="D133">
        <v>2</v>
      </c>
    </row>
    <row r="134" spans="1:4" x14ac:dyDescent="0.25">
      <c r="A134" s="1">
        <v>39118</v>
      </c>
      <c r="B134" s="52">
        <v>3.4914999999999998</v>
      </c>
      <c r="C134" s="14">
        <v>0.24969373714053533</v>
      </c>
    </row>
    <row r="135" spans="1:4" x14ac:dyDescent="0.25">
      <c r="A135" s="1">
        <v>39125</v>
      </c>
      <c r="B135" s="52">
        <v>3.4430900000000002</v>
      </c>
      <c r="C135" s="14">
        <v>0.24969373714053533</v>
      </c>
    </row>
    <row r="136" spans="1:4" x14ac:dyDescent="0.25">
      <c r="A136" s="1">
        <v>39132</v>
      </c>
      <c r="B136" s="52">
        <v>3.4430900000000002</v>
      </c>
      <c r="C136" s="14">
        <v>0.24969373714053533</v>
      </c>
    </row>
    <row r="137" spans="1:4" x14ac:dyDescent="0.25">
      <c r="A137" s="1">
        <v>39139</v>
      </c>
      <c r="B137" s="52">
        <v>3.3372000000000002</v>
      </c>
      <c r="C137" s="14">
        <v>0.24969373714053533</v>
      </c>
    </row>
    <row r="138" spans="1:4" x14ac:dyDescent="0.25">
      <c r="A138" s="1">
        <v>39146</v>
      </c>
      <c r="B138" s="52">
        <v>3.2948400000000002</v>
      </c>
      <c r="C138" s="14">
        <v>0.24969373714053533</v>
      </c>
    </row>
    <row r="139" spans="1:4" x14ac:dyDescent="0.25">
      <c r="A139" s="1">
        <v>39153</v>
      </c>
      <c r="B139" s="52">
        <v>3.2191999999999998</v>
      </c>
      <c r="C139" s="14">
        <v>0.24969373714053533</v>
      </c>
    </row>
    <row r="140" spans="1:4" x14ac:dyDescent="0.25">
      <c r="A140" s="1">
        <v>39160</v>
      </c>
      <c r="B140" s="52">
        <v>3.4975499999999999</v>
      </c>
      <c r="C140" s="14">
        <v>0.24969373714053533</v>
      </c>
    </row>
    <row r="141" spans="1:4" x14ac:dyDescent="0.25">
      <c r="A141" s="1">
        <v>39167</v>
      </c>
      <c r="B141" s="52">
        <v>3.44007</v>
      </c>
      <c r="C141" s="14">
        <v>0.23112283377504206</v>
      </c>
    </row>
    <row r="142" spans="1:4" x14ac:dyDescent="0.25">
      <c r="A142" s="1">
        <v>39174</v>
      </c>
      <c r="B142" s="52">
        <v>3.4824199999999998</v>
      </c>
      <c r="C142" s="14">
        <v>0.24135846816465223</v>
      </c>
    </row>
    <row r="143" spans="1:4" x14ac:dyDescent="0.25">
      <c r="A143" s="1">
        <v>39181</v>
      </c>
      <c r="B143" s="52">
        <v>3.5610900000000001</v>
      </c>
      <c r="C143" s="14">
        <v>0.26169769153531874</v>
      </c>
    </row>
    <row r="144" spans="1:4" x14ac:dyDescent="0.25">
      <c r="A144" s="1">
        <v>39188</v>
      </c>
      <c r="B144" s="52">
        <v>3.6155499999999998</v>
      </c>
      <c r="C144" s="14">
        <v>0.27487500164267742</v>
      </c>
    </row>
    <row r="145" spans="1:4" x14ac:dyDescent="0.25">
      <c r="A145" s="1">
        <v>39195</v>
      </c>
      <c r="B145" s="52">
        <v>3.7275</v>
      </c>
      <c r="C145" s="14">
        <v>0.30336878141631718</v>
      </c>
    </row>
    <row r="146" spans="1:4" x14ac:dyDescent="0.25">
      <c r="A146" s="1">
        <v>39202</v>
      </c>
      <c r="B146" s="52">
        <v>3.7577500000000001</v>
      </c>
      <c r="C146" s="14">
        <v>0.30945138779075909</v>
      </c>
    </row>
    <row r="147" spans="1:4" x14ac:dyDescent="0.25">
      <c r="A147" s="1">
        <v>39209</v>
      </c>
      <c r="B147" s="52">
        <v>3.7002600000000001</v>
      </c>
      <c r="C147" s="14">
        <v>0.29203410121116991</v>
      </c>
    </row>
    <row r="148" spans="1:4" x14ac:dyDescent="0.25">
      <c r="A148" s="1">
        <v>39216</v>
      </c>
      <c r="B148" s="52">
        <v>3.6851400000000001</v>
      </c>
      <c r="C148" s="14">
        <v>0.29203410121116991</v>
      </c>
    </row>
    <row r="149" spans="1:4" x14ac:dyDescent="0.25">
      <c r="A149" s="1">
        <v>39223</v>
      </c>
      <c r="B149" s="52">
        <v>3.6699199999999998</v>
      </c>
      <c r="C149" s="14">
        <v>0.29203410121116991</v>
      </c>
    </row>
    <row r="150" spans="1:4" x14ac:dyDescent="0.25">
      <c r="A150" s="1">
        <v>39230</v>
      </c>
      <c r="B150" s="52">
        <v>3.6569400000000001</v>
      </c>
      <c r="C150" s="14">
        <v>0.29203410121116991</v>
      </c>
    </row>
    <row r="151" spans="1:4" x14ac:dyDescent="0.25">
      <c r="A151" s="1">
        <v>39237</v>
      </c>
      <c r="B151" s="52">
        <v>3.5791400000000002</v>
      </c>
      <c r="C151" s="14">
        <v>0.29203410121116991</v>
      </c>
    </row>
    <row r="152" spans="1:4" x14ac:dyDescent="0.25">
      <c r="A152" s="1">
        <v>39244</v>
      </c>
      <c r="B152" s="52">
        <v>3.7088199999999998</v>
      </c>
      <c r="C152" s="14">
        <v>0.29203410121116991</v>
      </c>
    </row>
    <row r="153" spans="1:4" x14ac:dyDescent="0.25">
      <c r="A153" s="1">
        <v>39251</v>
      </c>
      <c r="B153" s="52">
        <v>3.62453</v>
      </c>
      <c r="C153" s="14">
        <v>0.26704495921087001</v>
      </c>
    </row>
    <row r="154" spans="1:4" x14ac:dyDescent="0.25">
      <c r="A154" s="1">
        <v>39258</v>
      </c>
      <c r="B154" s="52">
        <v>3.58562</v>
      </c>
      <c r="C154" s="14">
        <v>0.26704495921087001</v>
      </c>
    </row>
    <row r="155" spans="1:4" x14ac:dyDescent="0.25">
      <c r="A155" s="1">
        <v>39265</v>
      </c>
      <c r="B155" s="52">
        <v>3.5369899999999999</v>
      </c>
      <c r="C155" s="14">
        <v>0.26704495921087001</v>
      </c>
    </row>
    <row r="156" spans="1:4" x14ac:dyDescent="0.25">
      <c r="A156" s="1">
        <v>39272</v>
      </c>
      <c r="B156" s="52">
        <v>3.5402399999999998</v>
      </c>
      <c r="C156" s="14">
        <v>0.26704495921087001</v>
      </c>
    </row>
    <row r="157" spans="1:4" x14ac:dyDescent="0.25">
      <c r="A157" s="1">
        <v>39279</v>
      </c>
      <c r="B157" s="52">
        <v>3.4916100000000001</v>
      </c>
      <c r="C157" s="14">
        <v>0.26704495921087001</v>
      </c>
    </row>
    <row r="158" spans="1:4" x14ac:dyDescent="0.25">
      <c r="A158" s="1">
        <v>39286</v>
      </c>
      <c r="B158" s="52">
        <v>3.5467200000000001</v>
      </c>
      <c r="C158" s="14">
        <v>0.26704495921087001</v>
      </c>
    </row>
    <row r="159" spans="1:4" x14ac:dyDescent="0.25">
      <c r="A159" s="1">
        <v>39293</v>
      </c>
      <c r="B159" s="52">
        <v>3.5726599999999999</v>
      </c>
      <c r="C159" s="14">
        <v>0.27233214286758789</v>
      </c>
      <c r="D159">
        <v>1</v>
      </c>
    </row>
    <row r="160" spans="1:4" x14ac:dyDescent="0.25">
      <c r="A160" s="1">
        <v>39300</v>
      </c>
      <c r="B160" s="52">
        <v>3.58562</v>
      </c>
      <c r="C160" s="14">
        <v>0.27395312840055286</v>
      </c>
    </row>
    <row r="161" spans="1:3" x14ac:dyDescent="0.25">
      <c r="A161" s="1">
        <v>39307</v>
      </c>
      <c r="B161" s="52">
        <v>3.6375000000000002</v>
      </c>
      <c r="C161" s="14">
        <v>0.28631835898217084</v>
      </c>
    </row>
    <row r="162" spans="1:3" x14ac:dyDescent="0.25">
      <c r="A162" s="1">
        <v>39314</v>
      </c>
      <c r="B162" s="52">
        <v>3.6472199999999999</v>
      </c>
      <c r="C162" s="14">
        <v>0.28698696004531643</v>
      </c>
    </row>
    <row r="163" spans="1:3" x14ac:dyDescent="0.25">
      <c r="A163" s="1">
        <v>39321</v>
      </c>
      <c r="B163" s="52">
        <v>3.58562</v>
      </c>
      <c r="C163" s="14">
        <v>0.26795312840055285</v>
      </c>
    </row>
    <row r="164" spans="1:3" x14ac:dyDescent="0.25">
      <c r="A164" s="1">
        <v>39328</v>
      </c>
      <c r="B164" s="52">
        <v>3.3781400000000001</v>
      </c>
      <c r="C164" s="14">
        <v>0.26795312840055285</v>
      </c>
    </row>
    <row r="165" spans="1:3" x14ac:dyDescent="0.25">
      <c r="A165" s="1">
        <v>39335</v>
      </c>
      <c r="B165" s="52">
        <v>3.4267699999999999</v>
      </c>
      <c r="C165" s="14">
        <v>0.25166026402289521</v>
      </c>
    </row>
    <row r="166" spans="1:3" x14ac:dyDescent="0.25">
      <c r="A166" s="1">
        <v>39342</v>
      </c>
      <c r="B166" s="52">
        <v>3.5175399999999999</v>
      </c>
      <c r="C166" s="14">
        <v>0.25166026402289521</v>
      </c>
    </row>
    <row r="167" spans="1:3" x14ac:dyDescent="0.25">
      <c r="A167" s="1">
        <v>39349</v>
      </c>
      <c r="B167" s="52">
        <v>3.5110600000000001</v>
      </c>
      <c r="C167" s="14">
        <v>0.24781636855694955</v>
      </c>
    </row>
    <row r="168" spans="1:3" x14ac:dyDescent="0.25">
      <c r="A168" s="1">
        <v>39356</v>
      </c>
      <c r="B168" s="52">
        <v>3.6537099999999998</v>
      </c>
      <c r="C168" s="14">
        <v>0.28564147209515667</v>
      </c>
    </row>
    <row r="169" spans="1:3" x14ac:dyDescent="0.25">
      <c r="A169" s="1">
        <v>39363</v>
      </c>
      <c r="B169" s="52">
        <v>3.5661700000000001</v>
      </c>
      <c r="C169" s="14">
        <v>0.25939057313507685</v>
      </c>
    </row>
    <row r="170" spans="1:3" x14ac:dyDescent="0.25">
      <c r="A170" s="1">
        <v>39370</v>
      </c>
      <c r="B170" s="52">
        <v>3.49485</v>
      </c>
      <c r="C170" s="14">
        <v>0.25939057313507685</v>
      </c>
    </row>
    <row r="171" spans="1:3" x14ac:dyDescent="0.25">
      <c r="A171" s="1">
        <v>39377</v>
      </c>
      <c r="B171" s="52">
        <v>3.4656699999999998</v>
      </c>
      <c r="C171" s="14">
        <v>0.26577505330172213</v>
      </c>
    </row>
    <row r="172" spans="1:3" x14ac:dyDescent="0.25">
      <c r="A172" s="1">
        <v>39384</v>
      </c>
      <c r="B172" s="52">
        <v>3.4332500000000001</v>
      </c>
      <c r="C172" s="14">
        <v>0.27317369501663713</v>
      </c>
    </row>
    <row r="173" spans="1:3" x14ac:dyDescent="0.25">
      <c r="A173" s="1">
        <v>39391</v>
      </c>
      <c r="B173" s="52">
        <v>3.3327499999999999</v>
      </c>
      <c r="C173" s="14">
        <v>0.30088324043324211</v>
      </c>
    </row>
    <row r="174" spans="1:3" x14ac:dyDescent="0.25">
      <c r="A174" s="1">
        <v>39398</v>
      </c>
      <c r="B174" s="52">
        <v>3.3554400000000002</v>
      </c>
      <c r="C174" s="14">
        <v>0.29209812007934965</v>
      </c>
    </row>
    <row r="175" spans="1:3" x14ac:dyDescent="0.25">
      <c r="A175" s="1">
        <v>39405</v>
      </c>
      <c r="B175" s="52">
        <v>3.38462</v>
      </c>
      <c r="C175" s="14">
        <v>0.28143938935273305</v>
      </c>
    </row>
    <row r="176" spans="1:3" x14ac:dyDescent="0.25">
      <c r="A176" s="1">
        <v>39412</v>
      </c>
      <c r="B176" s="52">
        <v>3.5337499999999999</v>
      </c>
      <c r="C176" s="14">
        <v>0.28143938935273305</v>
      </c>
    </row>
    <row r="177" spans="1:4" x14ac:dyDescent="0.25">
      <c r="A177" s="1">
        <v>39419</v>
      </c>
      <c r="B177" s="52">
        <v>3.5564499999999999</v>
      </c>
      <c r="C177" s="14">
        <v>0.28143938935273305</v>
      </c>
    </row>
    <row r="178" spans="1:4" x14ac:dyDescent="0.25">
      <c r="A178" s="1">
        <v>39426</v>
      </c>
      <c r="B178" s="52">
        <v>3.5240300000000002</v>
      </c>
      <c r="C178" s="14">
        <v>0.28143938935273305</v>
      </c>
    </row>
    <row r="179" spans="1:4" x14ac:dyDescent="0.25">
      <c r="A179" s="1">
        <v>39433</v>
      </c>
      <c r="B179" s="52">
        <v>3.4656699999999998</v>
      </c>
      <c r="C179" s="14">
        <v>0.28143938935273305</v>
      </c>
    </row>
    <row r="180" spans="1:4" x14ac:dyDescent="0.25">
      <c r="A180" s="1">
        <v>39440</v>
      </c>
      <c r="B180" s="52">
        <v>3.5078200000000002</v>
      </c>
      <c r="C180" s="14">
        <v>0.26735060359091845</v>
      </c>
    </row>
    <row r="181" spans="1:4" x14ac:dyDescent="0.25">
      <c r="A181" s="1">
        <v>39447</v>
      </c>
      <c r="B181" s="52">
        <v>3.42028</v>
      </c>
      <c r="C181" s="14">
        <v>0.26735060359091845</v>
      </c>
    </row>
    <row r="182" spans="1:4" x14ac:dyDescent="0.25">
      <c r="A182" s="1">
        <v>39454</v>
      </c>
      <c r="B182" s="52">
        <v>3.42028</v>
      </c>
      <c r="C182" s="14">
        <v>0.26735060359091845</v>
      </c>
    </row>
    <row r="183" spans="1:4" x14ac:dyDescent="0.25">
      <c r="A183" s="1">
        <v>39461</v>
      </c>
      <c r="B183" s="52">
        <v>3.2095500000000001</v>
      </c>
      <c r="C183" s="14">
        <v>0.32894228226025335</v>
      </c>
    </row>
    <row r="184" spans="1:4" x14ac:dyDescent="0.25">
      <c r="A184" s="1">
        <v>39468</v>
      </c>
      <c r="B184" s="52">
        <v>3.0263900000000001</v>
      </c>
      <c r="C184" s="14">
        <v>0.38570253258384402</v>
      </c>
    </row>
    <row r="185" spans="1:4" x14ac:dyDescent="0.25">
      <c r="A185" s="1">
        <v>39475</v>
      </c>
      <c r="B185" s="52">
        <v>3.0895999999999999</v>
      </c>
      <c r="C185" s="14">
        <v>0.36303138996707285</v>
      </c>
      <c r="D185">
        <v>2</v>
      </c>
    </row>
    <row r="186" spans="1:4" x14ac:dyDescent="0.25">
      <c r="A186" s="1">
        <v>39482</v>
      </c>
      <c r="B186" s="52">
        <v>2.8853599999999999</v>
      </c>
      <c r="C186" s="14">
        <v>0.42942334712170072</v>
      </c>
    </row>
    <row r="187" spans="1:4" x14ac:dyDescent="0.25">
      <c r="A187" s="1">
        <v>39489</v>
      </c>
      <c r="B187" s="52">
        <v>2.8918400000000002</v>
      </c>
      <c r="C187" s="14">
        <v>0.42518004492773176</v>
      </c>
    </row>
    <row r="188" spans="1:4" x14ac:dyDescent="0.25">
      <c r="A188" s="1">
        <v>39496</v>
      </c>
      <c r="B188" s="52">
        <v>2.8480799999999999</v>
      </c>
      <c r="C188" s="14">
        <v>0.43842793961632964</v>
      </c>
    </row>
    <row r="189" spans="1:4" x14ac:dyDescent="0.25">
      <c r="A189" s="1">
        <v>39503</v>
      </c>
      <c r="B189" s="52">
        <v>2.8853599999999999</v>
      </c>
      <c r="C189" s="14">
        <v>0.42342334712170071</v>
      </c>
    </row>
    <row r="190" spans="1:4" x14ac:dyDescent="0.25">
      <c r="A190" s="1">
        <v>39510</v>
      </c>
      <c r="B190" s="52">
        <v>2.7556799999999999</v>
      </c>
      <c r="C190" s="14">
        <v>0.42342334712170071</v>
      </c>
    </row>
    <row r="191" spans="1:4" x14ac:dyDescent="0.25">
      <c r="A191" s="1">
        <v>39517</v>
      </c>
      <c r="B191" s="52">
        <v>2.8675299999999999</v>
      </c>
      <c r="C191" s="14">
        <v>0.38163655118536022</v>
      </c>
    </row>
    <row r="192" spans="1:4" x14ac:dyDescent="0.25">
      <c r="A192" s="1">
        <v>39524</v>
      </c>
      <c r="B192" s="52">
        <v>2.8188900000000001</v>
      </c>
      <c r="C192" s="14">
        <v>0.38163655118536022</v>
      </c>
    </row>
    <row r="193" spans="1:3" x14ac:dyDescent="0.25">
      <c r="A193" s="1">
        <v>39531</v>
      </c>
      <c r="B193" s="52">
        <v>2.9161600000000001</v>
      </c>
      <c r="C193" s="14">
        <v>0.34571205930096693</v>
      </c>
    </row>
    <row r="194" spans="1:3" x14ac:dyDescent="0.25">
      <c r="A194" s="1">
        <v>39538</v>
      </c>
      <c r="B194" s="52">
        <v>3.0766399999999998</v>
      </c>
      <c r="C194" s="14">
        <v>0.34571205930096693</v>
      </c>
    </row>
    <row r="195" spans="1:3" x14ac:dyDescent="0.25">
      <c r="A195" s="1">
        <v>39545</v>
      </c>
      <c r="B195" s="52">
        <v>3.0458400000000001</v>
      </c>
      <c r="C195" s="14">
        <v>0.34571205930096693</v>
      </c>
    </row>
    <row r="196" spans="1:3" x14ac:dyDescent="0.25">
      <c r="A196" s="1">
        <v>39552</v>
      </c>
      <c r="B196" s="52">
        <v>3.1382300000000001</v>
      </c>
      <c r="C196" s="14">
        <v>0.34571205930096693</v>
      </c>
    </row>
    <row r="197" spans="1:3" x14ac:dyDescent="0.25">
      <c r="A197" s="1">
        <v>39559</v>
      </c>
      <c r="B197" s="52">
        <v>3.12202</v>
      </c>
      <c r="C197" s="14">
        <v>0.34571205930096693</v>
      </c>
    </row>
    <row r="198" spans="1:3" x14ac:dyDescent="0.25">
      <c r="A198" s="1">
        <v>39566</v>
      </c>
      <c r="B198" s="52">
        <v>3.1495799999999998</v>
      </c>
      <c r="C198" s="14">
        <v>0.34571205930096693</v>
      </c>
    </row>
    <row r="199" spans="1:3" x14ac:dyDescent="0.25">
      <c r="A199" s="1">
        <v>39573</v>
      </c>
      <c r="B199" s="52">
        <v>2.9599199999999999</v>
      </c>
      <c r="C199" s="14">
        <v>0.34571205930096693</v>
      </c>
    </row>
    <row r="200" spans="1:3" x14ac:dyDescent="0.25">
      <c r="A200" s="1">
        <v>39580</v>
      </c>
      <c r="B200" s="52">
        <v>3.0020699999999998</v>
      </c>
      <c r="C200" s="14">
        <v>0.32957224951711617</v>
      </c>
    </row>
    <row r="201" spans="1:3" x14ac:dyDescent="0.25">
      <c r="A201" s="1">
        <v>39587</v>
      </c>
      <c r="B201" s="52">
        <v>2.95695</v>
      </c>
      <c r="C201" s="14">
        <v>0.34271596854671282</v>
      </c>
    </row>
    <row r="202" spans="1:3" x14ac:dyDescent="0.25">
      <c r="A202" s="1">
        <v>39594</v>
      </c>
      <c r="B202" s="52">
        <v>2.9960399999999998</v>
      </c>
      <c r="C202" s="14">
        <v>0.32758288354397835</v>
      </c>
    </row>
    <row r="203" spans="1:3" x14ac:dyDescent="0.25">
      <c r="A203" s="1">
        <v>39601</v>
      </c>
      <c r="B203" s="52">
        <v>2.7845800000000001</v>
      </c>
      <c r="C203" s="14">
        <v>0.32758288354397835</v>
      </c>
    </row>
    <row r="204" spans="1:3" x14ac:dyDescent="0.25">
      <c r="A204" s="1">
        <v>39608</v>
      </c>
      <c r="B204" s="52">
        <v>2.7312699999999999</v>
      </c>
      <c r="C204" s="14">
        <v>0.3449132351616947</v>
      </c>
    </row>
    <row r="205" spans="1:3" x14ac:dyDescent="0.25">
      <c r="A205" s="1">
        <v>39615</v>
      </c>
      <c r="B205" s="52">
        <v>2.5784500000000001</v>
      </c>
      <c r="C205" s="14">
        <v>0.4004914944491107</v>
      </c>
    </row>
    <row r="206" spans="1:3" x14ac:dyDescent="0.25">
      <c r="A206" s="1">
        <v>39622</v>
      </c>
      <c r="B206" s="52">
        <v>2.5731099999999998</v>
      </c>
      <c r="C206" s="14">
        <v>0.40056465361355997</v>
      </c>
    </row>
    <row r="207" spans="1:3" x14ac:dyDescent="0.25">
      <c r="A207" s="1">
        <v>39629</v>
      </c>
      <c r="B207" s="52">
        <v>2.5997699999999999</v>
      </c>
      <c r="C207" s="14">
        <v>0.38825695807508742</v>
      </c>
    </row>
    <row r="208" spans="1:3" x14ac:dyDescent="0.25">
      <c r="A208" s="1">
        <v>39636</v>
      </c>
      <c r="B208" s="52">
        <v>2.4949300000000001</v>
      </c>
      <c r="C208" s="14">
        <v>0.42741926495343208</v>
      </c>
    </row>
    <row r="209" spans="1:4" x14ac:dyDescent="0.25">
      <c r="A209" s="1">
        <v>39643</v>
      </c>
      <c r="B209" s="52">
        <v>2.4700500000000001</v>
      </c>
      <c r="C209" s="14">
        <v>0.43544154430112902</v>
      </c>
    </row>
    <row r="210" spans="1:4" x14ac:dyDescent="0.25">
      <c r="A210" s="1">
        <v>39650</v>
      </c>
      <c r="B210" s="52">
        <v>2.6211000000000002</v>
      </c>
      <c r="C210" s="14">
        <v>0.37408586066108795</v>
      </c>
    </row>
    <row r="211" spans="1:4" x14ac:dyDescent="0.25">
      <c r="A211" s="1">
        <v>39657</v>
      </c>
      <c r="B211" s="52">
        <v>2.5891099999999998</v>
      </c>
      <c r="C211" s="14">
        <v>0.37408586066108795</v>
      </c>
      <c r="D211">
        <v>1</v>
      </c>
    </row>
    <row r="212" spans="1:4" x14ac:dyDescent="0.25">
      <c r="A212" s="1">
        <v>39664</v>
      </c>
      <c r="B212" s="52">
        <v>2.7294999999999998</v>
      </c>
      <c r="C212" s="14">
        <v>0.37408586066108795</v>
      </c>
    </row>
    <row r="213" spans="1:4" x14ac:dyDescent="0.25">
      <c r="A213" s="1">
        <v>39671</v>
      </c>
      <c r="B213" s="52">
        <v>2.6726299999999998</v>
      </c>
      <c r="C213" s="14">
        <v>0.37408586066108795</v>
      </c>
    </row>
    <row r="214" spans="1:4" x14ac:dyDescent="0.25">
      <c r="A214" s="1">
        <v>39678</v>
      </c>
      <c r="B214" s="52">
        <v>2.4647199999999998</v>
      </c>
      <c r="C214" s="14">
        <v>0.37408586066108795</v>
      </c>
    </row>
    <row r="215" spans="1:4" x14ac:dyDescent="0.25">
      <c r="A215" s="1">
        <v>39685</v>
      </c>
      <c r="B215" s="52">
        <v>2.61043</v>
      </c>
      <c r="C215" s="14">
        <v>0.31464911271767926</v>
      </c>
    </row>
    <row r="216" spans="1:4" x14ac:dyDescent="0.25">
      <c r="A216" s="1">
        <v>39692</v>
      </c>
      <c r="B216" s="52">
        <v>2.6530800000000001</v>
      </c>
      <c r="C216" s="14">
        <v>0.31464911271767926</v>
      </c>
    </row>
    <row r="217" spans="1:4" x14ac:dyDescent="0.25">
      <c r="A217" s="1">
        <v>39699</v>
      </c>
      <c r="B217" s="52">
        <v>2.7774700000000001</v>
      </c>
      <c r="C217" s="14">
        <v>0.31464911271767926</v>
      </c>
    </row>
    <row r="218" spans="1:4" x14ac:dyDescent="0.25">
      <c r="A218" s="1">
        <v>39706</v>
      </c>
      <c r="B218" s="52">
        <v>2.80057</v>
      </c>
      <c r="C218" s="14">
        <v>0.31464911271767926</v>
      </c>
    </row>
    <row r="219" spans="1:4" x14ac:dyDescent="0.25">
      <c r="A219" s="1">
        <v>39713</v>
      </c>
      <c r="B219" s="52">
        <v>2.8432200000000001</v>
      </c>
      <c r="C219" s="14">
        <v>0.31464911271767926</v>
      </c>
    </row>
    <row r="220" spans="1:4" x14ac:dyDescent="0.25">
      <c r="A220" s="1">
        <v>39720</v>
      </c>
      <c r="B220" s="52">
        <v>2.7721399999999998</v>
      </c>
      <c r="C220" s="14">
        <v>0.31464911271767926</v>
      </c>
    </row>
    <row r="221" spans="1:4" x14ac:dyDescent="0.25">
      <c r="A221" s="1">
        <v>39727</v>
      </c>
      <c r="B221" s="52">
        <v>2.06134</v>
      </c>
      <c r="C221" s="14">
        <v>0.60891244105607067</v>
      </c>
    </row>
    <row r="222" spans="1:4" x14ac:dyDescent="0.25">
      <c r="A222" s="1">
        <v>39734</v>
      </c>
      <c r="B222" s="52">
        <v>2.1395200000000001</v>
      </c>
      <c r="C222" s="14">
        <v>0.56968719301096182</v>
      </c>
    </row>
    <row r="223" spans="1:4" x14ac:dyDescent="0.25">
      <c r="A223" s="1">
        <v>39741</v>
      </c>
      <c r="B223" s="52">
        <v>1.87297</v>
      </c>
      <c r="C223" s="14">
        <v>0.70074329157171789</v>
      </c>
    </row>
    <row r="224" spans="1:4" x14ac:dyDescent="0.25">
      <c r="A224" s="1">
        <v>39748</v>
      </c>
      <c r="B224" s="52">
        <v>2.0204599999999999</v>
      </c>
      <c r="C224" s="14">
        <v>0.62294348956000811</v>
      </c>
    </row>
    <row r="225" spans="1:4" x14ac:dyDescent="0.25">
      <c r="A225" s="1">
        <v>39755</v>
      </c>
      <c r="B225" s="52">
        <v>2.15374</v>
      </c>
      <c r="C225" s="14">
        <v>0.55706283203570317</v>
      </c>
    </row>
    <row r="226" spans="1:4" x14ac:dyDescent="0.25">
      <c r="A226" s="1">
        <v>39762</v>
      </c>
      <c r="B226" s="52">
        <v>1.7148099999999999</v>
      </c>
      <c r="C226" s="14">
        <v>0.55706283203570317</v>
      </c>
    </row>
    <row r="227" spans="1:4" x14ac:dyDescent="0.25">
      <c r="A227" s="1">
        <v>39769</v>
      </c>
      <c r="B227" s="52">
        <v>1.51935</v>
      </c>
      <c r="C227" s="14">
        <v>0.67608250752546384</v>
      </c>
    </row>
    <row r="228" spans="1:4" x14ac:dyDescent="0.25">
      <c r="A228" s="1">
        <v>39776</v>
      </c>
      <c r="B228" s="52">
        <v>1.6775</v>
      </c>
      <c r="C228" s="14">
        <v>0.57506052948054287</v>
      </c>
    </row>
    <row r="229" spans="1:4" x14ac:dyDescent="0.25">
      <c r="A229" s="1">
        <v>39783</v>
      </c>
      <c r="B229" s="52">
        <v>1.52468</v>
      </c>
      <c r="C229" s="14">
        <v>0.66858056736910898</v>
      </c>
    </row>
    <row r="230" spans="1:4" x14ac:dyDescent="0.25">
      <c r="A230" s="1">
        <v>39790</v>
      </c>
      <c r="B230" s="52">
        <v>1.5904199999999999</v>
      </c>
      <c r="C230" s="14">
        <v>0.62436698705042426</v>
      </c>
    </row>
    <row r="231" spans="1:4" x14ac:dyDescent="0.25">
      <c r="A231" s="1">
        <v>39797</v>
      </c>
      <c r="B231" s="52">
        <v>1.8249899999999999</v>
      </c>
      <c r="C231" s="14">
        <v>0.62436698705042426</v>
      </c>
    </row>
    <row r="232" spans="1:4" x14ac:dyDescent="0.25">
      <c r="A232" s="1">
        <v>39804</v>
      </c>
      <c r="B232" s="52">
        <v>1.77702</v>
      </c>
      <c r="C232" s="14">
        <v>0.62436698705042426</v>
      </c>
    </row>
    <row r="233" spans="1:4" x14ac:dyDescent="0.25">
      <c r="A233" s="1">
        <v>39811</v>
      </c>
      <c r="B233" s="52">
        <v>1.80545</v>
      </c>
      <c r="C233" s="14">
        <v>0.62436698705042426</v>
      </c>
    </row>
    <row r="234" spans="1:4" x14ac:dyDescent="0.25">
      <c r="A234" s="1">
        <v>39818</v>
      </c>
      <c r="B234" s="52">
        <v>1.8694200000000001</v>
      </c>
      <c r="C234" s="14">
        <v>0.62436698705042426</v>
      </c>
    </row>
    <row r="235" spans="1:4" x14ac:dyDescent="0.25">
      <c r="A235" s="1">
        <v>39825</v>
      </c>
      <c r="B235" s="52">
        <v>1.75925</v>
      </c>
      <c r="C235" s="14">
        <v>0.62436698705042426</v>
      </c>
    </row>
    <row r="236" spans="1:4" x14ac:dyDescent="0.25">
      <c r="A236" s="1">
        <v>39832</v>
      </c>
      <c r="B236" s="52">
        <v>1.5637700000000001</v>
      </c>
      <c r="C236" s="14">
        <v>0.74015499642956462</v>
      </c>
    </row>
    <row r="237" spans="1:4" x14ac:dyDescent="0.25">
      <c r="A237" s="1">
        <v>39839</v>
      </c>
      <c r="B237" s="52">
        <v>1.7574700000000001</v>
      </c>
      <c r="C237" s="14">
        <v>0.62137929405923176</v>
      </c>
      <c r="D237">
        <v>2</v>
      </c>
    </row>
    <row r="238" spans="1:4" x14ac:dyDescent="0.25">
      <c r="A238" s="1">
        <v>39846</v>
      </c>
      <c r="B238" s="52">
        <v>1.7130399999999999</v>
      </c>
      <c r="C238" s="14">
        <v>0.62137929405923176</v>
      </c>
    </row>
    <row r="239" spans="1:4" x14ac:dyDescent="0.25">
      <c r="A239" s="1">
        <v>39853</v>
      </c>
      <c r="B239" s="52">
        <v>1.67039</v>
      </c>
      <c r="C239" s="14">
        <v>0.64459173187683139</v>
      </c>
    </row>
    <row r="240" spans="1:4" x14ac:dyDescent="0.25">
      <c r="A240" s="1">
        <v>39860</v>
      </c>
      <c r="B240" s="52">
        <v>1.2652300000000001</v>
      </c>
      <c r="C240" s="14">
        <v>0.92039494014067658</v>
      </c>
    </row>
    <row r="241" spans="1:3" x14ac:dyDescent="0.25">
      <c r="A241" s="1">
        <v>39867</v>
      </c>
      <c r="B241" s="52">
        <v>1.37612</v>
      </c>
      <c r="C241" s="14">
        <v>0.83438091896408861</v>
      </c>
    </row>
    <row r="242" spans="1:3" x14ac:dyDescent="0.25">
      <c r="A242" s="1">
        <v>39874</v>
      </c>
      <c r="B242" s="52">
        <v>1.03209</v>
      </c>
      <c r="C242" s="14">
        <v>1.1200629914158697</v>
      </c>
    </row>
    <row r="243" spans="1:3" x14ac:dyDescent="0.25">
      <c r="A243" s="1">
        <v>39881</v>
      </c>
      <c r="B243" s="52">
        <v>1.2133499999999999</v>
      </c>
      <c r="C243" s="14">
        <v>0.95626373482512195</v>
      </c>
    </row>
    <row r="244" spans="1:3" x14ac:dyDescent="0.25">
      <c r="A244" s="1">
        <v>39888</v>
      </c>
      <c r="B244" s="52">
        <v>1.33063</v>
      </c>
      <c r="C244" s="14">
        <v>0.86199634968381778</v>
      </c>
    </row>
    <row r="245" spans="1:3" x14ac:dyDescent="0.25">
      <c r="A245" s="1">
        <v>39895</v>
      </c>
      <c r="B245" s="52">
        <v>1.54955</v>
      </c>
      <c r="C245" s="14">
        <v>0.86199634968381778</v>
      </c>
    </row>
    <row r="246" spans="1:3" x14ac:dyDescent="0.25">
      <c r="A246" s="1">
        <v>39902</v>
      </c>
      <c r="B246" s="52">
        <v>1.5388900000000001</v>
      </c>
      <c r="C246" s="14">
        <v>0.86199634968381778</v>
      </c>
    </row>
    <row r="247" spans="1:3" x14ac:dyDescent="0.25">
      <c r="A247" s="1">
        <v>39909</v>
      </c>
      <c r="B247" s="52">
        <v>1.5850900000000001</v>
      </c>
      <c r="C247" s="14">
        <v>0.86199634968381778</v>
      </c>
    </row>
    <row r="248" spans="1:3" x14ac:dyDescent="0.25">
      <c r="A248" s="1">
        <v>39916</v>
      </c>
      <c r="B248" s="52">
        <v>1.6775</v>
      </c>
      <c r="C248" s="14">
        <v>0.86199634968381778</v>
      </c>
    </row>
    <row r="249" spans="1:3" x14ac:dyDescent="0.25">
      <c r="A249" s="1">
        <v>39923</v>
      </c>
      <c r="B249" s="52">
        <v>1.6384099999999999</v>
      </c>
      <c r="C249" s="14">
        <v>0.86199634968381778</v>
      </c>
    </row>
    <row r="250" spans="1:3" x14ac:dyDescent="0.25">
      <c r="A250" s="1">
        <v>39930</v>
      </c>
      <c r="B250" s="52">
        <v>1.7325900000000001</v>
      </c>
      <c r="C250" s="14">
        <v>0.86199634968381778</v>
      </c>
    </row>
    <row r="251" spans="1:3" x14ac:dyDescent="0.25">
      <c r="A251" s="1">
        <v>39937</v>
      </c>
      <c r="B251" s="52">
        <v>1.8196600000000001</v>
      </c>
      <c r="C251" s="14">
        <v>0.86199634968381778</v>
      </c>
    </row>
    <row r="252" spans="1:3" x14ac:dyDescent="0.25">
      <c r="A252" s="1">
        <v>39944</v>
      </c>
      <c r="B252" s="52">
        <v>1.7627999999999999</v>
      </c>
      <c r="C252" s="14">
        <v>0.86199634968381778</v>
      </c>
    </row>
    <row r="253" spans="1:3" x14ac:dyDescent="0.25">
      <c r="A253" s="1">
        <v>39951</v>
      </c>
      <c r="B253" s="52">
        <v>1.84809</v>
      </c>
      <c r="C253" s="14">
        <v>0.90724556903044684</v>
      </c>
    </row>
    <row r="254" spans="1:3" x14ac:dyDescent="0.25">
      <c r="A254" s="1">
        <v>39958</v>
      </c>
      <c r="B254" s="52">
        <v>1.7823500000000001</v>
      </c>
      <c r="C254" s="14">
        <v>0.86902561399085232</v>
      </c>
    </row>
    <row r="255" spans="1:3" x14ac:dyDescent="0.25">
      <c r="A255" s="1">
        <v>39965</v>
      </c>
      <c r="B255" s="52">
        <v>1.7574700000000001</v>
      </c>
      <c r="C255" s="14">
        <v>0.86902561399085232</v>
      </c>
    </row>
    <row r="256" spans="1:3" x14ac:dyDescent="0.25">
      <c r="A256" s="1">
        <v>39972</v>
      </c>
      <c r="B256" s="52">
        <v>1.7627999999999999</v>
      </c>
      <c r="C256" s="14">
        <v>0.86902561399085232</v>
      </c>
    </row>
    <row r="257" spans="1:4" x14ac:dyDescent="0.25">
      <c r="A257" s="1">
        <v>39979</v>
      </c>
      <c r="B257" s="52">
        <v>1.6206400000000001</v>
      </c>
      <c r="C257" s="14">
        <v>0.95110793502019719</v>
      </c>
    </row>
    <row r="258" spans="1:4" x14ac:dyDescent="0.25">
      <c r="A258" s="1">
        <v>39986</v>
      </c>
      <c r="B258" s="52">
        <v>1.61531</v>
      </c>
      <c r="C258" s="14">
        <v>0.95240217925766435</v>
      </c>
    </row>
    <row r="259" spans="1:4" x14ac:dyDescent="0.25">
      <c r="A259" s="1">
        <v>39993</v>
      </c>
      <c r="B259" s="52">
        <v>1.6206400000000001</v>
      </c>
      <c r="C259" s="14">
        <v>0.94710793502019719</v>
      </c>
    </row>
    <row r="260" spans="1:4" x14ac:dyDescent="0.25">
      <c r="A260" s="1">
        <v>40000</v>
      </c>
      <c r="B260" s="52">
        <v>1.5424500000000001</v>
      </c>
      <c r="C260" s="14">
        <v>0.99455700661537483</v>
      </c>
    </row>
    <row r="261" spans="1:4" x14ac:dyDescent="0.25">
      <c r="A261" s="1">
        <v>40007</v>
      </c>
      <c r="B261" s="52">
        <v>1.6881600000000001</v>
      </c>
      <c r="C261" s="14">
        <v>0.99455700661537483</v>
      </c>
    </row>
    <row r="262" spans="1:4" x14ac:dyDescent="0.25">
      <c r="A262" s="1">
        <v>40014</v>
      </c>
      <c r="B262" s="52">
        <v>1.7876799999999999</v>
      </c>
      <c r="C262" s="14">
        <v>1.0498365180206206</v>
      </c>
    </row>
    <row r="263" spans="1:4" x14ac:dyDescent="0.25">
      <c r="A263" s="1">
        <v>40021</v>
      </c>
      <c r="B263" s="52">
        <v>1.8569800000000001</v>
      </c>
      <c r="C263" s="14">
        <v>1.0858693404570658</v>
      </c>
      <c r="D263">
        <v>1</v>
      </c>
    </row>
    <row r="264" spans="1:4" x14ac:dyDescent="0.25">
      <c r="A264" s="1">
        <v>40028</v>
      </c>
      <c r="B264" s="52">
        <v>2.0151300000000001</v>
      </c>
      <c r="C264" s="14">
        <v>1.1656015376503324</v>
      </c>
    </row>
    <row r="265" spans="1:4" x14ac:dyDescent="0.25">
      <c r="A265" s="1">
        <v>40035</v>
      </c>
      <c r="B265" s="52">
        <v>2.0382400000000001</v>
      </c>
      <c r="C265" s="14">
        <v>1.1750045185830695</v>
      </c>
    </row>
    <row r="266" spans="1:4" x14ac:dyDescent="0.25">
      <c r="A266" s="1">
        <v>40042</v>
      </c>
      <c r="B266" s="52">
        <v>1.9653799999999999</v>
      </c>
      <c r="C266" s="14">
        <v>1.1366034390525543</v>
      </c>
    </row>
    <row r="267" spans="1:4" x14ac:dyDescent="0.25">
      <c r="A267" s="1">
        <v>40049</v>
      </c>
      <c r="B267" s="52">
        <v>2.1715100000000001</v>
      </c>
      <c r="C267" s="14">
        <v>1.1366034390525543</v>
      </c>
    </row>
    <row r="268" spans="1:4" x14ac:dyDescent="0.25">
      <c r="A268" s="1">
        <v>40056</v>
      </c>
      <c r="B268" s="52">
        <v>2.0897700000000001</v>
      </c>
      <c r="C268" s="14">
        <v>1.0962346730328654</v>
      </c>
    </row>
    <row r="269" spans="1:4" x14ac:dyDescent="0.25">
      <c r="A269" s="1">
        <v>40063</v>
      </c>
      <c r="B269" s="52">
        <v>2.1519599999999999</v>
      </c>
      <c r="C269" s="14">
        <v>1.0962346730328654</v>
      </c>
    </row>
    <row r="270" spans="1:4" x14ac:dyDescent="0.25">
      <c r="A270" s="1">
        <v>40070</v>
      </c>
      <c r="B270" s="52">
        <v>2.1892800000000001</v>
      </c>
      <c r="C270" s="14">
        <v>1.1114283409160324</v>
      </c>
    </row>
    <row r="271" spans="1:4" x14ac:dyDescent="0.25">
      <c r="A271" s="1">
        <v>40077</v>
      </c>
      <c r="B271" s="52">
        <v>2.0986500000000001</v>
      </c>
      <c r="C271" s="14">
        <v>1.067149899131937</v>
      </c>
    </row>
    <row r="272" spans="1:4" x14ac:dyDescent="0.25">
      <c r="A272" s="1">
        <v>40084</v>
      </c>
      <c r="B272" s="52">
        <v>2.0595599999999998</v>
      </c>
      <c r="C272" s="14">
        <v>1.0463479860210798</v>
      </c>
    </row>
    <row r="273" spans="1:3" x14ac:dyDescent="0.25">
      <c r="A273" s="1">
        <v>40091</v>
      </c>
      <c r="B273" s="52">
        <v>2.1946099999999999</v>
      </c>
      <c r="C273" s="14">
        <v>1.0463479860210798</v>
      </c>
    </row>
    <row r="274" spans="1:3" x14ac:dyDescent="0.25">
      <c r="A274" s="1">
        <v>40098</v>
      </c>
      <c r="B274" s="52">
        <v>2.2052700000000001</v>
      </c>
      <c r="C274" s="14">
        <v>1.0491935822000134</v>
      </c>
    </row>
    <row r="275" spans="1:3" x14ac:dyDescent="0.25">
      <c r="A275" s="1">
        <v>40105</v>
      </c>
      <c r="B275" s="52">
        <v>2.1644000000000001</v>
      </c>
      <c r="C275" s="14">
        <v>1.0284868186043199</v>
      </c>
    </row>
    <row r="276" spans="1:3" x14ac:dyDescent="0.25">
      <c r="A276" s="1">
        <v>40112</v>
      </c>
      <c r="B276" s="52">
        <v>2.0435699999999999</v>
      </c>
      <c r="C276" s="14">
        <v>1.0284868186043199</v>
      </c>
    </row>
    <row r="277" spans="1:3" x14ac:dyDescent="0.25">
      <c r="A277" s="1">
        <v>40119</v>
      </c>
      <c r="B277" s="52">
        <v>2.0311300000000001</v>
      </c>
      <c r="C277" s="14">
        <v>1.0284868186043199</v>
      </c>
    </row>
    <row r="278" spans="1:3" x14ac:dyDescent="0.25">
      <c r="A278" s="1">
        <v>40126</v>
      </c>
      <c r="B278" s="52">
        <v>2.1768399999999999</v>
      </c>
      <c r="C278" s="14">
        <v>1.0284868186043199</v>
      </c>
    </row>
    <row r="279" spans="1:3" x14ac:dyDescent="0.25">
      <c r="A279" s="1">
        <v>40133</v>
      </c>
      <c r="B279" s="52">
        <v>2.07911</v>
      </c>
      <c r="C279" s="14">
        <v>0.98055245221814125</v>
      </c>
    </row>
    <row r="280" spans="1:3" x14ac:dyDescent="0.25">
      <c r="A280" s="1">
        <v>40140</v>
      </c>
      <c r="B280" s="52">
        <v>2.0648900000000001</v>
      </c>
      <c r="C280" s="14">
        <v>0.98055245221814125</v>
      </c>
    </row>
    <row r="281" spans="1:3" x14ac:dyDescent="0.25">
      <c r="A281" s="1">
        <v>40147</v>
      </c>
      <c r="B281" s="52">
        <v>2.1892800000000001</v>
      </c>
      <c r="C281" s="14">
        <v>0.98055245221814125</v>
      </c>
    </row>
    <row r="282" spans="1:3" x14ac:dyDescent="0.25">
      <c r="A282" s="1">
        <v>40154</v>
      </c>
      <c r="B282" s="52">
        <v>2.1413000000000002</v>
      </c>
      <c r="C282" s="14">
        <v>0.95639285079881242</v>
      </c>
    </row>
    <row r="283" spans="1:3" x14ac:dyDescent="0.25">
      <c r="A283" s="1">
        <v>40161</v>
      </c>
      <c r="B283" s="52">
        <v>2.13774</v>
      </c>
      <c r="C283" s="14">
        <v>0.95272892579630475</v>
      </c>
    </row>
    <row r="284" spans="1:3" x14ac:dyDescent="0.25">
      <c r="A284" s="1">
        <v>40168</v>
      </c>
      <c r="B284" s="52">
        <v>2.2159399999999998</v>
      </c>
      <c r="C284" s="14">
        <v>0.98665642227498473</v>
      </c>
    </row>
    <row r="285" spans="1:3" x14ac:dyDescent="0.25">
      <c r="A285" s="1">
        <v>40175</v>
      </c>
      <c r="B285" s="52">
        <v>2.2390400000000001</v>
      </c>
      <c r="C285" s="14">
        <v>0.99502693214417326</v>
      </c>
    </row>
    <row r="286" spans="1:3" x14ac:dyDescent="0.25">
      <c r="A286" s="1">
        <v>40182</v>
      </c>
      <c r="B286" s="52">
        <v>2.2603599999999999</v>
      </c>
      <c r="C286" s="14">
        <v>1.0025038222027418</v>
      </c>
    </row>
    <row r="287" spans="1:3" x14ac:dyDescent="0.25">
      <c r="A287" s="1">
        <v>40189</v>
      </c>
      <c r="B287" s="52">
        <v>2.2159399999999998</v>
      </c>
      <c r="C287" s="14">
        <v>0.98065642227498473</v>
      </c>
    </row>
    <row r="288" spans="1:3" x14ac:dyDescent="0.25">
      <c r="A288" s="1">
        <v>40196</v>
      </c>
      <c r="B288" s="52">
        <v>2.0577800000000002</v>
      </c>
      <c r="C288" s="14">
        <v>0.90460746136361614</v>
      </c>
    </row>
    <row r="289" spans="1:4" x14ac:dyDescent="0.25">
      <c r="A289" s="1">
        <v>40203</v>
      </c>
      <c r="B289" s="52">
        <v>1.9742599999999999</v>
      </c>
      <c r="C289" s="14">
        <v>0.90460746136361614</v>
      </c>
      <c r="D289">
        <v>2</v>
      </c>
    </row>
    <row r="290" spans="1:4" x14ac:dyDescent="0.25">
      <c r="A290" s="1">
        <v>40210</v>
      </c>
      <c r="B290" s="52">
        <v>1.8178799999999999</v>
      </c>
      <c r="C290" s="14">
        <v>0.98513011898488423</v>
      </c>
    </row>
    <row r="291" spans="1:4" x14ac:dyDescent="0.25">
      <c r="A291" s="1">
        <v>40217</v>
      </c>
      <c r="B291" s="52">
        <v>1.8711899999999999</v>
      </c>
      <c r="C291" s="14">
        <v>0.95422651385160029</v>
      </c>
    </row>
    <row r="292" spans="1:4" x14ac:dyDescent="0.25">
      <c r="A292" s="1">
        <v>40224</v>
      </c>
      <c r="B292" s="52">
        <v>1.9209499999999999</v>
      </c>
      <c r="C292" s="14">
        <v>0.92598125062365644</v>
      </c>
    </row>
    <row r="293" spans="1:4" x14ac:dyDescent="0.25">
      <c r="A293" s="1">
        <v>40231</v>
      </c>
      <c r="B293" s="52">
        <v>1.83565</v>
      </c>
      <c r="C293" s="14">
        <v>0.92598125062365644</v>
      </c>
    </row>
    <row r="294" spans="1:4" x14ac:dyDescent="0.25">
      <c r="A294" s="1">
        <v>40238</v>
      </c>
      <c r="B294" s="52">
        <v>2.0169100000000002</v>
      </c>
      <c r="C294" s="14">
        <v>0.82981325558843022</v>
      </c>
    </row>
    <row r="295" spans="1:4" x14ac:dyDescent="0.25">
      <c r="A295" s="1">
        <v>40245</v>
      </c>
      <c r="B295" s="52">
        <v>2.0240200000000002</v>
      </c>
      <c r="C295" s="14">
        <v>0.82981325558843022</v>
      </c>
    </row>
    <row r="296" spans="1:4" x14ac:dyDescent="0.25">
      <c r="A296" s="1">
        <v>40252</v>
      </c>
      <c r="B296" s="52">
        <v>2.0169100000000002</v>
      </c>
      <c r="C296" s="14">
        <v>0.82981325558843022</v>
      </c>
    </row>
    <row r="297" spans="1:4" x14ac:dyDescent="0.25">
      <c r="A297" s="1">
        <v>40259</v>
      </c>
      <c r="B297" s="52">
        <v>2.0026899999999999</v>
      </c>
      <c r="C297" s="14">
        <v>0.82981325558843022</v>
      </c>
    </row>
    <row r="298" spans="1:4" x14ac:dyDescent="0.25">
      <c r="A298" s="1">
        <v>40266</v>
      </c>
      <c r="B298" s="52">
        <v>2.0009100000000002</v>
      </c>
      <c r="C298" s="14">
        <v>0.82981325558843022</v>
      </c>
    </row>
    <row r="299" spans="1:4" x14ac:dyDescent="0.25">
      <c r="A299" s="1">
        <v>40273</v>
      </c>
      <c r="B299" s="52">
        <v>1.9493799999999999</v>
      </c>
      <c r="C299" s="14">
        <v>0.85390395936596719</v>
      </c>
    </row>
    <row r="300" spans="1:4" x14ac:dyDescent="0.25">
      <c r="A300" s="1">
        <v>40280</v>
      </c>
      <c r="B300" s="52">
        <v>1.98847</v>
      </c>
      <c r="C300" s="14">
        <v>0.83204983386426723</v>
      </c>
    </row>
    <row r="301" spans="1:4" x14ac:dyDescent="0.25">
      <c r="A301" s="1">
        <v>40287</v>
      </c>
      <c r="B301" s="52">
        <v>1.9174</v>
      </c>
      <c r="C301" s="14">
        <v>0.83204983386426723</v>
      </c>
    </row>
    <row r="302" spans="1:4" x14ac:dyDescent="0.25">
      <c r="A302" s="1">
        <v>40294</v>
      </c>
      <c r="B302" s="52">
        <v>1.7752399999999999</v>
      </c>
      <c r="C302" s="14">
        <v>0.90708431047026128</v>
      </c>
    </row>
    <row r="303" spans="1:4" x14ac:dyDescent="0.25">
      <c r="A303" s="1">
        <v>40301</v>
      </c>
      <c r="B303" s="52">
        <v>1.4269400000000001</v>
      </c>
      <c r="C303" s="14">
        <v>1.1234876441651713</v>
      </c>
    </row>
    <row r="304" spans="1:4" x14ac:dyDescent="0.25">
      <c r="A304" s="1">
        <v>40308</v>
      </c>
      <c r="B304" s="52">
        <v>1.546</v>
      </c>
      <c r="C304" s="14">
        <v>1.0413489853597961</v>
      </c>
    </row>
    <row r="305" spans="1:4" x14ac:dyDescent="0.25">
      <c r="A305" s="1">
        <v>40315</v>
      </c>
      <c r="B305" s="52">
        <v>1.55488</v>
      </c>
      <c r="C305" s="14">
        <v>1.0336215632896253</v>
      </c>
    </row>
    <row r="306" spans="1:4" x14ac:dyDescent="0.25">
      <c r="A306" s="1">
        <v>40322</v>
      </c>
      <c r="B306" s="52">
        <v>1.5886</v>
      </c>
      <c r="C306" s="14">
        <v>1.0101668103081318</v>
      </c>
    </row>
    <row r="307" spans="1:4" x14ac:dyDescent="0.25">
      <c r="A307" s="1">
        <v>40329</v>
      </c>
      <c r="B307" s="52">
        <v>1.4743200000000001</v>
      </c>
      <c r="C307" s="14">
        <v>1.0101668103081318</v>
      </c>
    </row>
    <row r="308" spans="1:4" x14ac:dyDescent="0.25">
      <c r="A308" s="1">
        <v>40336</v>
      </c>
      <c r="B308" s="52">
        <v>1.6108</v>
      </c>
      <c r="C308" s="14">
        <v>0.91963272685461439</v>
      </c>
    </row>
    <row r="309" spans="1:4" x14ac:dyDescent="0.25">
      <c r="A309" s="1">
        <v>40343</v>
      </c>
      <c r="B309" s="52">
        <v>1.7717000000000001</v>
      </c>
      <c r="C309" s="14">
        <v>0.91963272685461439</v>
      </c>
    </row>
    <row r="310" spans="1:4" x14ac:dyDescent="0.25">
      <c r="A310" s="1">
        <v>40350</v>
      </c>
      <c r="B310" s="52">
        <v>1.7236100000000001</v>
      </c>
      <c r="C310" s="14">
        <v>0.91963272685461439</v>
      </c>
    </row>
    <row r="311" spans="1:4" x14ac:dyDescent="0.25">
      <c r="A311" s="1">
        <v>40357</v>
      </c>
      <c r="B311" s="52">
        <v>1.5867599999999999</v>
      </c>
      <c r="C311" s="14">
        <v>0.91963272685461439</v>
      </c>
    </row>
    <row r="312" spans="1:4" x14ac:dyDescent="0.25">
      <c r="A312" s="1">
        <v>40364</v>
      </c>
      <c r="B312" s="52">
        <v>1.77725</v>
      </c>
      <c r="C312" s="14">
        <v>0.80425970240175371</v>
      </c>
    </row>
    <row r="313" spans="1:4" x14ac:dyDescent="0.25">
      <c r="A313" s="1">
        <v>40371</v>
      </c>
      <c r="B313" s="52">
        <v>1.7698499999999999</v>
      </c>
      <c r="C313" s="14">
        <v>0.80425970240175371</v>
      </c>
    </row>
    <row r="314" spans="1:4" x14ac:dyDescent="0.25">
      <c r="A314" s="1">
        <v>40378</v>
      </c>
      <c r="B314" s="52">
        <v>1.77725</v>
      </c>
      <c r="C314" s="14">
        <v>0.80425970240175371</v>
      </c>
    </row>
    <row r="315" spans="1:4" x14ac:dyDescent="0.25">
      <c r="A315" s="1">
        <v>40385</v>
      </c>
      <c r="B315" s="52">
        <v>1.87896</v>
      </c>
      <c r="C315" s="14">
        <v>0.80425970240175371</v>
      </c>
      <c r="D315">
        <v>1</v>
      </c>
    </row>
    <row r="316" spans="1:4" x14ac:dyDescent="0.25">
      <c r="A316" s="1">
        <v>40392</v>
      </c>
      <c r="B316" s="52">
        <v>1.8586199999999999</v>
      </c>
      <c r="C316" s="14">
        <v>0.80425970240175371</v>
      </c>
    </row>
    <row r="317" spans="1:4" x14ac:dyDescent="0.25">
      <c r="A317" s="1">
        <v>40399</v>
      </c>
      <c r="B317" s="52">
        <v>1.74766</v>
      </c>
      <c r="C317" s="14">
        <v>0.80425970240175371</v>
      </c>
    </row>
    <row r="318" spans="1:4" x14ac:dyDescent="0.25">
      <c r="A318" s="1">
        <v>40406</v>
      </c>
      <c r="B318" s="52">
        <v>1.6551800000000001</v>
      </c>
      <c r="C318" s="14">
        <v>0.8566276884625611</v>
      </c>
    </row>
    <row r="319" spans="1:4" x14ac:dyDescent="0.25">
      <c r="A319" s="1">
        <v>40413</v>
      </c>
      <c r="B319" s="52">
        <v>1.66998</v>
      </c>
      <c r="C319" s="14">
        <v>0.84572580239776185</v>
      </c>
    </row>
    <row r="320" spans="1:4" x14ac:dyDescent="0.25">
      <c r="A320" s="1">
        <v>40420</v>
      </c>
      <c r="B320" s="52">
        <v>1.7698499999999999</v>
      </c>
      <c r="C320" s="14">
        <v>0.78564265547490708</v>
      </c>
    </row>
    <row r="321" spans="1:3" x14ac:dyDescent="0.25">
      <c r="A321" s="1">
        <v>40427</v>
      </c>
      <c r="B321" s="52">
        <v>1.8012900000000001</v>
      </c>
      <c r="C321" s="14">
        <v>0.78564265547490708</v>
      </c>
    </row>
    <row r="322" spans="1:3" x14ac:dyDescent="0.25">
      <c r="A322" s="1">
        <v>40434</v>
      </c>
      <c r="B322" s="52">
        <v>1.77725</v>
      </c>
      <c r="C322" s="14">
        <v>0.78564265547490708</v>
      </c>
    </row>
    <row r="323" spans="1:3" x14ac:dyDescent="0.25">
      <c r="A323" s="1">
        <v>40441</v>
      </c>
      <c r="B323" s="52">
        <v>1.80498</v>
      </c>
      <c r="C323" s="14">
        <v>0.78564265547490708</v>
      </c>
    </row>
    <row r="324" spans="1:3" x14ac:dyDescent="0.25">
      <c r="A324" s="1">
        <v>40448</v>
      </c>
      <c r="B324" s="52">
        <v>1.7532000000000001</v>
      </c>
      <c r="C324" s="14">
        <v>0.78564265547490708</v>
      </c>
    </row>
    <row r="325" spans="1:3" x14ac:dyDescent="0.25">
      <c r="A325" s="1">
        <v>40455</v>
      </c>
      <c r="B325" s="52">
        <v>1.80498</v>
      </c>
      <c r="C325" s="14">
        <v>0.75453583364637722</v>
      </c>
    </row>
    <row r="326" spans="1:3" x14ac:dyDescent="0.25">
      <c r="A326" s="1">
        <v>40462</v>
      </c>
      <c r="B326" s="52">
        <v>1.8660099999999999</v>
      </c>
      <c r="C326" s="14">
        <v>0.75453583364637722</v>
      </c>
    </row>
    <row r="327" spans="1:3" x14ac:dyDescent="0.25">
      <c r="A327" s="1">
        <v>40469</v>
      </c>
      <c r="B327" s="52">
        <v>1.96773</v>
      </c>
      <c r="C327" s="14">
        <v>0.75453583364637722</v>
      </c>
    </row>
    <row r="328" spans="1:3" x14ac:dyDescent="0.25">
      <c r="A328" s="1">
        <v>40476</v>
      </c>
      <c r="B328" s="52">
        <v>1.86971</v>
      </c>
      <c r="C328" s="14">
        <v>0.70143857817679012</v>
      </c>
    </row>
    <row r="329" spans="1:3" x14ac:dyDescent="0.25">
      <c r="A329" s="1">
        <v>40483</v>
      </c>
      <c r="B329" s="52">
        <v>1.78834</v>
      </c>
      <c r="C329" s="14">
        <v>0.74393410152980144</v>
      </c>
    </row>
    <row r="330" spans="1:3" x14ac:dyDescent="0.25">
      <c r="A330" s="1">
        <v>40490</v>
      </c>
      <c r="B330" s="52">
        <v>1.72916</v>
      </c>
      <c r="C330" s="14">
        <v>0.77558617534361374</v>
      </c>
    </row>
    <row r="331" spans="1:3" x14ac:dyDescent="0.25">
      <c r="A331" s="1">
        <v>40497</v>
      </c>
      <c r="B331" s="52">
        <v>1.7032700000000001</v>
      </c>
      <c r="C331" s="14">
        <v>0.78867198394305216</v>
      </c>
    </row>
    <row r="332" spans="1:3" x14ac:dyDescent="0.25">
      <c r="A332" s="1">
        <v>40504</v>
      </c>
      <c r="B332" s="52">
        <v>1.5756600000000001</v>
      </c>
      <c r="C332" s="14">
        <v>0.86454768468249066</v>
      </c>
    </row>
    <row r="333" spans="1:3" x14ac:dyDescent="0.25">
      <c r="A333" s="1">
        <v>40511</v>
      </c>
      <c r="B333" s="52">
        <v>1.58491</v>
      </c>
      <c r="C333" s="14">
        <v>0.8566942934205205</v>
      </c>
    </row>
    <row r="334" spans="1:3" x14ac:dyDescent="0.25">
      <c r="A334" s="1">
        <v>40518</v>
      </c>
      <c r="B334" s="52">
        <v>1.6052500000000001</v>
      </c>
      <c r="C334" s="14">
        <v>0.84194240911118112</v>
      </c>
    </row>
    <row r="335" spans="1:3" x14ac:dyDescent="0.25">
      <c r="A335" s="1">
        <v>40525</v>
      </c>
      <c r="B335" s="52">
        <v>1.53868</v>
      </c>
      <c r="C335" s="14">
        <v>0.88229701079179335</v>
      </c>
    </row>
    <row r="336" spans="1:3" x14ac:dyDescent="0.25">
      <c r="A336" s="1">
        <v>40532</v>
      </c>
      <c r="B336" s="52">
        <v>1.58121</v>
      </c>
      <c r="C336" s="14">
        <v>0.85303154007215676</v>
      </c>
    </row>
    <row r="337" spans="1:4" x14ac:dyDescent="0.25">
      <c r="A337" s="1">
        <v>40539</v>
      </c>
      <c r="B337" s="52">
        <v>1.50169</v>
      </c>
      <c r="C337" s="14">
        <v>0.85303154007215676</v>
      </c>
    </row>
    <row r="338" spans="1:4" x14ac:dyDescent="0.25">
      <c r="A338" s="1">
        <v>40546</v>
      </c>
      <c r="B338" s="52">
        <v>1.48319</v>
      </c>
      <c r="C338" s="14">
        <v>0.86342750700676552</v>
      </c>
    </row>
    <row r="339" spans="1:4" x14ac:dyDescent="0.25">
      <c r="A339" s="1">
        <v>40553</v>
      </c>
      <c r="B339" s="52">
        <v>1.66073</v>
      </c>
      <c r="C339" s="14">
        <v>0.74836541589548811</v>
      </c>
    </row>
    <row r="340" spans="1:4" x14ac:dyDescent="0.25">
      <c r="A340" s="1">
        <v>40560</v>
      </c>
      <c r="B340" s="52">
        <v>1.7790900000000001</v>
      </c>
      <c r="C340" s="14">
        <v>0.74836541589548811</v>
      </c>
    </row>
    <row r="341" spans="1:4" x14ac:dyDescent="0.25">
      <c r="A341" s="1">
        <v>40567</v>
      </c>
      <c r="B341" s="52">
        <v>1.78094</v>
      </c>
      <c r="C341" s="14">
        <v>0.74836541589548811</v>
      </c>
      <c r="D341">
        <v>2</v>
      </c>
    </row>
    <row r="342" spans="1:4" x14ac:dyDescent="0.25">
      <c r="A342" s="1">
        <v>40574</v>
      </c>
      <c r="B342" s="52">
        <v>1.8549199999999999</v>
      </c>
      <c r="C342" s="14">
        <v>0.78706566953902712</v>
      </c>
    </row>
    <row r="343" spans="1:4" x14ac:dyDescent="0.25">
      <c r="A343" s="1">
        <v>40581</v>
      </c>
      <c r="B343" s="52">
        <v>1.8123800000000001</v>
      </c>
      <c r="C343" s="14">
        <v>0.76186499975261479</v>
      </c>
    </row>
    <row r="344" spans="1:4" x14ac:dyDescent="0.25">
      <c r="A344" s="1">
        <v>40588</v>
      </c>
      <c r="B344" s="52">
        <v>1.87341</v>
      </c>
      <c r="C344" s="14">
        <v>0.79298440076122512</v>
      </c>
    </row>
    <row r="345" spans="1:4" x14ac:dyDescent="0.25">
      <c r="A345" s="1">
        <v>40595</v>
      </c>
      <c r="B345" s="52">
        <v>1.8035000000000001</v>
      </c>
      <c r="C345" s="14">
        <v>0.75295332245570368</v>
      </c>
    </row>
    <row r="346" spans="1:4" x14ac:dyDescent="0.25">
      <c r="A346" s="1">
        <v>40602</v>
      </c>
      <c r="B346" s="52">
        <v>1.77095</v>
      </c>
      <c r="C346" s="14">
        <v>0.75295332245570368</v>
      </c>
    </row>
    <row r="347" spans="1:4" x14ac:dyDescent="0.25">
      <c r="A347" s="1">
        <v>40609</v>
      </c>
      <c r="B347" s="52">
        <v>1.7221299999999999</v>
      </c>
      <c r="C347" s="14">
        <v>0.75295332245570368</v>
      </c>
    </row>
    <row r="348" spans="1:4" x14ac:dyDescent="0.25">
      <c r="A348" s="1">
        <v>40616</v>
      </c>
      <c r="B348" s="52">
        <v>1.6289199999999999</v>
      </c>
      <c r="C348" s="14">
        <v>0.75295332245570368</v>
      </c>
    </row>
    <row r="349" spans="1:4" x14ac:dyDescent="0.25">
      <c r="A349" s="1">
        <v>40623</v>
      </c>
      <c r="B349" s="52">
        <v>1.68662</v>
      </c>
      <c r="C349" s="14">
        <v>0.75295332245570368</v>
      </c>
    </row>
    <row r="350" spans="1:4" x14ac:dyDescent="0.25">
      <c r="A350" s="1">
        <v>40630</v>
      </c>
      <c r="B350" s="52">
        <v>1.56087</v>
      </c>
      <c r="C350" s="14">
        <v>0.75295332245570368</v>
      </c>
    </row>
    <row r="351" spans="1:4" x14ac:dyDescent="0.25">
      <c r="A351" s="1">
        <v>40637</v>
      </c>
      <c r="B351" s="52">
        <v>1.6718299999999999</v>
      </c>
      <c r="C351" s="14">
        <v>0.75295332245570368</v>
      </c>
    </row>
    <row r="352" spans="1:4" x14ac:dyDescent="0.25">
      <c r="A352" s="1">
        <v>40644</v>
      </c>
      <c r="B352" s="52">
        <v>1.59785</v>
      </c>
      <c r="C352" s="14">
        <v>0.70569346320766013</v>
      </c>
    </row>
    <row r="353" spans="1:4" x14ac:dyDescent="0.25">
      <c r="A353" s="1">
        <v>40651</v>
      </c>
      <c r="B353" s="52">
        <v>1.60673</v>
      </c>
      <c r="C353" s="14">
        <v>0.69815138110713704</v>
      </c>
    </row>
    <row r="354" spans="1:4" x14ac:dyDescent="0.25">
      <c r="A354" s="1">
        <v>40659</v>
      </c>
      <c r="B354" s="52">
        <v>1.6585099999999999</v>
      </c>
      <c r="C354" s="14">
        <v>0.66443282988019969</v>
      </c>
    </row>
    <row r="355" spans="1:4" x14ac:dyDescent="0.25">
      <c r="A355" s="1">
        <v>40665</v>
      </c>
      <c r="B355" s="52">
        <v>1.5919399999999999</v>
      </c>
      <c r="C355" s="14">
        <v>0.66443282988019969</v>
      </c>
    </row>
    <row r="356" spans="1:4" x14ac:dyDescent="0.25">
      <c r="A356" s="1">
        <v>40672</v>
      </c>
      <c r="B356" s="52">
        <v>1.5194399999999999</v>
      </c>
      <c r="C356" s="14">
        <v>0.70904438222810895</v>
      </c>
    </row>
    <row r="357" spans="1:4" x14ac:dyDescent="0.25">
      <c r="A357" s="1">
        <v>40679</v>
      </c>
      <c r="B357" s="52">
        <v>1.43363</v>
      </c>
      <c r="C357" s="14">
        <v>0.76517653879109071</v>
      </c>
    </row>
    <row r="358" spans="1:4" x14ac:dyDescent="0.25">
      <c r="A358" s="1">
        <v>40686</v>
      </c>
      <c r="B358" s="52">
        <v>1.4745699999999999</v>
      </c>
      <c r="C358" s="14">
        <v>0.73501980628369501</v>
      </c>
    </row>
    <row r="359" spans="1:4" x14ac:dyDescent="0.25">
      <c r="A359" s="1">
        <v>40693</v>
      </c>
      <c r="B359" s="52">
        <v>1.5184500000000001</v>
      </c>
      <c r="C359" s="14">
        <v>0.70369615041921918</v>
      </c>
    </row>
    <row r="360" spans="1:4" x14ac:dyDescent="0.25">
      <c r="A360" s="1">
        <v>40700</v>
      </c>
      <c r="B360" s="52">
        <v>1.45801</v>
      </c>
      <c r="C360" s="14">
        <v>0.70369615041921918</v>
      </c>
    </row>
    <row r="361" spans="1:4" x14ac:dyDescent="0.25">
      <c r="A361" s="1">
        <v>40707</v>
      </c>
      <c r="B361" s="52">
        <v>1.50603</v>
      </c>
      <c r="C361" s="14">
        <v>0.66929159319470721</v>
      </c>
    </row>
    <row r="362" spans="1:4" x14ac:dyDescent="0.25">
      <c r="A362" s="1">
        <v>40714</v>
      </c>
      <c r="B362" s="52">
        <v>1.4133</v>
      </c>
      <c r="C362" s="14">
        <v>0.66929159319470721</v>
      </c>
    </row>
    <row r="363" spans="1:4" x14ac:dyDescent="0.25">
      <c r="A363" s="1">
        <v>40721</v>
      </c>
      <c r="B363" s="52">
        <v>1.58386</v>
      </c>
      <c r="C363" s="14">
        <v>0.55335408293890653</v>
      </c>
    </row>
    <row r="364" spans="1:4" x14ac:dyDescent="0.25">
      <c r="A364" s="1">
        <v>40728</v>
      </c>
      <c r="B364" s="52">
        <v>1.3694200000000001</v>
      </c>
      <c r="C364" s="14">
        <v>0.55335408293890653</v>
      </c>
    </row>
    <row r="365" spans="1:4" x14ac:dyDescent="0.25">
      <c r="A365" s="1">
        <v>40735</v>
      </c>
      <c r="B365" s="52">
        <v>1.31064</v>
      </c>
      <c r="C365" s="14">
        <v>0.59522580794367863</v>
      </c>
    </row>
    <row r="366" spans="1:4" x14ac:dyDescent="0.25">
      <c r="A366" s="1">
        <v>40742</v>
      </c>
      <c r="B366" s="52">
        <v>1.4505600000000001</v>
      </c>
      <c r="C366" s="14">
        <v>0.49179168670320211</v>
      </c>
    </row>
    <row r="367" spans="1:4" x14ac:dyDescent="0.25">
      <c r="A367" s="1">
        <v>40749</v>
      </c>
      <c r="B367" s="52">
        <v>1.33796</v>
      </c>
      <c r="C367" s="14">
        <v>0.49179168670320211</v>
      </c>
      <c r="D367">
        <v>1</v>
      </c>
    </row>
    <row r="368" spans="1:4" x14ac:dyDescent="0.25">
      <c r="A368" s="1">
        <v>40756</v>
      </c>
      <c r="B368" s="52">
        <v>1.01837</v>
      </c>
      <c r="C368" s="14">
        <v>0.76273444274227153</v>
      </c>
    </row>
    <row r="369" spans="1:3" x14ac:dyDescent="0.25">
      <c r="A369" s="1">
        <v>40763</v>
      </c>
      <c r="B369" s="52">
        <v>1.0324500000000001</v>
      </c>
      <c r="C369" s="14">
        <v>0.74700313406579921</v>
      </c>
    </row>
    <row r="370" spans="1:3" x14ac:dyDescent="0.25">
      <c r="A370" s="1">
        <v>40771</v>
      </c>
      <c r="B370" s="52">
        <v>0.93723000000000001</v>
      </c>
      <c r="C370" s="14">
        <v>0.84176431521368067</v>
      </c>
    </row>
    <row r="371" spans="1:3" x14ac:dyDescent="0.25">
      <c r="A371" s="1">
        <v>40777</v>
      </c>
      <c r="B371" s="52">
        <v>0.92978000000000005</v>
      </c>
      <c r="C371" s="14">
        <v>0.84774503255529221</v>
      </c>
    </row>
    <row r="372" spans="1:3" x14ac:dyDescent="0.25">
      <c r="A372" s="1">
        <v>40784</v>
      </c>
      <c r="B372" s="52">
        <v>0.91571000000000002</v>
      </c>
      <c r="C372" s="14">
        <v>0.86099331091703935</v>
      </c>
    </row>
    <row r="373" spans="1:3" x14ac:dyDescent="0.25">
      <c r="A373" s="1">
        <v>40791</v>
      </c>
      <c r="B373" s="52">
        <v>0.79440999999999995</v>
      </c>
      <c r="C373" s="14">
        <v>1.0010933308097314</v>
      </c>
    </row>
    <row r="374" spans="1:3" x14ac:dyDescent="0.25">
      <c r="A374" s="1">
        <v>40798</v>
      </c>
      <c r="B374" s="52">
        <v>0.84616000000000002</v>
      </c>
      <c r="C374" s="14">
        <v>0.93598456455848478</v>
      </c>
    </row>
    <row r="375" spans="1:3" x14ac:dyDescent="0.25">
      <c r="A375" s="1">
        <v>40805</v>
      </c>
      <c r="B375" s="52">
        <v>0.83704999999999996</v>
      </c>
      <c r="C375" s="14">
        <v>0.93598456455848478</v>
      </c>
    </row>
    <row r="376" spans="1:3" x14ac:dyDescent="0.25">
      <c r="A376" s="1">
        <v>40812</v>
      </c>
      <c r="B376" s="52">
        <v>0.98524999999999996</v>
      </c>
      <c r="C376" s="14">
        <v>0.77097295434516544</v>
      </c>
    </row>
    <row r="377" spans="1:3" x14ac:dyDescent="0.25">
      <c r="A377" s="1">
        <v>40819</v>
      </c>
      <c r="B377" s="52">
        <v>1.0572900000000001</v>
      </c>
      <c r="C377" s="14">
        <v>0.77097295434516544</v>
      </c>
    </row>
    <row r="378" spans="1:3" x14ac:dyDescent="0.25">
      <c r="A378" s="1">
        <v>40826</v>
      </c>
      <c r="B378" s="52">
        <v>1.07467</v>
      </c>
      <c r="C378" s="14">
        <v>0.77097295434516544</v>
      </c>
    </row>
    <row r="379" spans="1:3" x14ac:dyDescent="0.25">
      <c r="A379" s="1">
        <v>40833</v>
      </c>
      <c r="B379" s="52">
        <v>1.0606</v>
      </c>
      <c r="C379" s="14">
        <v>0.77097295434516544</v>
      </c>
    </row>
    <row r="380" spans="1:3" x14ac:dyDescent="0.25">
      <c r="A380" s="1">
        <v>40840</v>
      </c>
      <c r="B380" s="52">
        <v>1.15415</v>
      </c>
      <c r="C380" s="14">
        <v>0.77097295434516544</v>
      </c>
    </row>
    <row r="381" spans="1:3" x14ac:dyDescent="0.25">
      <c r="A381" s="1">
        <v>40847</v>
      </c>
      <c r="B381" s="52">
        <v>0.93308999999999997</v>
      </c>
      <c r="C381" s="14">
        <v>0.77097295434516544</v>
      </c>
    </row>
    <row r="382" spans="1:3" x14ac:dyDescent="0.25">
      <c r="A382" s="1">
        <v>40854</v>
      </c>
      <c r="B382" s="52">
        <v>1.0622499999999999</v>
      </c>
      <c r="C382" s="14">
        <v>0.63933003456783821</v>
      </c>
    </row>
    <row r="383" spans="1:3" x14ac:dyDescent="0.25">
      <c r="A383" s="1">
        <v>40861</v>
      </c>
      <c r="B383" s="52">
        <v>1.00926</v>
      </c>
      <c r="C383" s="14">
        <v>0.63933003456783821</v>
      </c>
    </row>
    <row r="384" spans="1:3" x14ac:dyDescent="0.25">
      <c r="A384" s="1">
        <v>40868</v>
      </c>
      <c r="B384" s="52">
        <v>0.89334999999999998</v>
      </c>
      <c r="C384" s="14">
        <v>0.75932426122040786</v>
      </c>
    </row>
    <row r="385" spans="1:4" x14ac:dyDescent="0.25">
      <c r="A385" s="1">
        <v>40875</v>
      </c>
      <c r="B385" s="52">
        <v>1.07467</v>
      </c>
      <c r="C385" s="14">
        <v>0.57253378590901249</v>
      </c>
    </row>
    <row r="386" spans="1:4" x14ac:dyDescent="0.25">
      <c r="A386" s="1">
        <v>40882</v>
      </c>
      <c r="B386" s="52">
        <v>1.0572900000000001</v>
      </c>
      <c r="C386" s="14">
        <v>0.57253378590901249</v>
      </c>
    </row>
    <row r="387" spans="1:4" x14ac:dyDescent="0.25">
      <c r="A387" s="1">
        <v>40889</v>
      </c>
      <c r="B387" s="52">
        <v>1.00678</v>
      </c>
      <c r="C387" s="14">
        <v>0.57253378590901249</v>
      </c>
    </row>
    <row r="388" spans="1:4" x14ac:dyDescent="0.25">
      <c r="A388" s="1">
        <v>40896</v>
      </c>
      <c r="B388" s="52">
        <v>1.0846100000000001</v>
      </c>
      <c r="C388" s="14">
        <v>0.49607042970091686</v>
      </c>
    </row>
    <row r="389" spans="1:4" x14ac:dyDescent="0.25">
      <c r="A389" s="1">
        <v>40903</v>
      </c>
      <c r="B389" s="52">
        <v>1.0713600000000001</v>
      </c>
      <c r="C389" s="14">
        <v>0.49607042970091686</v>
      </c>
    </row>
    <row r="390" spans="1:4" x14ac:dyDescent="0.25">
      <c r="A390" s="1">
        <v>40910</v>
      </c>
      <c r="B390" s="52">
        <v>0.94137000000000004</v>
      </c>
      <c r="C390" s="14">
        <v>0.49607042970091686</v>
      </c>
    </row>
    <row r="391" spans="1:4" x14ac:dyDescent="0.25">
      <c r="A391" s="1">
        <v>40917</v>
      </c>
      <c r="B391" s="52">
        <v>1.0266500000000001</v>
      </c>
      <c r="C391" s="14">
        <v>0.40735033732718867</v>
      </c>
    </row>
    <row r="392" spans="1:4" x14ac:dyDescent="0.25">
      <c r="A392" s="1">
        <v>40924</v>
      </c>
      <c r="B392" s="52">
        <v>1.1433899999999999</v>
      </c>
      <c r="C392" s="14">
        <v>0.40735033732718867</v>
      </c>
    </row>
    <row r="393" spans="1:4" x14ac:dyDescent="0.25">
      <c r="A393" s="1">
        <v>40931</v>
      </c>
      <c r="B393" s="52">
        <v>1.19886</v>
      </c>
      <c r="C393" s="14">
        <v>0.45272390862138251</v>
      </c>
    </row>
    <row r="394" spans="1:4" x14ac:dyDescent="0.25">
      <c r="A394" s="1">
        <v>40938</v>
      </c>
      <c r="B394" s="52">
        <v>1.29491</v>
      </c>
      <c r="C394" s="14">
        <v>0.52779399803032356</v>
      </c>
      <c r="D394">
        <v>2</v>
      </c>
    </row>
    <row r="395" spans="1:4" x14ac:dyDescent="0.25">
      <c r="A395" s="1">
        <v>40945</v>
      </c>
      <c r="B395" s="52">
        <v>1.2593000000000001</v>
      </c>
      <c r="C395" s="14">
        <v>0.49790881439308698</v>
      </c>
    </row>
    <row r="396" spans="1:4" x14ac:dyDescent="0.25">
      <c r="A396" s="1">
        <v>40952</v>
      </c>
      <c r="B396" s="52">
        <v>1.27586</v>
      </c>
      <c r="C396" s="14">
        <v>0.5089732643982372</v>
      </c>
    </row>
    <row r="397" spans="1:4" x14ac:dyDescent="0.25">
      <c r="A397" s="1">
        <v>40959</v>
      </c>
      <c r="B397" s="52">
        <v>1.2336400000000001</v>
      </c>
      <c r="C397" s="14">
        <v>0.47332195208618916</v>
      </c>
    </row>
    <row r="398" spans="1:4" x14ac:dyDescent="0.25">
      <c r="A398" s="1">
        <v>40966</v>
      </c>
      <c r="B398" s="52">
        <v>1.2502</v>
      </c>
      <c r="C398" s="14">
        <v>0.47332195208618916</v>
      </c>
    </row>
    <row r="399" spans="1:4" x14ac:dyDescent="0.25">
      <c r="A399" s="1">
        <v>40973</v>
      </c>
      <c r="B399" s="52">
        <v>1.20797</v>
      </c>
      <c r="C399" s="14">
        <v>0.47332195208618916</v>
      </c>
    </row>
    <row r="400" spans="1:4" x14ac:dyDescent="0.25">
      <c r="A400" s="1">
        <v>40980</v>
      </c>
      <c r="B400" s="52">
        <v>1.29491</v>
      </c>
      <c r="C400" s="14">
        <v>0.47332195208618916</v>
      </c>
    </row>
    <row r="401" spans="1:3" x14ac:dyDescent="0.25">
      <c r="A401" s="1">
        <v>40987</v>
      </c>
      <c r="B401" s="52">
        <v>1.2228699999999999</v>
      </c>
      <c r="C401" s="14">
        <v>0.41408131248104585</v>
      </c>
    </row>
    <row r="402" spans="1:3" x14ac:dyDescent="0.25">
      <c r="A402" s="1">
        <v>40994</v>
      </c>
      <c r="B402" s="52">
        <v>1.11276</v>
      </c>
      <c r="C402" s="14">
        <v>0.41408131248104585</v>
      </c>
    </row>
    <row r="403" spans="1:3" x14ac:dyDescent="0.25">
      <c r="A403" s="1">
        <v>41001</v>
      </c>
      <c r="B403" s="52">
        <v>1.02251</v>
      </c>
      <c r="C403" s="14">
        <v>0.41408131248104585</v>
      </c>
    </row>
    <row r="404" spans="1:3" x14ac:dyDescent="0.25">
      <c r="A404" s="1">
        <v>41008</v>
      </c>
      <c r="B404" s="52">
        <v>0.96289999999999998</v>
      </c>
      <c r="C404" s="14">
        <v>0.41408131248104585</v>
      </c>
    </row>
    <row r="405" spans="1:3" x14ac:dyDescent="0.25">
      <c r="A405" s="1">
        <v>41015</v>
      </c>
      <c r="B405" s="52">
        <v>0.94716999999999996</v>
      </c>
      <c r="C405" s="14">
        <v>0.41408131248104585</v>
      </c>
    </row>
    <row r="406" spans="1:3" x14ac:dyDescent="0.25">
      <c r="A406" s="1">
        <v>41022</v>
      </c>
      <c r="B406" s="52">
        <v>0.96538000000000002</v>
      </c>
      <c r="C406" s="14">
        <v>0.41408131248104585</v>
      </c>
    </row>
    <row r="407" spans="1:3" x14ac:dyDescent="0.25">
      <c r="A407" s="1">
        <v>41029</v>
      </c>
      <c r="B407" s="52">
        <v>0.87017</v>
      </c>
      <c r="C407" s="14">
        <v>0.5159145238325793</v>
      </c>
    </row>
    <row r="408" spans="1:3" x14ac:dyDescent="0.25">
      <c r="A408" s="1">
        <v>41036</v>
      </c>
      <c r="B408" s="52">
        <v>0.88673000000000002</v>
      </c>
      <c r="C408" s="14">
        <v>0.49506257956335192</v>
      </c>
    </row>
    <row r="409" spans="1:3" x14ac:dyDescent="0.25">
      <c r="A409" s="1">
        <v>41043</v>
      </c>
      <c r="B409" s="52">
        <v>0.82586999999999999</v>
      </c>
      <c r="C409" s="14">
        <v>0.56416574254474883</v>
      </c>
    </row>
    <row r="410" spans="1:3" x14ac:dyDescent="0.25">
      <c r="A410" s="1">
        <v>41050</v>
      </c>
      <c r="B410" s="52">
        <v>0.85526999999999997</v>
      </c>
      <c r="C410" s="14">
        <v>0.52718591013207339</v>
      </c>
    </row>
    <row r="411" spans="1:3" x14ac:dyDescent="0.25">
      <c r="A411" s="1">
        <v>41057</v>
      </c>
      <c r="B411" s="52">
        <v>0.82586999999999999</v>
      </c>
      <c r="C411" s="14">
        <v>0.52718591013207339</v>
      </c>
    </row>
    <row r="412" spans="1:3" x14ac:dyDescent="0.25">
      <c r="A412" s="1">
        <v>41064</v>
      </c>
      <c r="B412" s="52">
        <v>0.90908</v>
      </c>
      <c r="C412" s="14">
        <v>0.52718591013207339</v>
      </c>
    </row>
    <row r="413" spans="1:3" x14ac:dyDescent="0.25">
      <c r="A413" s="1">
        <v>41071</v>
      </c>
      <c r="B413" s="52">
        <v>0.87678999999999996</v>
      </c>
      <c r="C413" s="14">
        <v>0.48902032204548501</v>
      </c>
    </row>
    <row r="414" spans="1:3" x14ac:dyDescent="0.25">
      <c r="A414" s="1">
        <v>41078</v>
      </c>
      <c r="B414" s="52">
        <v>0.90112000000000003</v>
      </c>
      <c r="C414" s="14">
        <v>0.51439124511583001</v>
      </c>
    </row>
    <row r="415" spans="1:3" x14ac:dyDescent="0.25">
      <c r="A415" s="1">
        <v>41085</v>
      </c>
      <c r="B415" s="52">
        <v>0.97150999999999998</v>
      </c>
      <c r="C415" s="14">
        <v>0.58760437315156255</v>
      </c>
    </row>
    <row r="416" spans="1:3" x14ac:dyDescent="0.25">
      <c r="A416" s="1">
        <v>41092</v>
      </c>
      <c r="B416" s="52">
        <v>0.87939999999999996</v>
      </c>
      <c r="C416" s="14">
        <v>0.48599266777297145</v>
      </c>
    </row>
    <row r="417" spans="1:4" x14ac:dyDescent="0.25">
      <c r="A417" s="1">
        <v>41099</v>
      </c>
      <c r="B417" s="52">
        <v>0.88809000000000005</v>
      </c>
      <c r="C417" s="14">
        <v>0.48599266777297145</v>
      </c>
    </row>
    <row r="418" spans="1:4" x14ac:dyDescent="0.25">
      <c r="A418" s="1">
        <v>41106</v>
      </c>
      <c r="B418" s="52">
        <v>0.81466000000000005</v>
      </c>
      <c r="C418" s="14">
        <v>0.57029490869695454</v>
      </c>
    </row>
    <row r="419" spans="1:4" x14ac:dyDescent="0.25">
      <c r="A419" s="1">
        <v>41113</v>
      </c>
      <c r="B419" s="52">
        <v>0.86072000000000004</v>
      </c>
      <c r="C419" s="14">
        <v>0.51329650869513799</v>
      </c>
      <c r="D419">
        <v>1</v>
      </c>
    </row>
    <row r="420" spans="1:4" x14ac:dyDescent="0.25">
      <c r="A420" s="1">
        <v>41120</v>
      </c>
      <c r="B420" s="52">
        <v>0.91764000000000001</v>
      </c>
      <c r="C420" s="14">
        <v>0.44726060013665769</v>
      </c>
    </row>
    <row r="421" spans="1:4" x14ac:dyDescent="0.25">
      <c r="A421" s="1">
        <v>41127</v>
      </c>
      <c r="B421" s="52">
        <v>0.94979000000000002</v>
      </c>
      <c r="C421" s="14">
        <v>0.44726060013665769</v>
      </c>
    </row>
    <row r="422" spans="1:4" x14ac:dyDescent="0.25">
      <c r="A422" s="1">
        <v>41134</v>
      </c>
      <c r="B422" s="52">
        <v>1.02017</v>
      </c>
      <c r="C422" s="14">
        <v>0.44726060013665769</v>
      </c>
    </row>
    <row r="423" spans="1:4" x14ac:dyDescent="0.25">
      <c r="A423" s="1">
        <v>41141</v>
      </c>
      <c r="B423" s="52">
        <v>1.0340800000000001</v>
      </c>
      <c r="C423" s="14">
        <v>0.44726060013665769</v>
      </c>
    </row>
    <row r="424" spans="1:4" x14ac:dyDescent="0.25">
      <c r="A424" s="1">
        <v>41148</v>
      </c>
      <c r="B424" s="52">
        <v>1.08622</v>
      </c>
      <c r="C424" s="14">
        <v>0.44726060013665769</v>
      </c>
    </row>
    <row r="425" spans="1:4" x14ac:dyDescent="0.25">
      <c r="A425" s="1">
        <v>41155</v>
      </c>
      <c r="B425" s="52">
        <v>1.1783300000000001</v>
      </c>
      <c r="C425" s="14">
        <v>0.44726060013665769</v>
      </c>
    </row>
    <row r="426" spans="1:4" x14ac:dyDescent="0.25">
      <c r="A426" s="1">
        <v>41162</v>
      </c>
      <c r="B426" s="52">
        <v>1.1757200000000001</v>
      </c>
      <c r="C426" s="14">
        <v>0.44726060013665769</v>
      </c>
    </row>
    <row r="427" spans="1:4" x14ac:dyDescent="0.25">
      <c r="A427" s="1">
        <v>41169</v>
      </c>
      <c r="B427" s="52">
        <v>1.0914299999999999</v>
      </c>
      <c r="C427" s="14">
        <v>0.44726060013665769</v>
      </c>
    </row>
    <row r="428" spans="1:4" x14ac:dyDescent="0.25">
      <c r="A428" s="1">
        <v>41176</v>
      </c>
      <c r="B428" s="52">
        <v>1.02799</v>
      </c>
      <c r="C428" s="14">
        <v>0.50514392380023987</v>
      </c>
    </row>
    <row r="429" spans="1:4" x14ac:dyDescent="0.25">
      <c r="A429" s="1">
        <v>41183</v>
      </c>
      <c r="B429" s="52">
        <v>1.1279300000000001</v>
      </c>
      <c r="C429" s="14">
        <v>0.50514392380023987</v>
      </c>
    </row>
    <row r="430" spans="1:4" x14ac:dyDescent="0.25">
      <c r="A430" s="1">
        <v>41190</v>
      </c>
      <c r="B430" s="52">
        <v>1.1009899999999999</v>
      </c>
      <c r="C430" s="14">
        <v>0.47896960443472114</v>
      </c>
    </row>
    <row r="431" spans="1:4" x14ac:dyDescent="0.25">
      <c r="A431" s="1">
        <v>41197</v>
      </c>
      <c r="B431" s="52">
        <v>1.13575</v>
      </c>
      <c r="C431" s="14">
        <v>0.50805305504493592</v>
      </c>
    </row>
    <row r="432" spans="1:4" x14ac:dyDescent="0.25">
      <c r="A432" s="1">
        <v>41204</v>
      </c>
      <c r="B432" s="52">
        <v>1.1053299999999999</v>
      </c>
      <c r="C432" s="14">
        <v>0.47890376230640785</v>
      </c>
    </row>
    <row r="433" spans="1:4" x14ac:dyDescent="0.25">
      <c r="A433" s="1">
        <v>41211</v>
      </c>
      <c r="B433" s="52">
        <v>1.0992500000000001</v>
      </c>
      <c r="C433" s="14">
        <v>0.47890376230640785</v>
      </c>
    </row>
    <row r="434" spans="1:4" x14ac:dyDescent="0.25">
      <c r="A434" s="1">
        <v>41218</v>
      </c>
      <c r="B434" s="52">
        <v>1.0514600000000001</v>
      </c>
      <c r="C434" s="14">
        <v>0.52135221684210709</v>
      </c>
    </row>
    <row r="435" spans="1:4" x14ac:dyDescent="0.25">
      <c r="A435" s="1">
        <v>41225</v>
      </c>
      <c r="B435" s="52">
        <v>1.02973</v>
      </c>
      <c r="C435" s="14">
        <v>0.54023525942960238</v>
      </c>
    </row>
    <row r="436" spans="1:4" x14ac:dyDescent="0.25">
      <c r="A436" s="1">
        <v>41232</v>
      </c>
      <c r="B436" s="52">
        <v>1.1053299999999999</v>
      </c>
      <c r="C436" s="14">
        <v>0.54023525942960238</v>
      </c>
    </row>
    <row r="437" spans="1:4" x14ac:dyDescent="0.25">
      <c r="A437" s="1">
        <v>41239</v>
      </c>
      <c r="B437" s="52">
        <v>1.1244499999999999</v>
      </c>
      <c r="C437" s="14">
        <v>0.55538535373311204</v>
      </c>
    </row>
    <row r="438" spans="1:4" x14ac:dyDescent="0.25">
      <c r="A438" s="1">
        <v>41246</v>
      </c>
      <c r="B438" s="52">
        <v>1.11402</v>
      </c>
      <c r="C438" s="14">
        <v>0.54406642117605264</v>
      </c>
    </row>
    <row r="439" spans="1:4" x14ac:dyDescent="0.25">
      <c r="A439" s="1">
        <v>41253</v>
      </c>
      <c r="B439" s="52">
        <v>1.1088100000000001</v>
      </c>
      <c r="C439" s="14">
        <v>0.53737869468260668</v>
      </c>
    </row>
    <row r="440" spans="1:4" x14ac:dyDescent="0.25">
      <c r="A440" s="1">
        <v>41260</v>
      </c>
      <c r="B440" s="52">
        <v>1.1253200000000001</v>
      </c>
      <c r="C440" s="14">
        <v>0.55015876616493153</v>
      </c>
    </row>
    <row r="441" spans="1:4" x14ac:dyDescent="0.25">
      <c r="A441" s="1">
        <v>41267</v>
      </c>
      <c r="B441" s="52">
        <v>1.1296600000000001</v>
      </c>
      <c r="C441" s="14">
        <v>0.55200802900429169</v>
      </c>
    </row>
    <row r="442" spans="1:4" x14ac:dyDescent="0.25">
      <c r="A442" s="1">
        <v>41274</v>
      </c>
      <c r="B442" s="52">
        <v>1.20092</v>
      </c>
      <c r="C442" s="14">
        <v>0.61117925623261082</v>
      </c>
    </row>
    <row r="443" spans="1:4" x14ac:dyDescent="0.25">
      <c r="A443" s="1">
        <v>41281</v>
      </c>
      <c r="B443" s="52">
        <v>1.2956399999999999</v>
      </c>
      <c r="C443" s="14">
        <v>0.68509610807566701</v>
      </c>
    </row>
    <row r="444" spans="1:4" x14ac:dyDescent="0.25">
      <c r="A444" s="1">
        <v>41288</v>
      </c>
      <c r="B444" s="52">
        <v>1.3095399999999999</v>
      </c>
      <c r="C444" s="14">
        <v>0.69376725701979192</v>
      </c>
    </row>
    <row r="445" spans="1:4" x14ac:dyDescent="0.25">
      <c r="A445" s="1">
        <v>41295</v>
      </c>
      <c r="B445" s="52">
        <v>1.29129</v>
      </c>
      <c r="C445" s="14">
        <v>0.67773304521741906</v>
      </c>
    </row>
    <row r="446" spans="1:4" x14ac:dyDescent="0.25">
      <c r="A446" s="1">
        <v>41302</v>
      </c>
      <c r="B446" s="52">
        <v>1.2669600000000001</v>
      </c>
      <c r="C446" s="14">
        <v>0.65671165671208831</v>
      </c>
      <c r="D446">
        <v>2</v>
      </c>
    </row>
    <row r="447" spans="1:4" x14ac:dyDescent="0.25">
      <c r="A447" s="1">
        <v>41309</v>
      </c>
      <c r="B447" s="52">
        <v>1.2156899999999999</v>
      </c>
      <c r="C447" s="14">
        <v>0.65671165671208831</v>
      </c>
    </row>
    <row r="448" spans="1:4" x14ac:dyDescent="0.25">
      <c r="A448" s="1">
        <v>41316</v>
      </c>
      <c r="B448" s="52">
        <v>1.19397</v>
      </c>
      <c r="C448" s="14">
        <v>0.65671165671208831</v>
      </c>
    </row>
    <row r="449" spans="1:3" x14ac:dyDescent="0.25">
      <c r="A449" s="1">
        <v>41323</v>
      </c>
      <c r="B449" s="52">
        <v>1.1687700000000001</v>
      </c>
      <c r="C449" s="14">
        <v>0.65671165671208831</v>
      </c>
    </row>
    <row r="450" spans="1:3" x14ac:dyDescent="0.25">
      <c r="A450" s="1">
        <v>41330</v>
      </c>
      <c r="B450" s="52">
        <v>1.0784</v>
      </c>
      <c r="C450" s="14">
        <v>0.65671165671208831</v>
      </c>
    </row>
    <row r="451" spans="1:3" x14ac:dyDescent="0.25">
      <c r="A451" s="1">
        <v>41337</v>
      </c>
      <c r="B451" s="52">
        <v>1.0983799999999999</v>
      </c>
      <c r="C451" s="14">
        <v>0.65671165671208831</v>
      </c>
    </row>
    <row r="452" spans="1:3" x14ac:dyDescent="0.25">
      <c r="A452" s="1">
        <v>41344</v>
      </c>
      <c r="B452" s="52">
        <v>1.0697099999999999</v>
      </c>
      <c r="C452" s="14">
        <v>0.65671165671208831</v>
      </c>
    </row>
    <row r="453" spans="1:3" x14ac:dyDescent="0.25">
      <c r="A453" s="1">
        <v>41351</v>
      </c>
      <c r="B453" s="52">
        <v>1.0627500000000001</v>
      </c>
      <c r="C453" s="14">
        <v>0.65671165671208831</v>
      </c>
    </row>
    <row r="454" spans="1:3" x14ac:dyDescent="0.25">
      <c r="A454" s="1">
        <v>41358</v>
      </c>
      <c r="B454" s="52">
        <v>0.99236999999999997</v>
      </c>
      <c r="C454" s="14">
        <v>0.65671165671208831</v>
      </c>
    </row>
    <row r="455" spans="1:3" x14ac:dyDescent="0.25">
      <c r="A455" s="1">
        <v>41365</v>
      </c>
      <c r="B455" s="52">
        <v>0.99931999999999999</v>
      </c>
      <c r="C455" s="14">
        <v>0.65671165671208831</v>
      </c>
    </row>
    <row r="456" spans="1:3" x14ac:dyDescent="0.25">
      <c r="A456" s="1">
        <v>41372</v>
      </c>
      <c r="B456" s="52">
        <v>1.0784</v>
      </c>
      <c r="C456" s="14">
        <v>0.65671165671208831</v>
      </c>
    </row>
    <row r="457" spans="1:3" x14ac:dyDescent="0.25">
      <c r="A457" s="1">
        <v>41379</v>
      </c>
      <c r="B457" s="52">
        <v>1.1244499999999999</v>
      </c>
      <c r="C457" s="14">
        <v>0.69652722275853995</v>
      </c>
    </row>
    <row r="458" spans="1:3" x14ac:dyDescent="0.25">
      <c r="A458" s="1">
        <v>41386</v>
      </c>
      <c r="B458" s="52">
        <v>1.1800600000000001</v>
      </c>
      <c r="C458" s="14">
        <v>0.7427984801786951</v>
      </c>
    </row>
    <row r="459" spans="1:3" x14ac:dyDescent="0.25">
      <c r="A459" s="1">
        <v>41393</v>
      </c>
      <c r="B459" s="52">
        <v>1.2043999999999999</v>
      </c>
      <c r="C459" s="14">
        <v>0.76121471316162426</v>
      </c>
    </row>
    <row r="460" spans="1:3" x14ac:dyDescent="0.25">
      <c r="A460" s="1">
        <v>41400</v>
      </c>
      <c r="B460" s="52">
        <v>1.2191700000000001</v>
      </c>
      <c r="C460" s="14">
        <v>0.77140349488447491</v>
      </c>
    </row>
    <row r="461" spans="1:3" x14ac:dyDescent="0.25">
      <c r="A461" s="1">
        <v>41407</v>
      </c>
      <c r="B461" s="52">
        <v>1.2834700000000001</v>
      </c>
      <c r="C461" s="14">
        <v>0.82080054300422844</v>
      </c>
    </row>
    <row r="462" spans="1:3" x14ac:dyDescent="0.25">
      <c r="A462" s="1">
        <v>41414</v>
      </c>
      <c r="B462" s="52">
        <v>1.2439</v>
      </c>
      <c r="C462" s="14">
        <v>0.78748480076996452</v>
      </c>
    </row>
    <row r="463" spans="1:3" x14ac:dyDescent="0.25">
      <c r="A463" s="1">
        <v>41421</v>
      </c>
      <c r="B463" s="52">
        <v>1.3122499999999999</v>
      </c>
      <c r="C463" s="14">
        <v>0.83897641668645462</v>
      </c>
    </row>
    <row r="464" spans="1:3" x14ac:dyDescent="0.25">
      <c r="A464" s="1">
        <v>41428</v>
      </c>
      <c r="B464" s="52">
        <v>1.2609900000000001</v>
      </c>
      <c r="C464" s="14">
        <v>0.79713032227340497</v>
      </c>
    </row>
    <row r="465" spans="1:4" x14ac:dyDescent="0.25">
      <c r="A465" s="1">
        <v>41435</v>
      </c>
      <c r="B465" s="52">
        <v>1.20163</v>
      </c>
      <c r="C465" s="14">
        <v>0.79713032227340497</v>
      </c>
    </row>
    <row r="466" spans="1:4" x14ac:dyDescent="0.25">
      <c r="A466" s="1">
        <v>41442</v>
      </c>
      <c r="B466" s="52">
        <v>1.09459</v>
      </c>
      <c r="C466" s="14">
        <v>0.79713032227340497</v>
      </c>
    </row>
    <row r="467" spans="1:4" x14ac:dyDescent="0.25">
      <c r="A467" s="1">
        <v>41449</v>
      </c>
      <c r="B467" s="52">
        <v>1.1071899999999999</v>
      </c>
      <c r="C467" s="14">
        <v>0.78368491215342651</v>
      </c>
    </row>
    <row r="468" spans="1:4" x14ac:dyDescent="0.25">
      <c r="A468" s="1">
        <v>41456</v>
      </c>
      <c r="B468" s="52">
        <v>1.14316</v>
      </c>
      <c r="C468" s="14">
        <v>0.74971382868377556</v>
      </c>
      <c r="D468">
        <v>1</v>
      </c>
    </row>
    <row r="469" spans="1:4" x14ac:dyDescent="0.25">
      <c r="A469" s="1">
        <v>41463</v>
      </c>
      <c r="B469" s="52">
        <v>1.1323700000000001</v>
      </c>
      <c r="C469" s="14">
        <v>0.74971382868377556</v>
      </c>
    </row>
    <row r="470" spans="1:4" x14ac:dyDescent="0.25">
      <c r="A470" s="1">
        <v>41470</v>
      </c>
      <c r="B470" s="52">
        <v>1.2115199999999999</v>
      </c>
      <c r="C470" s="14">
        <v>0.68015084058417652</v>
      </c>
    </row>
    <row r="471" spans="1:4" x14ac:dyDescent="0.25">
      <c r="A471" s="1">
        <v>41477</v>
      </c>
      <c r="B471" s="52">
        <v>1.25739</v>
      </c>
      <c r="C471" s="14">
        <v>0.71531321500188816</v>
      </c>
    </row>
    <row r="472" spans="1:4" x14ac:dyDescent="0.25">
      <c r="A472" s="1">
        <v>41484</v>
      </c>
      <c r="B472" s="52">
        <v>1.28617</v>
      </c>
      <c r="C472" s="14">
        <v>0.73594388091016782</v>
      </c>
    </row>
    <row r="473" spans="1:4" x14ac:dyDescent="0.25">
      <c r="A473" s="1">
        <v>41491</v>
      </c>
      <c r="B473" s="52">
        <v>1.3437300000000001</v>
      </c>
      <c r="C473" s="14">
        <v>0.77772440004755228</v>
      </c>
    </row>
    <row r="474" spans="1:4" x14ac:dyDescent="0.25">
      <c r="A474" s="1">
        <v>41498</v>
      </c>
      <c r="B474" s="52">
        <v>1.43547</v>
      </c>
      <c r="C474" s="14">
        <v>0.84176739270442391</v>
      </c>
    </row>
    <row r="475" spans="1:4" x14ac:dyDescent="0.25">
      <c r="A475" s="1">
        <v>41505</v>
      </c>
      <c r="B475" s="52">
        <v>1.4057900000000001</v>
      </c>
      <c r="C475" s="14">
        <v>0.81887449333238282</v>
      </c>
    </row>
    <row r="476" spans="1:4" x14ac:dyDescent="0.25">
      <c r="A476" s="1">
        <v>41512</v>
      </c>
      <c r="B476" s="52">
        <v>1.3356399999999999</v>
      </c>
      <c r="C476" s="14">
        <v>0.76568564871086042</v>
      </c>
    </row>
    <row r="477" spans="1:4" x14ac:dyDescent="0.25">
      <c r="A477" s="1">
        <v>41519</v>
      </c>
      <c r="B477" s="52">
        <v>1.38151</v>
      </c>
      <c r="C477" s="14">
        <v>0.76568564871086042</v>
      </c>
    </row>
    <row r="478" spans="1:4" x14ac:dyDescent="0.25">
      <c r="A478" s="1">
        <v>41526</v>
      </c>
      <c r="B478" s="52">
        <v>1.45166</v>
      </c>
      <c r="C478" s="14">
        <v>0.81321627405016517</v>
      </c>
    </row>
    <row r="479" spans="1:4" x14ac:dyDescent="0.25">
      <c r="A479" s="1">
        <v>41533</v>
      </c>
      <c r="B479" s="52">
        <v>1.51912</v>
      </c>
      <c r="C479" s="14">
        <v>0.85663976468188119</v>
      </c>
    </row>
    <row r="480" spans="1:4" x14ac:dyDescent="0.25">
      <c r="A480" s="1">
        <v>41540</v>
      </c>
      <c r="B480" s="52">
        <v>1.42198</v>
      </c>
      <c r="C480" s="14">
        <v>0.78855881143138817</v>
      </c>
    </row>
    <row r="481" spans="1:3" x14ac:dyDescent="0.25">
      <c r="A481" s="1">
        <v>41547</v>
      </c>
      <c r="B481" s="52">
        <v>1.51732</v>
      </c>
      <c r="C481" s="14">
        <v>0.78855881143138817</v>
      </c>
    </row>
    <row r="482" spans="1:3" x14ac:dyDescent="0.25">
      <c r="A482" s="1">
        <v>41554</v>
      </c>
      <c r="B482" s="52">
        <v>1.5982700000000001</v>
      </c>
      <c r="C482" s="14">
        <v>0.83853498493354706</v>
      </c>
    </row>
    <row r="483" spans="1:3" x14ac:dyDescent="0.25">
      <c r="A483" s="1">
        <v>41561</v>
      </c>
      <c r="B483" s="52">
        <v>1.63245</v>
      </c>
      <c r="C483" s="14">
        <v>0.85769514448834161</v>
      </c>
    </row>
    <row r="484" spans="1:3" x14ac:dyDescent="0.25">
      <c r="A484" s="1">
        <v>41568</v>
      </c>
      <c r="B484" s="52">
        <v>1.61896</v>
      </c>
      <c r="C484" s="14">
        <v>0.84739715844156527</v>
      </c>
    </row>
    <row r="485" spans="1:3" x14ac:dyDescent="0.25">
      <c r="A485" s="1">
        <v>41575</v>
      </c>
      <c r="B485" s="52">
        <v>1.64594</v>
      </c>
      <c r="C485" s="14">
        <v>0.86192484024592575</v>
      </c>
    </row>
    <row r="486" spans="1:3" x14ac:dyDescent="0.25">
      <c r="A486" s="1">
        <v>41582</v>
      </c>
      <c r="B486" s="52">
        <v>1.5820799999999999</v>
      </c>
      <c r="C486" s="14">
        <v>0.82035362762732322</v>
      </c>
    </row>
    <row r="487" spans="1:3" x14ac:dyDescent="0.25">
      <c r="A487" s="1">
        <v>41589</v>
      </c>
      <c r="B487" s="52">
        <v>1.5281100000000001</v>
      </c>
      <c r="C487" s="14">
        <v>0.82035362762732322</v>
      </c>
    </row>
    <row r="488" spans="1:3" x14ac:dyDescent="0.25">
      <c r="A488" s="1">
        <v>41596</v>
      </c>
      <c r="B488" s="52">
        <v>1.5524</v>
      </c>
      <c r="C488" s="14">
        <v>0.82035362762732322</v>
      </c>
    </row>
    <row r="489" spans="1:3" x14ac:dyDescent="0.25">
      <c r="A489" s="1">
        <v>41603</v>
      </c>
      <c r="B489" s="52">
        <v>1.60097</v>
      </c>
      <c r="C489" s="14">
        <v>0.82035362762732322</v>
      </c>
    </row>
    <row r="490" spans="1:3" x14ac:dyDescent="0.25">
      <c r="A490" s="1">
        <v>41610</v>
      </c>
      <c r="B490" s="52">
        <v>1.52182</v>
      </c>
      <c r="C490" s="14">
        <v>0.76765091908225436</v>
      </c>
    </row>
    <row r="491" spans="1:3" x14ac:dyDescent="0.25">
      <c r="A491" s="1">
        <v>41617</v>
      </c>
      <c r="B491" s="52">
        <v>1.4876400000000001</v>
      </c>
      <c r="C491" s="14">
        <v>0.76765091908225436</v>
      </c>
    </row>
    <row r="492" spans="1:3" x14ac:dyDescent="0.25">
      <c r="A492" s="1">
        <v>41624</v>
      </c>
      <c r="B492" s="52">
        <v>1.59737</v>
      </c>
      <c r="C492" s="14">
        <v>0.76765091908225436</v>
      </c>
    </row>
    <row r="493" spans="1:3" x14ac:dyDescent="0.25">
      <c r="A493" s="1">
        <v>41631</v>
      </c>
      <c r="B493" s="52">
        <v>1.6171599999999999</v>
      </c>
      <c r="C493" s="14">
        <v>0.77796391664605158</v>
      </c>
    </row>
    <row r="494" spans="1:3" x14ac:dyDescent="0.25">
      <c r="A494" s="1">
        <v>41638</v>
      </c>
      <c r="B494" s="52">
        <v>1.6270500000000001</v>
      </c>
      <c r="C494" s="14">
        <v>0.78206095144800059</v>
      </c>
    </row>
    <row r="495" spans="1:3" x14ac:dyDescent="0.25">
      <c r="A495" s="1">
        <v>41645</v>
      </c>
      <c r="B495" s="52">
        <v>1.71879</v>
      </c>
      <c r="C495" s="14">
        <v>0.83491294716501274</v>
      </c>
    </row>
    <row r="496" spans="1:3" x14ac:dyDescent="0.25">
      <c r="A496" s="1">
        <v>41652</v>
      </c>
      <c r="B496" s="52">
        <v>1.7610600000000001</v>
      </c>
      <c r="C496" s="14">
        <v>0.85720829275970389</v>
      </c>
    </row>
    <row r="497" spans="1:4" x14ac:dyDescent="0.25">
      <c r="A497" s="1">
        <v>41659</v>
      </c>
      <c r="B497" s="52">
        <v>1.73678</v>
      </c>
      <c r="C497" s="14">
        <v>0.84132521636076607</v>
      </c>
    </row>
    <row r="498" spans="1:4" x14ac:dyDescent="0.25">
      <c r="A498" s="1">
        <v>41666</v>
      </c>
      <c r="B498" s="52">
        <v>1.80783</v>
      </c>
      <c r="C498" s="14">
        <v>0.87941962327634049</v>
      </c>
      <c r="D498">
        <v>2</v>
      </c>
    </row>
    <row r="499" spans="1:4" x14ac:dyDescent="0.25">
      <c r="A499" s="1">
        <v>41673</v>
      </c>
      <c r="B499" s="52">
        <v>1.8851800000000001</v>
      </c>
      <c r="C499" s="14">
        <v>0.91931569933300761</v>
      </c>
    </row>
    <row r="500" spans="1:4" x14ac:dyDescent="0.25">
      <c r="A500" s="1">
        <v>41680</v>
      </c>
      <c r="B500" s="52">
        <v>1.94275</v>
      </c>
      <c r="C500" s="14">
        <v>0.94739688738301575</v>
      </c>
    </row>
    <row r="501" spans="1:4" x14ac:dyDescent="0.25">
      <c r="A501" s="1">
        <v>41687</v>
      </c>
      <c r="B501" s="52">
        <v>1.97333</v>
      </c>
      <c r="C501" s="14">
        <v>0.96101486331299002</v>
      </c>
    </row>
    <row r="502" spans="1:4" x14ac:dyDescent="0.25">
      <c r="A502" s="1">
        <v>41694</v>
      </c>
      <c r="B502" s="52">
        <v>2.0200999999999998</v>
      </c>
      <c r="C502" s="14">
        <v>0.98243940741407998</v>
      </c>
    </row>
    <row r="503" spans="1:4" x14ac:dyDescent="0.25">
      <c r="A503" s="1">
        <v>41701</v>
      </c>
      <c r="B503" s="52">
        <v>2.0470799999999998</v>
      </c>
      <c r="C503" s="14">
        <v>0.99370677977409261</v>
      </c>
    </row>
    <row r="504" spans="1:4" x14ac:dyDescent="0.25">
      <c r="A504" s="1">
        <v>41708</v>
      </c>
      <c r="B504" s="52">
        <v>1.9355500000000001</v>
      </c>
      <c r="C504" s="14">
        <v>0.93568391609575519</v>
      </c>
    </row>
    <row r="505" spans="1:4" x14ac:dyDescent="0.25">
      <c r="A505" s="1">
        <v>41715</v>
      </c>
      <c r="B505" s="52">
        <v>2.07226</v>
      </c>
      <c r="C505" s="14">
        <v>0.93568391609575519</v>
      </c>
    </row>
    <row r="506" spans="1:4" x14ac:dyDescent="0.25">
      <c r="A506" s="1">
        <v>41722</v>
      </c>
      <c r="B506" s="52">
        <v>2.1604100000000002</v>
      </c>
      <c r="C506" s="14">
        <v>0.97534213544365789</v>
      </c>
    </row>
    <row r="507" spans="1:4" x14ac:dyDescent="0.25">
      <c r="A507" s="1">
        <v>41729</v>
      </c>
      <c r="B507" s="52">
        <v>2.3277000000000001</v>
      </c>
      <c r="C507" s="14">
        <v>1.0479247725311982</v>
      </c>
    </row>
    <row r="508" spans="1:4" x14ac:dyDescent="0.25">
      <c r="A508" s="1">
        <v>41736</v>
      </c>
      <c r="B508" s="52">
        <v>2.1514099999999998</v>
      </c>
      <c r="C508" s="14">
        <v>0.96716755808638477</v>
      </c>
    </row>
    <row r="509" spans="1:4" x14ac:dyDescent="0.25">
      <c r="A509" s="1">
        <v>41743</v>
      </c>
      <c r="B509" s="52">
        <v>2.1837900000000001</v>
      </c>
      <c r="C509" s="14">
        <v>0.96716755808638477</v>
      </c>
    </row>
    <row r="510" spans="1:4" x14ac:dyDescent="0.25">
      <c r="A510" s="1">
        <v>41750</v>
      </c>
      <c r="B510" s="52">
        <v>2.16221</v>
      </c>
      <c r="C510" s="14">
        <v>0.96716755808638477</v>
      </c>
    </row>
    <row r="511" spans="1:4" x14ac:dyDescent="0.25">
      <c r="A511" s="1">
        <v>41757</v>
      </c>
      <c r="B511" s="52">
        <v>2.2125699999999999</v>
      </c>
      <c r="C511" s="14">
        <v>0.96716755808638477</v>
      </c>
    </row>
    <row r="512" spans="1:4" x14ac:dyDescent="0.25">
      <c r="A512" s="1">
        <v>41764</v>
      </c>
      <c r="B512" s="52">
        <v>2.1550099999999999</v>
      </c>
      <c r="C512" s="14">
        <v>0.93880818618501671</v>
      </c>
    </row>
    <row r="513" spans="1:4" x14ac:dyDescent="0.25">
      <c r="A513" s="1">
        <v>41771</v>
      </c>
      <c r="B513" s="52">
        <v>2.03809</v>
      </c>
      <c r="C513" s="14">
        <v>0.93880818618501671</v>
      </c>
    </row>
    <row r="514" spans="1:4" x14ac:dyDescent="0.25">
      <c r="A514" s="1">
        <v>41778</v>
      </c>
      <c r="B514" s="52">
        <v>2.1300599999999998</v>
      </c>
      <c r="C514" s="14">
        <v>0.93880818618501671</v>
      </c>
    </row>
    <row r="515" spans="1:4" x14ac:dyDescent="0.25">
      <c r="A515" s="1">
        <v>41785</v>
      </c>
      <c r="B515" s="52">
        <v>2.2606600000000001</v>
      </c>
      <c r="C515" s="14">
        <v>0.99631484389472569</v>
      </c>
    </row>
    <row r="516" spans="1:4" x14ac:dyDescent="0.25">
      <c r="A516" s="1">
        <v>41792</v>
      </c>
      <c r="B516" s="52">
        <v>2.4022899999999998</v>
      </c>
      <c r="C516" s="14">
        <v>1.0550804869392518</v>
      </c>
    </row>
    <row r="517" spans="1:4" x14ac:dyDescent="0.25">
      <c r="A517" s="1">
        <v>41799</v>
      </c>
      <c r="B517" s="52">
        <v>2.2956099999999999</v>
      </c>
      <c r="C517" s="14">
        <v>1.0076566412485297</v>
      </c>
    </row>
    <row r="518" spans="1:4" x14ac:dyDescent="0.25">
      <c r="A518" s="1">
        <v>41806</v>
      </c>
      <c r="B518" s="52">
        <v>2.1815600000000002</v>
      </c>
      <c r="C518" s="14">
        <v>1.0076566412485297</v>
      </c>
    </row>
    <row r="519" spans="1:4" x14ac:dyDescent="0.25">
      <c r="A519" s="1">
        <v>41813</v>
      </c>
      <c r="B519" s="52">
        <v>2.09511</v>
      </c>
      <c r="C519" s="14">
        <v>1.0076566412485297</v>
      </c>
    </row>
    <row r="520" spans="1:4" x14ac:dyDescent="0.25">
      <c r="A520" s="1">
        <v>41820</v>
      </c>
      <c r="B520" s="52">
        <v>2.0914299999999999</v>
      </c>
      <c r="C520" s="14">
        <v>1.0076566412485297</v>
      </c>
    </row>
    <row r="521" spans="1:4" x14ac:dyDescent="0.25">
      <c r="A521" s="1">
        <v>41827</v>
      </c>
      <c r="B521" s="52">
        <v>2.0215299999999998</v>
      </c>
      <c r="C521" s="14">
        <v>1.0076566412485297</v>
      </c>
    </row>
    <row r="522" spans="1:4" x14ac:dyDescent="0.25">
      <c r="A522" s="1">
        <v>41834</v>
      </c>
      <c r="B522" s="52">
        <v>2.0638399999999999</v>
      </c>
      <c r="C522" s="14">
        <v>1.0076566412485297</v>
      </c>
    </row>
    <row r="523" spans="1:4" x14ac:dyDescent="0.25">
      <c r="A523" s="1">
        <v>41841</v>
      </c>
      <c r="B523" s="52">
        <v>2.1190199999999999</v>
      </c>
      <c r="C523" s="14">
        <v>1.0076566412485297</v>
      </c>
    </row>
    <row r="524" spans="1:4" x14ac:dyDescent="0.25">
      <c r="A524" s="1">
        <v>41848</v>
      </c>
      <c r="B524" s="52">
        <v>2.0767099999999998</v>
      </c>
      <c r="C524" s="14">
        <v>0.98548783427978248</v>
      </c>
      <c r="D524">
        <v>1</v>
      </c>
    </row>
    <row r="525" spans="1:4" x14ac:dyDescent="0.25">
      <c r="A525" s="1">
        <v>41855</v>
      </c>
      <c r="B525" s="52">
        <v>1.9571499999999999</v>
      </c>
      <c r="C525" s="14">
        <v>1.0427834115598595</v>
      </c>
    </row>
    <row r="526" spans="1:4" x14ac:dyDescent="0.25">
      <c r="A526" s="1">
        <v>41862</v>
      </c>
      <c r="B526" s="52">
        <v>1.94611</v>
      </c>
      <c r="C526" s="14">
        <v>1.0464402365931293</v>
      </c>
    </row>
    <row r="527" spans="1:4" x14ac:dyDescent="0.25">
      <c r="A527" s="1">
        <v>41869</v>
      </c>
      <c r="B527" s="52">
        <v>2.0491199999999998</v>
      </c>
      <c r="C527" s="14">
        <v>0.99286231227137767</v>
      </c>
    </row>
    <row r="528" spans="1:4" x14ac:dyDescent="0.25">
      <c r="A528" s="1">
        <v>41876</v>
      </c>
      <c r="B528" s="52">
        <v>2.08223</v>
      </c>
      <c r="C528" s="14">
        <v>0.99286231227137767</v>
      </c>
    </row>
    <row r="529" spans="1:3" x14ac:dyDescent="0.25">
      <c r="A529" s="1">
        <v>41883</v>
      </c>
      <c r="B529" s="52">
        <v>2.2606600000000001</v>
      </c>
      <c r="C529" s="14">
        <v>1.0730796835271783</v>
      </c>
    </row>
    <row r="530" spans="1:3" x14ac:dyDescent="0.25">
      <c r="A530" s="1">
        <v>41890</v>
      </c>
      <c r="B530" s="52">
        <v>2.2275499999999999</v>
      </c>
      <c r="C530" s="14">
        <v>1.0563252042788078</v>
      </c>
    </row>
    <row r="531" spans="1:3" x14ac:dyDescent="0.25">
      <c r="A531" s="1">
        <v>41897</v>
      </c>
      <c r="B531" s="52">
        <v>2.2238699999999998</v>
      </c>
      <c r="C531" s="14">
        <v>1.0526717989212591</v>
      </c>
    </row>
    <row r="532" spans="1:3" x14ac:dyDescent="0.25">
      <c r="A532" s="1">
        <v>41904</v>
      </c>
      <c r="B532" s="52">
        <v>2.2330700000000001</v>
      </c>
      <c r="C532" s="14">
        <v>1.0548001978078565</v>
      </c>
    </row>
    <row r="533" spans="1:3" x14ac:dyDescent="0.25">
      <c r="A533" s="1">
        <v>41911</v>
      </c>
      <c r="B533" s="52">
        <v>2.1447699999999998</v>
      </c>
      <c r="C533" s="14">
        <v>1.0124551980024146</v>
      </c>
    </row>
    <row r="534" spans="1:3" x14ac:dyDescent="0.25">
      <c r="A534" s="1">
        <v>41918</v>
      </c>
      <c r="B534" s="52">
        <v>2.0288900000000001</v>
      </c>
      <c r="C534" s="14">
        <v>1.0659986730504596</v>
      </c>
    </row>
    <row r="535" spans="1:3" x14ac:dyDescent="0.25">
      <c r="A535" s="1">
        <v>41925</v>
      </c>
      <c r="B535" s="52">
        <v>2.0160100000000001</v>
      </c>
      <c r="C535" s="14">
        <v>1.0703672080117586</v>
      </c>
    </row>
    <row r="536" spans="1:3" x14ac:dyDescent="0.25">
      <c r="A536" s="1">
        <v>41932</v>
      </c>
      <c r="B536" s="52">
        <v>2.1668500000000002</v>
      </c>
      <c r="C536" s="14">
        <v>0.99621301848762134</v>
      </c>
    </row>
    <row r="537" spans="1:3" x14ac:dyDescent="0.25">
      <c r="A537" s="1">
        <v>41939</v>
      </c>
      <c r="B537" s="52">
        <v>2.15029</v>
      </c>
      <c r="C537" s="14">
        <v>0.99621301848762134</v>
      </c>
    </row>
    <row r="538" spans="1:3" x14ac:dyDescent="0.25">
      <c r="A538" s="1">
        <v>41946</v>
      </c>
      <c r="B538" s="52">
        <v>2.0325700000000002</v>
      </c>
      <c r="C538" s="14">
        <v>0.99621301848762134</v>
      </c>
    </row>
    <row r="539" spans="1:3" x14ac:dyDescent="0.25">
      <c r="A539" s="1">
        <v>41953</v>
      </c>
      <c r="B539" s="52">
        <v>2.0325700000000002</v>
      </c>
      <c r="C539" s="14">
        <v>0.99621301848762134</v>
      </c>
    </row>
    <row r="540" spans="1:3" x14ac:dyDescent="0.25">
      <c r="A540" s="1">
        <v>41960</v>
      </c>
      <c r="B540" s="52">
        <v>2.1741999999999999</v>
      </c>
      <c r="C540" s="14">
        <v>0.92685323989103552</v>
      </c>
    </row>
    <row r="541" spans="1:3" x14ac:dyDescent="0.25">
      <c r="A541" s="1">
        <v>41967</v>
      </c>
      <c r="B541" s="52">
        <v>2.2790499999999998</v>
      </c>
      <c r="C541" s="14">
        <v>0.92685323989103552</v>
      </c>
    </row>
    <row r="542" spans="1:3" x14ac:dyDescent="0.25">
      <c r="A542" s="1">
        <v>41974</v>
      </c>
      <c r="B542" s="52">
        <v>2.3195199999999998</v>
      </c>
      <c r="C542" s="14">
        <v>0.94245481814147891</v>
      </c>
    </row>
    <row r="543" spans="1:3" x14ac:dyDescent="0.25">
      <c r="A543" s="1">
        <v>41981</v>
      </c>
      <c r="B543" s="52">
        <v>2.2496200000000002</v>
      </c>
      <c r="C543" s="14">
        <v>0.90985586348513425</v>
      </c>
    </row>
    <row r="544" spans="1:3" x14ac:dyDescent="0.25">
      <c r="A544" s="1">
        <v>41988</v>
      </c>
      <c r="B544" s="52">
        <v>2.2404199999999999</v>
      </c>
      <c r="C544" s="14">
        <v>0.90985586348513425</v>
      </c>
    </row>
    <row r="545" spans="1:4" x14ac:dyDescent="0.25">
      <c r="A545" s="1">
        <v>41995</v>
      </c>
      <c r="B545" s="52">
        <v>2.2956099999999999</v>
      </c>
      <c r="C545" s="14">
        <v>0.90985586348513425</v>
      </c>
    </row>
    <row r="546" spans="1:4" x14ac:dyDescent="0.25">
      <c r="A546" s="1">
        <v>42002</v>
      </c>
      <c r="B546" s="52">
        <v>2.25698</v>
      </c>
      <c r="C546" s="14">
        <v>0.89088489655874226</v>
      </c>
    </row>
    <row r="547" spans="1:4" x14ac:dyDescent="0.25">
      <c r="A547" s="1">
        <v>42009</v>
      </c>
      <c r="B547" s="52">
        <v>2.09327</v>
      </c>
      <c r="C547" s="14">
        <v>0.89088489655874226</v>
      </c>
    </row>
    <row r="548" spans="1:4" x14ac:dyDescent="0.25">
      <c r="A548" s="1">
        <v>42016</v>
      </c>
      <c r="B548" s="52">
        <v>2.29745</v>
      </c>
      <c r="C548" s="14">
        <v>0.89088489655874226</v>
      </c>
    </row>
    <row r="549" spans="1:4" x14ac:dyDescent="0.25">
      <c r="A549" s="1">
        <v>42023</v>
      </c>
      <c r="B549" s="52">
        <v>2.4041299999999999</v>
      </c>
      <c r="C549" s="14">
        <v>0.93427317608346583</v>
      </c>
    </row>
    <row r="550" spans="1:4" x14ac:dyDescent="0.25">
      <c r="A550" s="1">
        <v>42030</v>
      </c>
      <c r="B550" s="52">
        <v>2.3894199999999999</v>
      </c>
      <c r="C550" s="14">
        <v>0.92613574300161006</v>
      </c>
      <c r="D550">
        <v>2</v>
      </c>
    </row>
    <row r="551" spans="1:4" x14ac:dyDescent="0.25">
      <c r="A551" s="1">
        <v>42037</v>
      </c>
      <c r="B551" s="52">
        <v>2.36734</v>
      </c>
      <c r="C551" s="14">
        <v>0.91485204629044636</v>
      </c>
    </row>
    <row r="552" spans="1:4" x14ac:dyDescent="0.25">
      <c r="A552" s="1">
        <v>42044</v>
      </c>
      <c r="B552" s="52">
        <v>2.5917500000000002</v>
      </c>
      <c r="C552" s="14">
        <v>1.0034184075545711</v>
      </c>
    </row>
    <row r="553" spans="1:4" x14ac:dyDescent="0.25">
      <c r="A553" s="1">
        <v>42051</v>
      </c>
      <c r="B553" s="52">
        <v>2.6708500000000002</v>
      </c>
      <c r="C553" s="14">
        <v>1.0314818581423051</v>
      </c>
    </row>
    <row r="554" spans="1:4" x14ac:dyDescent="0.25">
      <c r="A554" s="1">
        <v>42058</v>
      </c>
      <c r="B554" s="52">
        <v>2.7444299999999999</v>
      </c>
      <c r="C554" s="14">
        <v>1.0566584874594533</v>
      </c>
    </row>
    <row r="555" spans="1:4" x14ac:dyDescent="0.25">
      <c r="A555" s="1">
        <v>42065</v>
      </c>
      <c r="B555" s="52">
        <v>2.72235</v>
      </c>
      <c r="C555" s="14">
        <v>1.0465805622218687</v>
      </c>
    </row>
    <row r="556" spans="1:4" x14ac:dyDescent="0.25">
      <c r="A556" s="1">
        <v>42072</v>
      </c>
      <c r="B556" s="52">
        <v>2.8032900000000001</v>
      </c>
      <c r="C556" s="14">
        <v>1.0738788117424134</v>
      </c>
    </row>
    <row r="557" spans="1:4" x14ac:dyDescent="0.25">
      <c r="A557" s="1">
        <v>42079</v>
      </c>
      <c r="B557" s="52">
        <v>2.8750300000000002</v>
      </c>
      <c r="C557" s="14">
        <v>1.097148193310967</v>
      </c>
    </row>
    <row r="558" spans="1:4" x14ac:dyDescent="0.25">
      <c r="A558" s="1">
        <v>42086</v>
      </c>
      <c r="B558" s="52">
        <v>2.8879000000000001</v>
      </c>
      <c r="C558" s="14">
        <v>1.0996146787257901</v>
      </c>
    </row>
    <row r="559" spans="1:4" x14ac:dyDescent="0.25">
      <c r="A559" s="1">
        <v>42093</v>
      </c>
      <c r="B559" s="52">
        <v>2.9265300000000001</v>
      </c>
      <c r="C559" s="14">
        <v>1.110902505183337</v>
      </c>
    </row>
    <row r="560" spans="1:4" x14ac:dyDescent="0.25">
      <c r="A560" s="1">
        <v>42100</v>
      </c>
      <c r="B560" s="52">
        <v>2.9283700000000001</v>
      </c>
      <c r="C560" s="14">
        <v>1.1095310385692445</v>
      </c>
    </row>
    <row r="561" spans="1:4" x14ac:dyDescent="0.25">
      <c r="A561" s="1">
        <v>42107</v>
      </c>
      <c r="B561" s="52">
        <v>2.7444299999999999</v>
      </c>
      <c r="C561" s="14">
        <v>1.0426584874594533</v>
      </c>
    </row>
    <row r="562" spans="1:4" x14ac:dyDescent="0.25">
      <c r="A562" s="1">
        <v>42114</v>
      </c>
      <c r="B562" s="52">
        <v>2.82904</v>
      </c>
      <c r="C562" s="14">
        <v>1.0426584874594533</v>
      </c>
    </row>
    <row r="563" spans="1:4" x14ac:dyDescent="0.25">
      <c r="A563" s="1">
        <v>42121</v>
      </c>
      <c r="B563" s="52">
        <v>2.77386</v>
      </c>
      <c r="C563" s="14">
        <v>1.0426584874594533</v>
      </c>
    </row>
    <row r="564" spans="1:4" x14ac:dyDescent="0.25">
      <c r="A564" s="1">
        <v>42128</v>
      </c>
      <c r="B564" s="52">
        <v>2.8934199999999999</v>
      </c>
      <c r="C564" s="14">
        <v>1.0426584874594533</v>
      </c>
    </row>
    <row r="565" spans="1:4" x14ac:dyDescent="0.25">
      <c r="A565" s="1">
        <v>42135</v>
      </c>
      <c r="B565" s="52">
        <v>3.0571299999999999</v>
      </c>
      <c r="C565" s="14">
        <v>1.0956958613430354</v>
      </c>
    </row>
    <row r="566" spans="1:4" x14ac:dyDescent="0.25">
      <c r="A566" s="1">
        <v>42142</v>
      </c>
      <c r="B566" s="52">
        <v>3.1473200000000001</v>
      </c>
      <c r="C566" s="14">
        <v>1.1227705910432799</v>
      </c>
    </row>
    <row r="567" spans="1:4" x14ac:dyDescent="0.25">
      <c r="A567" s="1">
        <v>42149</v>
      </c>
      <c r="B567" s="52">
        <v>3.0834299999999999</v>
      </c>
      <c r="C567" s="14">
        <v>1.1002619077029954</v>
      </c>
    </row>
    <row r="568" spans="1:4" x14ac:dyDescent="0.25">
      <c r="A568" s="1">
        <v>42156</v>
      </c>
      <c r="B568" s="52">
        <v>3.0176699999999999</v>
      </c>
      <c r="C568" s="14">
        <v>1.0767043044176545</v>
      </c>
    </row>
    <row r="569" spans="1:4" x14ac:dyDescent="0.25">
      <c r="A569" s="1">
        <v>42163</v>
      </c>
      <c r="B569" s="52">
        <v>3.0571299999999999</v>
      </c>
      <c r="C569" s="14">
        <v>1.0767043044176545</v>
      </c>
    </row>
    <row r="570" spans="1:4" x14ac:dyDescent="0.25">
      <c r="A570" s="1">
        <v>42170</v>
      </c>
      <c r="B570" s="52">
        <v>3.0270600000000001</v>
      </c>
      <c r="C570" s="14">
        <v>1.0648195885101686</v>
      </c>
    </row>
    <row r="571" spans="1:4" x14ac:dyDescent="0.25">
      <c r="A571" s="1">
        <v>42177</v>
      </c>
      <c r="B571" s="52">
        <v>3.2675800000000002</v>
      </c>
      <c r="C571" s="14">
        <v>1.0648195885101686</v>
      </c>
    </row>
    <row r="572" spans="1:4" x14ac:dyDescent="0.25">
      <c r="A572" s="1">
        <v>42184</v>
      </c>
      <c r="B572" s="52">
        <v>3.0477300000000001</v>
      </c>
      <c r="C572" s="14">
        <v>0.99316698996708852</v>
      </c>
    </row>
    <row r="573" spans="1:4" x14ac:dyDescent="0.25">
      <c r="A573" s="1">
        <v>42191</v>
      </c>
      <c r="B573" s="52">
        <v>3.1492</v>
      </c>
      <c r="C573" s="14">
        <v>0.99316698996708852</v>
      </c>
    </row>
    <row r="574" spans="1:4" x14ac:dyDescent="0.25">
      <c r="A574" s="1">
        <v>42198</v>
      </c>
      <c r="B574" s="52">
        <v>3.34274</v>
      </c>
      <c r="C574" s="14">
        <v>1.0508093675982022</v>
      </c>
    </row>
    <row r="575" spans="1:4" x14ac:dyDescent="0.25">
      <c r="A575" s="1">
        <v>42205</v>
      </c>
      <c r="B575" s="52">
        <v>3.3126699999999998</v>
      </c>
      <c r="C575" s="14">
        <v>1.0397730483891061</v>
      </c>
    </row>
    <row r="576" spans="1:4" x14ac:dyDescent="0.25">
      <c r="A576" s="1">
        <v>42212</v>
      </c>
      <c r="B576" s="52">
        <v>3.2901199999999999</v>
      </c>
      <c r="C576" s="14">
        <v>1.0309425759151616</v>
      </c>
      <c r="D576">
        <v>1</v>
      </c>
    </row>
    <row r="577" spans="1:3" x14ac:dyDescent="0.25">
      <c r="A577" s="1">
        <v>42219</v>
      </c>
      <c r="B577" s="52">
        <v>3.2281200000000001</v>
      </c>
      <c r="C577" s="14">
        <v>1.0099184620768427</v>
      </c>
    </row>
    <row r="578" spans="1:3" x14ac:dyDescent="0.25">
      <c r="A578" s="1">
        <v>42226</v>
      </c>
      <c r="B578" s="52">
        <v>3.18302</v>
      </c>
      <c r="C578" s="14">
        <v>1.0099184620768427</v>
      </c>
    </row>
    <row r="579" spans="1:3" x14ac:dyDescent="0.25">
      <c r="A579" s="1">
        <v>42233</v>
      </c>
      <c r="B579" s="52">
        <v>2.9706999999999999</v>
      </c>
      <c r="C579" s="14">
        <v>1.0099184620768427</v>
      </c>
    </row>
    <row r="580" spans="1:3" x14ac:dyDescent="0.25">
      <c r="A580" s="1">
        <v>42240</v>
      </c>
      <c r="B580" s="52">
        <v>3.0477300000000001</v>
      </c>
      <c r="C580" s="14">
        <v>1.0099184620768427</v>
      </c>
    </row>
    <row r="581" spans="1:3" x14ac:dyDescent="0.25">
      <c r="A581" s="1">
        <v>42247</v>
      </c>
      <c r="B581" s="52">
        <v>2.9500299999999999</v>
      </c>
      <c r="C581" s="14">
        <v>1.0099184620768427</v>
      </c>
    </row>
    <row r="582" spans="1:3" x14ac:dyDescent="0.25">
      <c r="A582" s="1">
        <v>42254</v>
      </c>
      <c r="B582" s="52">
        <v>2.9706999999999999</v>
      </c>
      <c r="C582" s="14">
        <v>1.0099184620768427</v>
      </c>
    </row>
    <row r="583" spans="1:3" x14ac:dyDescent="0.25">
      <c r="A583" s="1">
        <v>42261</v>
      </c>
      <c r="B583" s="52">
        <v>2.8936600000000001</v>
      </c>
      <c r="C583" s="14">
        <v>1.0341939404996949</v>
      </c>
    </row>
    <row r="584" spans="1:3" x14ac:dyDescent="0.25">
      <c r="A584" s="1">
        <v>42268</v>
      </c>
      <c r="B584" s="52">
        <v>2.9406300000000001</v>
      </c>
      <c r="C584" s="14">
        <v>1.0160922332475892</v>
      </c>
    </row>
    <row r="585" spans="1:3" x14ac:dyDescent="0.25">
      <c r="A585" s="1">
        <v>42275</v>
      </c>
      <c r="B585" s="52">
        <v>2.9575399999999998</v>
      </c>
      <c r="C585" s="14">
        <v>1.0083582356410155</v>
      </c>
    </row>
    <row r="586" spans="1:3" x14ac:dyDescent="0.25">
      <c r="A586" s="1">
        <v>42282</v>
      </c>
      <c r="B586" s="52">
        <v>2.9932400000000001</v>
      </c>
      <c r="C586" s="14">
        <v>1.0083582356410155</v>
      </c>
    </row>
    <row r="587" spans="1:3" x14ac:dyDescent="0.25">
      <c r="A587" s="1">
        <v>42289</v>
      </c>
      <c r="B587" s="52">
        <v>3.0590099999999998</v>
      </c>
      <c r="C587" s="14">
        <v>1.0083582356410155</v>
      </c>
    </row>
    <row r="588" spans="1:3" x14ac:dyDescent="0.25">
      <c r="A588" s="1">
        <v>42296</v>
      </c>
      <c r="B588" s="52">
        <v>3.0214300000000001</v>
      </c>
      <c r="C588" s="14">
        <v>1.0083582356410155</v>
      </c>
    </row>
    <row r="589" spans="1:3" x14ac:dyDescent="0.25">
      <c r="A589" s="1">
        <v>42303</v>
      </c>
      <c r="B589" s="52">
        <v>2.9763299999999999</v>
      </c>
      <c r="C589" s="14">
        <v>1.0213974669710164</v>
      </c>
    </row>
    <row r="590" spans="1:3" x14ac:dyDescent="0.25">
      <c r="A590" s="1">
        <v>42310</v>
      </c>
      <c r="B590" s="52">
        <v>2.9838499999999999</v>
      </c>
      <c r="C590" s="14">
        <v>1.0168740519095998</v>
      </c>
    </row>
    <row r="591" spans="1:3" x14ac:dyDescent="0.25">
      <c r="A591" s="1">
        <v>42317</v>
      </c>
      <c r="B591" s="52">
        <v>2.93499</v>
      </c>
      <c r="C591" s="14">
        <v>1.0313844187718864</v>
      </c>
    </row>
    <row r="592" spans="1:3" x14ac:dyDescent="0.25">
      <c r="A592" s="1">
        <v>42324</v>
      </c>
      <c r="B592" s="52">
        <v>2.9256000000000002</v>
      </c>
      <c r="C592" s="14">
        <v>1.0325888770380818</v>
      </c>
    </row>
    <row r="593" spans="1:4" x14ac:dyDescent="0.25">
      <c r="A593" s="1">
        <v>42331</v>
      </c>
      <c r="B593" s="52">
        <v>3.0195500000000002</v>
      </c>
      <c r="C593" s="14">
        <v>0.99898065122944413</v>
      </c>
    </row>
    <row r="594" spans="1:4" x14ac:dyDescent="0.25">
      <c r="A594" s="1">
        <v>42338</v>
      </c>
      <c r="B594" s="52">
        <v>2.97445</v>
      </c>
      <c r="C594" s="14">
        <v>0.99898065122944413</v>
      </c>
    </row>
    <row r="595" spans="1:4" x14ac:dyDescent="0.25">
      <c r="A595" s="1">
        <v>42345</v>
      </c>
      <c r="B595" s="52">
        <v>2.83541</v>
      </c>
      <c r="C595" s="14">
        <v>1.0448532516517408</v>
      </c>
    </row>
    <row r="596" spans="1:4" x14ac:dyDescent="0.25">
      <c r="A596" s="1">
        <v>42352</v>
      </c>
      <c r="B596" s="52">
        <v>2.90117</v>
      </c>
      <c r="C596" s="14">
        <v>1.0199256952812443</v>
      </c>
    </row>
    <row r="597" spans="1:4" x14ac:dyDescent="0.25">
      <c r="A597" s="1">
        <v>42359</v>
      </c>
      <c r="B597" s="52">
        <v>2.9030499999999999</v>
      </c>
      <c r="C597" s="14">
        <v>1.0172778907301607</v>
      </c>
    </row>
    <row r="598" spans="1:4" x14ac:dyDescent="0.25">
      <c r="A598" s="1">
        <v>42366</v>
      </c>
      <c r="B598" s="52">
        <v>2.90117</v>
      </c>
      <c r="C598" s="14">
        <v>1.0172778907301607</v>
      </c>
    </row>
    <row r="599" spans="1:4" x14ac:dyDescent="0.25">
      <c r="A599" s="1">
        <v>42373</v>
      </c>
      <c r="B599" s="52">
        <v>2.7226699999999999</v>
      </c>
      <c r="C599" s="14">
        <v>1.0172778907301607</v>
      </c>
    </row>
    <row r="600" spans="1:4" x14ac:dyDescent="0.25">
      <c r="A600" s="1">
        <v>42380</v>
      </c>
      <c r="B600" s="52">
        <v>2.6324800000000002</v>
      </c>
      <c r="C600" s="14">
        <v>1.048964539557375</v>
      </c>
    </row>
    <row r="601" spans="1:4" x14ac:dyDescent="0.25">
      <c r="A601" s="1">
        <v>42387</v>
      </c>
      <c r="B601" s="52">
        <v>2.5497999999999998</v>
      </c>
      <c r="C601" s="14">
        <v>1.0788759824916934</v>
      </c>
    </row>
    <row r="602" spans="1:4" x14ac:dyDescent="0.25">
      <c r="A602" s="1">
        <v>42394</v>
      </c>
      <c r="B602" s="52">
        <v>2.4596100000000001</v>
      </c>
      <c r="C602" s="14">
        <v>1.1128881064229255</v>
      </c>
      <c r="D602">
        <v>2</v>
      </c>
    </row>
    <row r="603" spans="1:4" x14ac:dyDescent="0.25">
      <c r="A603" s="1">
        <v>42401</v>
      </c>
      <c r="B603" s="52">
        <v>2.23976</v>
      </c>
      <c r="C603" s="14">
        <v>1.2045221899439786</v>
      </c>
    </row>
    <row r="604" spans="1:4" x14ac:dyDescent="0.25">
      <c r="A604" s="1">
        <v>42408</v>
      </c>
      <c r="B604" s="52">
        <v>2.2510400000000002</v>
      </c>
      <c r="C604" s="14">
        <v>1.1974985755668122</v>
      </c>
    </row>
    <row r="605" spans="1:4" x14ac:dyDescent="0.25">
      <c r="A605" s="1">
        <v>42415</v>
      </c>
      <c r="B605" s="52">
        <v>2.1871499999999999</v>
      </c>
      <c r="C605" s="14">
        <v>1.2242915807653114</v>
      </c>
    </row>
    <row r="606" spans="1:4" x14ac:dyDescent="0.25">
      <c r="A606" s="1">
        <v>42422</v>
      </c>
      <c r="B606" s="52">
        <v>2.1965499999999998</v>
      </c>
      <c r="C606" s="14">
        <v>1.2180029595515993</v>
      </c>
    </row>
    <row r="607" spans="1:4" x14ac:dyDescent="0.25">
      <c r="A607" s="1">
        <v>42429</v>
      </c>
      <c r="B607" s="52">
        <v>2.3712900000000001</v>
      </c>
      <c r="C607" s="14">
        <v>1.139456796348651</v>
      </c>
    </row>
    <row r="608" spans="1:4" x14ac:dyDescent="0.25">
      <c r="A608" s="1">
        <v>42436</v>
      </c>
      <c r="B608" s="52">
        <v>2.5685899999999999</v>
      </c>
      <c r="C608" s="14">
        <v>1.139456796348651</v>
      </c>
    </row>
    <row r="609" spans="1:3" x14ac:dyDescent="0.25">
      <c r="A609" s="1">
        <v>42443</v>
      </c>
      <c r="B609" s="52">
        <v>2.3412299999999999</v>
      </c>
      <c r="C609" s="14">
        <v>1.139456796348651</v>
      </c>
    </row>
    <row r="610" spans="1:3" x14ac:dyDescent="0.25">
      <c r="A610" s="1">
        <v>42450</v>
      </c>
      <c r="B610" s="52">
        <v>2.2623099999999998</v>
      </c>
      <c r="C610" s="14">
        <v>1.1717468134780002</v>
      </c>
    </row>
    <row r="611" spans="1:3" x14ac:dyDescent="0.25">
      <c r="A611" s="1">
        <v>42457</v>
      </c>
      <c r="B611" s="52">
        <v>2.2284899999999999</v>
      </c>
      <c r="C611" s="14">
        <v>1.1848090025719569</v>
      </c>
    </row>
    <row r="612" spans="1:3" x14ac:dyDescent="0.25">
      <c r="A612" s="1">
        <v>42464</v>
      </c>
      <c r="B612" s="52">
        <v>2.1552099999999998</v>
      </c>
      <c r="C612" s="14">
        <v>1.2162450620392438</v>
      </c>
    </row>
    <row r="613" spans="1:3" x14ac:dyDescent="0.25">
      <c r="A613" s="1">
        <v>42471</v>
      </c>
      <c r="B613" s="52">
        <v>2.29989</v>
      </c>
      <c r="C613" s="14">
        <v>1.1492719329386067</v>
      </c>
    </row>
    <row r="614" spans="1:3" x14ac:dyDescent="0.25">
      <c r="A614" s="1">
        <v>42478</v>
      </c>
      <c r="B614" s="52">
        <v>2.3111700000000002</v>
      </c>
      <c r="C614" s="14">
        <v>1.1492719329386067</v>
      </c>
    </row>
    <row r="615" spans="1:3" x14ac:dyDescent="0.25">
      <c r="A615" s="1">
        <v>42485</v>
      </c>
      <c r="B615" s="52">
        <v>2.27359</v>
      </c>
      <c r="C615" s="14">
        <v>1.1492719329386067</v>
      </c>
    </row>
    <row r="616" spans="1:3" x14ac:dyDescent="0.25">
      <c r="A616" s="1">
        <v>42492</v>
      </c>
      <c r="B616" s="52">
        <v>2.0913200000000001</v>
      </c>
      <c r="C616" s="14">
        <v>1.2308365674165425</v>
      </c>
    </row>
    <row r="617" spans="1:3" x14ac:dyDescent="0.25">
      <c r="A617" s="1">
        <v>42499</v>
      </c>
      <c r="B617" s="52">
        <v>2.0894499999999998</v>
      </c>
      <c r="C617" s="14">
        <v>1.2297311395287167</v>
      </c>
    </row>
    <row r="618" spans="1:3" x14ac:dyDescent="0.25">
      <c r="A618" s="1">
        <v>42506</v>
      </c>
      <c r="B618" s="52">
        <v>2.1739999999999999</v>
      </c>
      <c r="C618" s="14">
        <v>1.188063224279567</v>
      </c>
    </row>
    <row r="619" spans="1:3" x14ac:dyDescent="0.25">
      <c r="A619" s="1">
        <v>42513</v>
      </c>
      <c r="B619" s="52">
        <v>2.3559999999999999</v>
      </c>
      <c r="C619" s="14">
        <v>1.188063224279567</v>
      </c>
    </row>
    <row r="620" spans="1:3" x14ac:dyDescent="0.25">
      <c r="A620" s="1">
        <v>42520</v>
      </c>
      <c r="B620" s="52">
        <v>2.2120000000000002</v>
      </c>
      <c r="C620" s="14">
        <v>1.188063224279567</v>
      </c>
    </row>
    <row r="621" spans="1:3" x14ac:dyDescent="0.25">
      <c r="A621" s="1">
        <v>42527</v>
      </c>
      <c r="B621" s="52">
        <v>2.1059999999999999</v>
      </c>
      <c r="C621" s="14">
        <v>1.2351698942278717</v>
      </c>
    </row>
    <row r="622" spans="1:3" x14ac:dyDescent="0.25">
      <c r="A622" s="1">
        <v>42534</v>
      </c>
      <c r="B622" s="52">
        <v>2.04</v>
      </c>
      <c r="C622" s="14">
        <v>1.2650105000835303</v>
      </c>
    </row>
    <row r="623" spans="1:3" x14ac:dyDescent="0.25">
      <c r="A623" s="1">
        <v>42541</v>
      </c>
      <c r="B623" s="52">
        <v>1.74</v>
      </c>
      <c r="C623" s="14">
        <v>1.4220751947132177</v>
      </c>
    </row>
    <row r="624" spans="1:3" x14ac:dyDescent="0.25">
      <c r="A624" s="1">
        <v>42548</v>
      </c>
      <c r="B624" s="52">
        <v>1.68</v>
      </c>
      <c r="C624" s="14">
        <v>1.4551665145244879</v>
      </c>
    </row>
    <row r="625" spans="1:3" x14ac:dyDescent="0.25">
      <c r="A625" s="1">
        <v>42555</v>
      </c>
      <c r="B625" s="52">
        <v>1.76</v>
      </c>
      <c r="C625" s="14">
        <v>1.4066464988895948</v>
      </c>
    </row>
    <row r="626" spans="1:3" x14ac:dyDescent="0.25">
      <c r="A626" s="1">
        <v>42562</v>
      </c>
      <c r="B626" s="52">
        <v>1.931</v>
      </c>
      <c r="C626" s="14">
        <v>1.3119223044932777</v>
      </c>
    </row>
    <row r="627" spans="1:3" x14ac:dyDescent="0.25">
      <c r="A627" s="1">
        <v>42569</v>
      </c>
      <c r="B627" s="52">
        <v>1.956</v>
      </c>
      <c r="C627" s="14">
        <v>1.3119223044932777</v>
      </c>
    </row>
    <row r="628" spans="1:3" x14ac:dyDescent="0.25">
      <c r="A628" s="1">
        <v>42576</v>
      </c>
      <c r="B628" s="52">
        <v>1.97</v>
      </c>
      <c r="C628" s="14">
        <v>1.3119223044932777</v>
      </c>
    </row>
    <row r="629" spans="1:3" x14ac:dyDescent="0.25">
      <c r="A629" s="1">
        <v>42583</v>
      </c>
      <c r="B629" s="52">
        <v>1.9</v>
      </c>
      <c r="C629" s="14">
        <v>1.3119223044932777</v>
      </c>
    </row>
    <row r="630" spans="1:3" x14ac:dyDescent="0.25">
      <c r="A630" s="1">
        <v>42590</v>
      </c>
      <c r="B630" s="52">
        <v>1.976</v>
      </c>
      <c r="C630" s="14">
        <v>1.2707015913399964</v>
      </c>
    </row>
    <row r="631" spans="1:3" x14ac:dyDescent="0.25">
      <c r="A631" s="1">
        <v>42597</v>
      </c>
      <c r="B631" s="52">
        <v>1.829</v>
      </c>
      <c r="C631" s="14">
        <v>1.2707015913399964</v>
      </c>
    </row>
    <row r="632" spans="1:3" x14ac:dyDescent="0.25">
      <c r="A632" s="1">
        <v>42604</v>
      </c>
      <c r="B632" s="52">
        <v>2.0139999999999998</v>
      </c>
      <c r="C632" s="14">
        <v>1.1723481664523545</v>
      </c>
    </row>
    <row r="633" spans="1:3" x14ac:dyDescent="0.25">
      <c r="A633" s="1">
        <v>42611</v>
      </c>
      <c r="B633" s="52">
        <v>2.1920000000000002</v>
      </c>
      <c r="C633" s="14">
        <v>1.1723481664523545</v>
      </c>
    </row>
    <row r="634" spans="1:3" x14ac:dyDescent="0.25">
      <c r="A634" s="1">
        <v>42618</v>
      </c>
      <c r="B634" s="52">
        <v>2.1659999999999999</v>
      </c>
      <c r="C634" s="14">
        <v>1.1723481664523545</v>
      </c>
    </row>
    <row r="635" spans="1:3" x14ac:dyDescent="0.25">
      <c r="A635" s="1">
        <v>42625</v>
      </c>
      <c r="B635" s="52">
        <v>2.0139999999999998</v>
      </c>
      <c r="C635" s="14">
        <v>1.1723481664523545</v>
      </c>
    </row>
    <row r="636" spans="1:3" x14ac:dyDescent="0.25">
      <c r="A636" s="1">
        <v>42632</v>
      </c>
      <c r="B636" s="52">
        <v>1.996</v>
      </c>
      <c r="C636" s="14">
        <v>1.1793257828594528</v>
      </c>
    </row>
    <row r="637" spans="1:3" x14ac:dyDescent="0.25">
      <c r="A637" s="1">
        <v>42639</v>
      </c>
      <c r="B637" s="52">
        <v>1.974</v>
      </c>
      <c r="C637" s="14">
        <v>1.1884090197374353</v>
      </c>
    </row>
    <row r="638" spans="1:3" x14ac:dyDescent="0.25">
      <c r="A638" s="1">
        <v>42646</v>
      </c>
      <c r="B638" s="52">
        <v>2.0019999999999998</v>
      </c>
      <c r="C638" s="14">
        <v>1.1723242798556963</v>
      </c>
    </row>
    <row r="649" spans="4:4" x14ac:dyDescent="0.25">
      <c r="D649">
        <v>2</v>
      </c>
    </row>
  </sheetData>
  <autoFilter ref="D1:D720"/>
  <mergeCells count="1">
    <mergeCell ref="I1:J1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trading strategies</vt:lpstr>
      <vt:lpstr>Loss function</vt:lpstr>
      <vt:lpstr>half year 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Guizzardi</dc:creator>
  <cp:lastModifiedBy>Andrea Guizzardi</cp:lastModifiedBy>
  <dcterms:created xsi:type="dcterms:W3CDTF">2015-10-08T11:09:09Z</dcterms:created>
  <dcterms:modified xsi:type="dcterms:W3CDTF">2017-09-20T08:27:49Z</dcterms:modified>
</cp:coreProperties>
</file>