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nitoreo Shahuindo\0. MONITOREO GEOTECNICO\8. DATA CRUDA EoR\2 PADS Y BOTADERO\250131 Data Monitoreo Anddes FEBRERO\DME-CHOLOQUE\PRISMAS\"/>
    </mc:Choice>
  </mc:AlternateContent>
  <xr:revisionPtr revIDLastSave="0" documentId="13_ncr:1_{6228B991-568E-448E-BC38-EEDC6512C4DE}" xr6:coauthVersionLast="47" xr6:coauthVersionMax="47" xr10:uidLastSave="{00000000-0000-0000-0000-000000000000}"/>
  <bookViews>
    <workbookView xWindow="390" yWindow="390" windowWidth="19770" windowHeight="15585" tabRatio="795" firstSheet="1" activeTab="1" xr2:uid="{00000000-000D-0000-FFFF-FFFF00000000}"/>
  </bookViews>
  <sheets>
    <sheet name="Vector Imagen" sheetId="29" state="hidden" r:id="rId1"/>
    <sheet name="D-CH-1" sheetId="3" r:id="rId2"/>
    <sheet name="D-CH-2" sheetId="33" r:id="rId3"/>
    <sheet name="D-CH-3" sheetId="12" r:id="rId4"/>
    <sheet name="D-CH-4" sheetId="34" r:id="rId5"/>
    <sheet name="D-CH-5" sheetId="36" r:id="rId6"/>
    <sheet name="D-CH-11" sheetId="42" r:id="rId7"/>
    <sheet name="D-CH-31" sheetId="44" r:id="rId8"/>
    <sheet name="D-CH-32" sheetId="45" r:id="rId9"/>
    <sheet name="D-CH-33" sheetId="46" r:id="rId10"/>
    <sheet name="D-CH-34" sheetId="47" r:id="rId11"/>
    <sheet name="D-CH-35" sheetId="48" r:id="rId12"/>
  </sheets>
  <definedNames>
    <definedName name="_xlnm.Print_Area" localSheetId="6">'D-CH-11'!$A$1:$AJ$21</definedName>
    <definedName name="_xlnm.Print_Area" localSheetId="2">'D-CH-2'!$A$1:$AO$19</definedName>
    <definedName name="_xlnm.Print_Area" localSheetId="3">'D-CH-3'!$A$1:$AJ$21</definedName>
    <definedName name="_xlnm.Print_Area" localSheetId="7">'D-CH-31'!$A$1:$AJ$21</definedName>
    <definedName name="_xlnm.Print_Area" localSheetId="8">'D-CH-32'!$A$1:$AJ$21</definedName>
    <definedName name="_xlnm.Print_Area" localSheetId="9">'D-CH-33'!$A$1:$AJ$21</definedName>
    <definedName name="_xlnm.Print_Area" localSheetId="10">'D-CH-34'!$A$1:$AJ$21</definedName>
    <definedName name="_xlnm.Print_Area" localSheetId="11">'D-CH-35'!$A$1:$AJ$21</definedName>
    <definedName name="_xlnm.Print_Area" localSheetId="5">'D-CH-5'!$A$1:$AJ$21</definedName>
    <definedName name="_xlnm.Print_Area" localSheetId="0">'Vector Imagen'!$B$2:$O$37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48" l="1"/>
  <c r="F36" i="48"/>
  <c r="AD36" i="48" s="1"/>
  <c r="K36" i="48"/>
  <c r="L36" i="48"/>
  <c r="N36" i="48"/>
  <c r="O36" i="48"/>
  <c r="V36" i="48"/>
  <c r="W36" i="48"/>
  <c r="X36" i="48"/>
  <c r="Y36" i="48"/>
  <c r="Z36" i="48"/>
  <c r="AJ36" i="48"/>
  <c r="E36" i="47"/>
  <c r="F36" i="47"/>
  <c r="K36" i="47"/>
  <c r="L36" i="47"/>
  <c r="M36" i="47"/>
  <c r="N36" i="47"/>
  <c r="O36" i="47"/>
  <c r="AG36" i="47" s="1"/>
  <c r="S36" i="47"/>
  <c r="T36" i="47"/>
  <c r="V36" i="47"/>
  <c r="W36" i="47"/>
  <c r="X36" i="47"/>
  <c r="Y36" i="47"/>
  <c r="AE36" i="47" s="1"/>
  <c r="Z36" i="47"/>
  <c r="AA36" i="47" s="1"/>
  <c r="AB36" i="47" s="1"/>
  <c r="AD36" i="47"/>
  <c r="AJ36" i="47"/>
  <c r="E36" i="46"/>
  <c r="F36" i="46"/>
  <c r="AD36" i="46" s="1"/>
  <c r="K36" i="46"/>
  <c r="L36" i="46"/>
  <c r="M36" i="46"/>
  <c r="N36" i="46"/>
  <c r="O36" i="46"/>
  <c r="AG36" i="46" s="1"/>
  <c r="P36" i="46"/>
  <c r="Q36" i="46"/>
  <c r="S36" i="46"/>
  <c r="T36" i="46"/>
  <c r="V36" i="46"/>
  <c r="W36" i="46"/>
  <c r="X36" i="46"/>
  <c r="Y36" i="46"/>
  <c r="AE36" i="46" s="1"/>
  <c r="Z36" i="46"/>
  <c r="AA36" i="46" s="1"/>
  <c r="AB36" i="46" s="1"/>
  <c r="AJ36" i="46"/>
  <c r="K36" i="45"/>
  <c r="E36" i="45"/>
  <c r="F36" i="45"/>
  <c r="L36" i="45"/>
  <c r="M36" i="45"/>
  <c r="N36" i="45"/>
  <c r="T36" i="45" s="1"/>
  <c r="O36" i="45"/>
  <c r="P36" i="45" s="1"/>
  <c r="Q36" i="45" s="1"/>
  <c r="V36" i="45"/>
  <c r="W36" i="45"/>
  <c r="Y36" i="45"/>
  <c r="Z36" i="45"/>
  <c r="AA36" i="45" s="1"/>
  <c r="AB36" i="45" s="1"/>
  <c r="AD36" i="45"/>
  <c r="AG36" i="45"/>
  <c r="AH36" i="45"/>
  <c r="AJ36" i="45"/>
  <c r="E36" i="44"/>
  <c r="F36" i="44"/>
  <c r="K36" i="44"/>
  <c r="S36" i="44" s="1"/>
  <c r="L36" i="44"/>
  <c r="N36" i="44"/>
  <c r="O36" i="44"/>
  <c r="AG36" i="44" s="1"/>
  <c r="V36" i="44"/>
  <c r="X36" i="44" s="1"/>
  <c r="W36" i="44"/>
  <c r="Y36" i="44"/>
  <c r="Z36" i="44"/>
  <c r="AJ36" i="44"/>
  <c r="M36" i="48" l="1"/>
  <c r="T36" i="48"/>
  <c r="AE36" i="48"/>
  <c r="AH36" i="48"/>
  <c r="AG36" i="48"/>
  <c r="S36" i="48"/>
  <c r="P36" i="48"/>
  <c r="Q36" i="48" s="1"/>
  <c r="AA36" i="48"/>
  <c r="AB36" i="48" s="1"/>
  <c r="P36" i="47"/>
  <c r="Q36" i="47" s="1"/>
  <c r="AH36" i="47"/>
  <c r="AH36" i="46"/>
  <c r="X36" i="45"/>
  <c r="AE36" i="45" s="1"/>
  <c r="S36" i="45"/>
  <c r="P36" i="44"/>
  <c r="Q36" i="44" s="1"/>
  <c r="AE36" i="44"/>
  <c r="AD36" i="44"/>
  <c r="AH36" i="44"/>
  <c r="M36" i="44"/>
  <c r="T36" i="44" s="1"/>
  <c r="AA36" i="44"/>
  <c r="AB36" i="44" s="1"/>
  <c r="K34" i="48"/>
  <c r="S34" i="48" s="1"/>
  <c r="L34" i="48"/>
  <c r="N34" i="48"/>
  <c r="O34" i="48"/>
  <c r="AG34" i="48" s="1"/>
  <c r="P34" i="48"/>
  <c r="Q34" i="48"/>
  <c r="V34" i="48"/>
  <c r="X34" i="48" s="1"/>
  <c r="W34" i="48"/>
  <c r="Y34" i="48"/>
  <c r="AE34" i="48" s="1"/>
  <c r="Z34" i="48"/>
  <c r="AH34" i="48" s="1"/>
  <c r="AA34" i="48"/>
  <c r="AB34" i="48"/>
  <c r="AD34" i="48"/>
  <c r="AJ34" i="48"/>
  <c r="K35" i="48"/>
  <c r="S35" i="48" s="1"/>
  <c r="L35" i="48"/>
  <c r="M35" i="48"/>
  <c r="N35" i="48"/>
  <c r="T35" i="48" s="1"/>
  <c r="O35" i="48"/>
  <c r="AG35" i="48" s="1"/>
  <c r="V35" i="48"/>
  <c r="W35" i="48"/>
  <c r="X35" i="48"/>
  <c r="AE35" i="48" s="1"/>
  <c r="Y35" i="48"/>
  <c r="Z35" i="48"/>
  <c r="AA35" i="48"/>
  <c r="AB35" i="48"/>
  <c r="AD35" i="48"/>
  <c r="AH35" i="48"/>
  <c r="AJ35" i="48"/>
  <c r="E34" i="48"/>
  <c r="F34" i="48"/>
  <c r="E35" i="48"/>
  <c r="F35" i="48"/>
  <c r="K34" i="47"/>
  <c r="M34" i="47" s="1"/>
  <c r="T34" i="47" s="1"/>
  <c r="L34" i="47"/>
  <c r="N34" i="47"/>
  <c r="O34" i="47"/>
  <c r="AG34" i="47" s="1"/>
  <c r="S34" i="47"/>
  <c r="V34" i="47"/>
  <c r="W34" i="47"/>
  <c r="X34" i="47"/>
  <c r="Y34" i="47"/>
  <c r="AE34" i="47" s="1"/>
  <c r="Z34" i="47"/>
  <c r="AH34" i="47" s="1"/>
  <c r="AA34" i="47"/>
  <c r="AB34" i="47"/>
  <c r="AD34" i="47"/>
  <c r="AJ34" i="47"/>
  <c r="K35" i="47"/>
  <c r="L35" i="47"/>
  <c r="M35" i="47"/>
  <c r="N35" i="47"/>
  <c r="O35" i="47"/>
  <c r="AG35" i="47" s="1"/>
  <c r="P35" i="47"/>
  <c r="S35" i="47"/>
  <c r="T35" i="47"/>
  <c r="V35" i="47"/>
  <c r="X35" i="47" s="1"/>
  <c r="AE35" i="47" s="1"/>
  <c r="W35" i="47"/>
  <c r="Y35" i="47"/>
  <c r="Z35" i="47"/>
  <c r="AA35" i="47"/>
  <c r="AB35" i="47"/>
  <c r="AD35" i="47"/>
  <c r="AH35" i="47"/>
  <c r="AJ35" i="47"/>
  <c r="E34" i="47"/>
  <c r="F34" i="47"/>
  <c r="E35" i="47"/>
  <c r="F35" i="47"/>
  <c r="K34" i="46"/>
  <c r="L34" i="46"/>
  <c r="M34" i="46"/>
  <c r="N34" i="46"/>
  <c r="T34" i="46" s="1"/>
  <c r="O34" i="46"/>
  <c r="AG34" i="46" s="1"/>
  <c r="P34" i="46"/>
  <c r="Q34" i="46" s="1"/>
  <c r="S34" i="46"/>
  <c r="V34" i="46"/>
  <c r="W34" i="46"/>
  <c r="X34" i="46"/>
  <c r="Y34" i="46"/>
  <c r="AE34" i="46" s="1"/>
  <c r="Z34" i="46"/>
  <c r="AH34" i="46" s="1"/>
  <c r="AA34" i="46"/>
  <c r="AB34" i="46"/>
  <c r="AD34" i="46"/>
  <c r="AJ34" i="46"/>
  <c r="K35" i="46"/>
  <c r="M35" i="46" s="1"/>
  <c r="T35" i="46" s="1"/>
  <c r="L35" i="46"/>
  <c r="N35" i="46"/>
  <c r="O35" i="46"/>
  <c r="AG35" i="46" s="1"/>
  <c r="P35" i="46"/>
  <c r="V35" i="46"/>
  <c r="X35" i="46" s="1"/>
  <c r="W35" i="46"/>
  <c r="Y35" i="46"/>
  <c r="AE35" i="46" s="1"/>
  <c r="Z35" i="46"/>
  <c r="AH35" i="46" s="1"/>
  <c r="AA35" i="46"/>
  <c r="AB35" i="46"/>
  <c r="AD35" i="46"/>
  <c r="AJ35" i="46"/>
  <c r="E34" i="46"/>
  <c r="F34" i="46"/>
  <c r="E35" i="46"/>
  <c r="F35" i="46"/>
  <c r="K34" i="45"/>
  <c r="M34" i="45" s="1"/>
  <c r="L34" i="45"/>
  <c r="N34" i="45"/>
  <c r="T34" i="45" s="1"/>
  <c r="O34" i="45"/>
  <c r="P34" i="45"/>
  <c r="Q34" i="45" s="1"/>
  <c r="V34" i="45"/>
  <c r="W34" i="45"/>
  <c r="X34" i="45"/>
  <c r="Y34" i="45"/>
  <c r="AE34" i="45" s="1"/>
  <c r="Z34" i="45"/>
  <c r="AH34" i="45" s="1"/>
  <c r="AA34" i="45"/>
  <c r="AB34" i="45"/>
  <c r="AD34" i="45"/>
  <c r="AG34" i="45"/>
  <c r="AJ34" i="45"/>
  <c r="K35" i="45"/>
  <c r="M35" i="45" s="1"/>
  <c r="T35" i="45" s="1"/>
  <c r="L35" i="45"/>
  <c r="N35" i="45"/>
  <c r="O35" i="45"/>
  <c r="AG35" i="45" s="1"/>
  <c r="P35" i="45"/>
  <c r="Q35" i="45"/>
  <c r="S35" i="45"/>
  <c r="V35" i="45"/>
  <c r="W35" i="45"/>
  <c r="X35" i="45"/>
  <c r="Y35" i="45"/>
  <c r="AE35" i="45" s="1"/>
  <c r="Z35" i="45"/>
  <c r="AH35" i="45" s="1"/>
  <c r="AA35" i="45"/>
  <c r="AB35" i="45" s="1"/>
  <c r="AD35" i="45"/>
  <c r="AJ35" i="45"/>
  <c r="E34" i="45"/>
  <c r="F34" i="45"/>
  <c r="E35" i="45"/>
  <c r="F35" i="45"/>
  <c r="K34" i="44"/>
  <c r="L34" i="44"/>
  <c r="M34" i="44" s="1"/>
  <c r="T34" i="44" s="1"/>
  <c r="N34" i="44"/>
  <c r="O34" i="44"/>
  <c r="P34" i="44"/>
  <c r="Q34" i="44"/>
  <c r="S34" i="44"/>
  <c r="V34" i="44"/>
  <c r="W34" i="44"/>
  <c r="X34" i="44"/>
  <c r="Y34" i="44"/>
  <c r="AE34" i="44" s="1"/>
  <c r="Z34" i="44"/>
  <c r="AH34" i="44" s="1"/>
  <c r="AA34" i="44"/>
  <c r="AB34" i="44"/>
  <c r="AD34" i="44"/>
  <c r="AG34" i="44"/>
  <c r="AJ34" i="44"/>
  <c r="K35" i="44"/>
  <c r="L35" i="44"/>
  <c r="M35" i="44"/>
  <c r="N35" i="44"/>
  <c r="O35" i="44"/>
  <c r="AG35" i="44" s="1"/>
  <c r="P35" i="44"/>
  <c r="Q35" i="44"/>
  <c r="S35" i="44"/>
  <c r="T35" i="44"/>
  <c r="V35" i="44"/>
  <c r="X35" i="44" s="1"/>
  <c r="AE35" i="44" s="1"/>
  <c r="W35" i="44"/>
  <c r="Y35" i="44"/>
  <c r="Z35" i="44"/>
  <c r="AA35" i="44" s="1"/>
  <c r="AB35" i="44" s="1"/>
  <c r="AD35" i="44"/>
  <c r="AH35" i="44"/>
  <c r="AJ35" i="44"/>
  <c r="E34" i="44"/>
  <c r="F34" i="44"/>
  <c r="E35" i="44"/>
  <c r="F35" i="44"/>
  <c r="K33" i="45"/>
  <c r="L33" i="45"/>
  <c r="M33" i="45"/>
  <c r="N33" i="45"/>
  <c r="O33" i="45"/>
  <c r="AG33" i="45" s="1"/>
  <c r="P33" i="45"/>
  <c r="Q33" i="45"/>
  <c r="S33" i="45"/>
  <c r="T33" i="45"/>
  <c r="V33" i="45"/>
  <c r="W33" i="45"/>
  <c r="X33" i="45"/>
  <c r="Y33" i="45"/>
  <c r="AE33" i="45" s="1"/>
  <c r="Z33" i="45"/>
  <c r="AH33" i="45" s="1"/>
  <c r="AD33" i="45"/>
  <c r="AJ33" i="45"/>
  <c r="E33" i="45"/>
  <c r="F33" i="45"/>
  <c r="K33" i="44"/>
  <c r="M33" i="44" s="1"/>
  <c r="T33" i="44" s="1"/>
  <c r="L33" i="44"/>
  <c r="N33" i="44"/>
  <c r="O33" i="44"/>
  <c r="AG33" i="44" s="1"/>
  <c r="P33" i="44"/>
  <c r="Q33" i="44" s="1"/>
  <c r="V33" i="44"/>
  <c r="W33" i="44"/>
  <c r="X33" i="44"/>
  <c r="Y33" i="44"/>
  <c r="AE33" i="44" s="1"/>
  <c r="Z33" i="44"/>
  <c r="AH33" i="44" s="1"/>
  <c r="AD33" i="44"/>
  <c r="AJ33" i="44"/>
  <c r="E33" i="44"/>
  <c r="F33" i="44"/>
  <c r="K33" i="46"/>
  <c r="M33" i="46" s="1"/>
  <c r="T33" i="46" s="1"/>
  <c r="L33" i="46"/>
  <c r="N33" i="46"/>
  <c r="O33" i="46"/>
  <c r="AG33" i="46" s="1"/>
  <c r="P33" i="46"/>
  <c r="Q33" i="46"/>
  <c r="V33" i="46"/>
  <c r="W33" i="46"/>
  <c r="X33" i="46"/>
  <c r="Y33" i="46"/>
  <c r="AE33" i="46" s="1"/>
  <c r="Z33" i="46"/>
  <c r="AH33" i="46" s="1"/>
  <c r="AD33" i="46"/>
  <c r="AJ33" i="46"/>
  <c r="E33" i="46"/>
  <c r="F33" i="46"/>
  <c r="K33" i="47"/>
  <c r="S33" i="47" s="1"/>
  <c r="L33" i="47"/>
  <c r="M33" i="47"/>
  <c r="N33" i="47"/>
  <c r="T33" i="47" s="1"/>
  <c r="O33" i="47"/>
  <c r="P33" i="47"/>
  <c r="Q33" i="47"/>
  <c r="V33" i="47"/>
  <c r="W33" i="47"/>
  <c r="X33" i="47"/>
  <c r="Y33" i="47"/>
  <c r="Z33" i="47"/>
  <c r="AA33" i="47" s="1"/>
  <c r="AB33" i="47" s="1"/>
  <c r="AD33" i="47"/>
  <c r="AE33" i="47"/>
  <c r="AG33" i="47"/>
  <c r="AH33" i="47"/>
  <c r="AJ33" i="47"/>
  <c r="E33" i="47"/>
  <c r="F33" i="47"/>
  <c r="K33" i="48"/>
  <c r="L33" i="48"/>
  <c r="M33" i="48"/>
  <c r="N33" i="48"/>
  <c r="O33" i="48"/>
  <c r="AG33" i="48" s="1"/>
  <c r="S33" i="48"/>
  <c r="T33" i="48"/>
  <c r="V33" i="48"/>
  <c r="W33" i="48"/>
  <c r="X33" i="48"/>
  <c r="Y33" i="48"/>
  <c r="AE33" i="48" s="1"/>
  <c r="Z33" i="48"/>
  <c r="AH33" i="48" s="1"/>
  <c r="AD33" i="48"/>
  <c r="AJ33" i="48"/>
  <c r="E33" i="48"/>
  <c r="F33" i="48"/>
  <c r="E32" i="48"/>
  <c r="F32" i="48"/>
  <c r="P35" i="48" l="1"/>
  <c r="Q35" i="48" s="1"/>
  <c r="M34" i="48"/>
  <c r="T34" i="48" s="1"/>
  <c r="P34" i="47"/>
  <c r="S35" i="46"/>
  <c r="Q35" i="46"/>
  <c r="S34" i="45"/>
  <c r="AA33" i="45"/>
  <c r="AB33" i="45" s="1"/>
  <c r="AA33" i="44"/>
  <c r="AB33" i="44" s="1"/>
  <c r="S33" i="44"/>
  <c r="AA33" i="46"/>
  <c r="AB33" i="46" s="1"/>
  <c r="S33" i="46"/>
  <c r="AA33" i="48"/>
  <c r="AB33" i="48" s="1"/>
  <c r="P33" i="48"/>
  <c r="Q33" i="48" s="1"/>
  <c r="Q35" i="47" l="1"/>
  <c r="Q34" i="47"/>
  <c r="K31" i="48" l="1"/>
  <c r="L31" i="48"/>
  <c r="M31" i="48" s="1"/>
  <c r="T31" i="48" s="1"/>
  <c r="N31" i="48"/>
  <c r="O31" i="48"/>
  <c r="P31" i="48"/>
  <c r="Q31" i="48" s="1"/>
  <c r="V31" i="48"/>
  <c r="W31" i="48"/>
  <c r="X31" i="48"/>
  <c r="Y31" i="48"/>
  <c r="Z31" i="48"/>
  <c r="AH31" i="48" s="1"/>
  <c r="AA31" i="48"/>
  <c r="AB31" i="48"/>
  <c r="AD31" i="48"/>
  <c r="AE31" i="48"/>
  <c r="AG31" i="48"/>
  <c r="AJ31" i="48"/>
  <c r="K32" i="48"/>
  <c r="M32" i="48" s="1"/>
  <c r="T32" i="48" s="1"/>
  <c r="L32" i="48"/>
  <c r="N32" i="48"/>
  <c r="O32" i="48"/>
  <c r="AG32" i="48" s="1"/>
  <c r="P32" i="48"/>
  <c r="S32" i="48"/>
  <c r="V32" i="48"/>
  <c r="X32" i="48" s="1"/>
  <c r="W32" i="48"/>
  <c r="Y32" i="48"/>
  <c r="AE32" i="48" s="1"/>
  <c r="Z32" i="48"/>
  <c r="AA32" i="48" s="1"/>
  <c r="AB32" i="48" s="1"/>
  <c r="AD32" i="48"/>
  <c r="AJ32" i="48"/>
  <c r="K31" i="47"/>
  <c r="L31" i="47"/>
  <c r="M31" i="47" s="1"/>
  <c r="T31" i="47" s="1"/>
  <c r="N31" i="47"/>
  <c r="O31" i="47"/>
  <c r="AG31" i="47" s="1"/>
  <c r="P31" i="47"/>
  <c r="Q31" i="47" s="1"/>
  <c r="S31" i="47"/>
  <c r="V31" i="47"/>
  <c r="W31" i="47"/>
  <c r="X31" i="47"/>
  <c r="Y31" i="47"/>
  <c r="AE31" i="47" s="1"/>
  <c r="Z31" i="47"/>
  <c r="AH31" i="47" s="1"/>
  <c r="AA31" i="47"/>
  <c r="AB31" i="47"/>
  <c r="AD31" i="47"/>
  <c r="AJ31" i="47"/>
  <c r="K32" i="47"/>
  <c r="M32" i="47" s="1"/>
  <c r="T32" i="47" s="1"/>
  <c r="L32" i="47"/>
  <c r="N32" i="47"/>
  <c r="O32" i="47"/>
  <c r="AG32" i="47" s="1"/>
  <c r="P32" i="47"/>
  <c r="Q32" i="47"/>
  <c r="S32" i="47"/>
  <c r="V32" i="47"/>
  <c r="X32" i="47" s="1"/>
  <c r="W32" i="47"/>
  <c r="Y32" i="47"/>
  <c r="AE32" i="47" s="1"/>
  <c r="Z32" i="47"/>
  <c r="AA32" i="47"/>
  <c r="AB32" i="47"/>
  <c r="AD32" i="47"/>
  <c r="AH32" i="47"/>
  <c r="AJ32" i="47"/>
  <c r="K31" i="46"/>
  <c r="L31" i="46"/>
  <c r="M31" i="46" s="1"/>
  <c r="T31" i="46" s="1"/>
  <c r="N31" i="46"/>
  <c r="O31" i="46"/>
  <c r="AG31" i="46" s="1"/>
  <c r="P31" i="46"/>
  <c r="Q31" i="46" s="1"/>
  <c r="S31" i="46"/>
  <c r="V31" i="46"/>
  <c r="W31" i="46"/>
  <c r="X31" i="46"/>
  <c r="Y31" i="46"/>
  <c r="AE31" i="46" s="1"/>
  <c r="Z31" i="46"/>
  <c r="AH31" i="46" s="1"/>
  <c r="AA31" i="46"/>
  <c r="AB31" i="46"/>
  <c r="AD31" i="46"/>
  <c r="AJ31" i="46"/>
  <c r="K32" i="46"/>
  <c r="L32" i="46"/>
  <c r="M32" i="46"/>
  <c r="N32" i="46"/>
  <c r="O32" i="46"/>
  <c r="AG32" i="46" s="1"/>
  <c r="P32" i="46"/>
  <c r="Q32" i="46"/>
  <c r="S32" i="46"/>
  <c r="T32" i="46"/>
  <c r="V32" i="46"/>
  <c r="X32" i="46" s="1"/>
  <c r="W32" i="46"/>
  <c r="Y32" i="46"/>
  <c r="AE32" i="46" s="1"/>
  <c r="Z32" i="46"/>
  <c r="AA32" i="46"/>
  <c r="AB32" i="46" s="1"/>
  <c r="AD32" i="46"/>
  <c r="AH32" i="46"/>
  <c r="AJ32" i="46"/>
  <c r="K31" i="45"/>
  <c r="L31" i="45"/>
  <c r="M31" i="45"/>
  <c r="N31" i="45"/>
  <c r="O31" i="45"/>
  <c r="AG31" i="45" s="1"/>
  <c r="P31" i="45"/>
  <c r="Q31" i="45" s="1"/>
  <c r="S31" i="45"/>
  <c r="T31" i="45"/>
  <c r="V31" i="45"/>
  <c r="W31" i="45"/>
  <c r="X31" i="45"/>
  <c r="Y31" i="45"/>
  <c r="AE31" i="45" s="1"/>
  <c r="Z31" i="45"/>
  <c r="AH31" i="45" s="1"/>
  <c r="AA31" i="45"/>
  <c r="AB31" i="45"/>
  <c r="AD31" i="45"/>
  <c r="AJ31" i="45"/>
  <c r="K32" i="45"/>
  <c r="M32" i="45" s="1"/>
  <c r="T32" i="45" s="1"/>
  <c r="L32" i="45"/>
  <c r="N32" i="45"/>
  <c r="O32" i="45"/>
  <c r="AG32" i="45" s="1"/>
  <c r="P32" i="45"/>
  <c r="Q32" i="45"/>
  <c r="S32" i="45"/>
  <c r="V32" i="45"/>
  <c r="X32" i="45" s="1"/>
  <c r="AE32" i="45" s="1"/>
  <c r="W32" i="45"/>
  <c r="Y32" i="45"/>
  <c r="Z32" i="45"/>
  <c r="AA32" i="45"/>
  <c r="AB32" i="45"/>
  <c r="AD32" i="45"/>
  <c r="AH32" i="45"/>
  <c r="AJ32" i="45"/>
  <c r="E31" i="46"/>
  <c r="F31" i="46"/>
  <c r="E32" i="46"/>
  <c r="F32" i="46"/>
  <c r="E31" i="47"/>
  <c r="F31" i="47"/>
  <c r="E32" i="47"/>
  <c r="F32" i="47"/>
  <c r="E31" i="48"/>
  <c r="F31" i="48"/>
  <c r="E31" i="45"/>
  <c r="F31" i="45"/>
  <c r="E32" i="45"/>
  <c r="F32" i="45"/>
  <c r="E32" i="44"/>
  <c r="F32" i="44"/>
  <c r="Q32" i="48" l="1"/>
  <c r="AH32" i="48"/>
  <c r="S31" i="48"/>
  <c r="K31" i="44" l="1"/>
  <c r="M31" i="44" s="1"/>
  <c r="T31" i="44" s="1"/>
  <c r="L31" i="44"/>
  <c r="N31" i="44"/>
  <c r="O31" i="44"/>
  <c r="AG31" i="44" s="1"/>
  <c r="P31" i="44"/>
  <c r="Q31" i="44" s="1"/>
  <c r="V31" i="44"/>
  <c r="W31" i="44"/>
  <c r="X31" i="44"/>
  <c r="Y31" i="44"/>
  <c r="AE31" i="44" s="1"/>
  <c r="Z31" i="44"/>
  <c r="AH31" i="44" s="1"/>
  <c r="AD31" i="44"/>
  <c r="AJ31" i="44"/>
  <c r="K32" i="44"/>
  <c r="L32" i="44"/>
  <c r="N32" i="44"/>
  <c r="O32" i="44"/>
  <c r="AG32" i="44" s="1"/>
  <c r="V32" i="44"/>
  <c r="W32" i="44"/>
  <c r="Y32" i="44"/>
  <c r="Z32" i="44"/>
  <c r="AA32" i="44" s="1"/>
  <c r="AB32" i="44" s="1"/>
  <c r="AD32" i="44"/>
  <c r="AJ32" i="44"/>
  <c r="E31" i="44"/>
  <c r="F31" i="44"/>
  <c r="Y30" i="48"/>
  <c r="W30" i="48"/>
  <c r="AJ30" i="48"/>
  <c r="O30" i="45"/>
  <c r="P30" i="45" s="1"/>
  <c r="Q30" i="45" s="1"/>
  <c r="AD30" i="44"/>
  <c r="F30" i="48"/>
  <c r="E30" i="48"/>
  <c r="AJ30" i="47"/>
  <c r="Z30" i="47"/>
  <c r="AH30" i="47" s="1"/>
  <c r="Y30" i="47"/>
  <c r="W30" i="47"/>
  <c r="V30" i="47"/>
  <c r="X30" i="47" s="1"/>
  <c r="O30" i="47"/>
  <c r="AG30" i="47" s="1"/>
  <c r="N30" i="47"/>
  <c r="L30" i="47"/>
  <c r="K30" i="47"/>
  <c r="M30" i="47" s="1"/>
  <c r="T30" i="47" s="1"/>
  <c r="F30" i="47"/>
  <c r="AD30" i="47" s="1"/>
  <c r="E30" i="47"/>
  <c r="AE30" i="47" s="1"/>
  <c r="AJ30" i="46"/>
  <c r="Z30" i="46"/>
  <c r="AH30" i="46" s="1"/>
  <c r="Y30" i="46"/>
  <c r="W30" i="46"/>
  <c r="V30" i="46"/>
  <c r="X30" i="46" s="1"/>
  <c r="S30" i="46"/>
  <c r="O30" i="46"/>
  <c r="P30" i="46" s="1"/>
  <c r="Q30" i="46" s="1"/>
  <c r="N30" i="46"/>
  <c r="L30" i="46"/>
  <c r="K30" i="46"/>
  <c r="M30" i="46" s="1"/>
  <c r="T30" i="46" s="1"/>
  <c r="F30" i="46"/>
  <c r="AD30" i="46" s="1"/>
  <c r="E30" i="46"/>
  <c r="AG30" i="46" s="1"/>
  <c r="AJ30" i="45"/>
  <c r="Z30" i="45"/>
  <c r="AA30" i="45" s="1"/>
  <c r="AB30" i="45" s="1"/>
  <c r="Y30" i="45"/>
  <c r="W30" i="45"/>
  <c r="V30" i="45"/>
  <c r="N30" i="45"/>
  <c r="L30" i="45"/>
  <c r="F30" i="45"/>
  <c r="AD30" i="45" s="1"/>
  <c r="E30" i="45"/>
  <c r="E30" i="44"/>
  <c r="F30" i="44"/>
  <c r="K30" i="44"/>
  <c r="L30" i="44"/>
  <c r="M30" i="44"/>
  <c r="N30" i="44"/>
  <c r="O30" i="44"/>
  <c r="AG30" i="44" s="1"/>
  <c r="V30" i="44"/>
  <c r="W30" i="44"/>
  <c r="X30" i="44" s="1"/>
  <c r="Y30" i="44"/>
  <c r="Z30" i="44"/>
  <c r="AA30" i="44" s="1"/>
  <c r="AB30" i="44" s="1"/>
  <c r="AJ30" i="44"/>
  <c r="X32" i="44" l="1"/>
  <c r="AE32" i="44" s="1"/>
  <c r="M32" i="44"/>
  <c r="T32" i="44" s="1"/>
  <c r="S32" i="44"/>
  <c r="AH32" i="44"/>
  <c r="P32" i="44"/>
  <c r="Q32" i="44" s="1"/>
  <c r="AA31" i="44"/>
  <c r="AB31" i="44" s="1"/>
  <c r="S31" i="44"/>
  <c r="AD30" i="48"/>
  <c r="K30" i="48"/>
  <c r="L30" i="48"/>
  <c r="N30" i="48"/>
  <c r="O30" i="48"/>
  <c r="AG30" i="48" s="1"/>
  <c r="V30" i="48"/>
  <c r="X30" i="48" s="1"/>
  <c r="AE30" i="48" s="1"/>
  <c r="Z30" i="48"/>
  <c r="AH30" i="48" s="1"/>
  <c r="S30" i="47"/>
  <c r="X30" i="45"/>
  <c r="AG30" i="45"/>
  <c r="K30" i="45"/>
  <c r="T30" i="44"/>
  <c r="AH30" i="44"/>
  <c r="AA30" i="48"/>
  <c r="AB30" i="48" s="1"/>
  <c r="P30" i="47"/>
  <c r="Q30" i="47" s="1"/>
  <c r="AA30" i="47"/>
  <c r="AB30" i="47" s="1"/>
  <c r="AA30" i="46"/>
  <c r="AB30" i="46" s="1"/>
  <c r="AE30" i="46"/>
  <c r="AH30" i="45"/>
  <c r="AE30" i="45"/>
  <c r="AE30" i="44"/>
  <c r="S30" i="44"/>
  <c r="P30" i="44"/>
  <c r="Q30" i="44" s="1"/>
  <c r="AJ29" i="44"/>
  <c r="Z29" i="44"/>
  <c r="AA29" i="44" s="1"/>
  <c r="AB29" i="44" s="1"/>
  <c r="Y29" i="44"/>
  <c r="W29" i="44"/>
  <c r="V29" i="44"/>
  <c r="X29" i="44" s="1"/>
  <c r="AE29" i="44" s="1"/>
  <c r="O29" i="44"/>
  <c r="P29" i="44" s="1"/>
  <c r="Q29" i="44" s="1"/>
  <c r="N29" i="44"/>
  <c r="L29" i="44"/>
  <c r="K29" i="44"/>
  <c r="F29" i="44"/>
  <c r="AD29" i="44" s="1"/>
  <c r="E29" i="44"/>
  <c r="AJ29" i="45"/>
  <c r="Z29" i="45"/>
  <c r="AH29" i="45" s="1"/>
  <c r="Y29" i="45"/>
  <c r="W29" i="45"/>
  <c r="V29" i="45"/>
  <c r="O29" i="45"/>
  <c r="P29" i="45" s="1"/>
  <c r="Q29" i="45" s="1"/>
  <c r="N29" i="45"/>
  <c r="L29" i="45"/>
  <c r="K29" i="45"/>
  <c r="M29" i="45" s="1"/>
  <c r="T29" i="45" s="1"/>
  <c r="F29" i="45"/>
  <c r="AD29" i="45" s="1"/>
  <c r="E29" i="45"/>
  <c r="AJ29" i="46"/>
  <c r="Z29" i="46"/>
  <c r="AH29" i="46" s="1"/>
  <c r="Y29" i="46"/>
  <c r="W29" i="46"/>
  <c r="V29" i="46"/>
  <c r="X29" i="46" s="1"/>
  <c r="O29" i="46"/>
  <c r="P29" i="46" s="1"/>
  <c r="Q29" i="46" s="1"/>
  <c r="N29" i="46"/>
  <c r="L29" i="46"/>
  <c r="K29" i="46"/>
  <c r="F29" i="46"/>
  <c r="AD29" i="46" s="1"/>
  <c r="E29" i="46"/>
  <c r="AJ29" i="47"/>
  <c r="Z29" i="47"/>
  <c r="AH29" i="47" s="1"/>
  <c r="Y29" i="47"/>
  <c r="W29" i="47"/>
  <c r="V29" i="47"/>
  <c r="X29" i="47" s="1"/>
  <c r="O29" i="47"/>
  <c r="P29" i="47" s="1"/>
  <c r="Q29" i="47" s="1"/>
  <c r="N29" i="47"/>
  <c r="L29" i="47"/>
  <c r="K29" i="47"/>
  <c r="M29" i="47" s="1"/>
  <c r="F29" i="47"/>
  <c r="AD29" i="47" s="1"/>
  <c r="E29" i="47"/>
  <c r="AG29" i="47" s="1"/>
  <c r="AJ29" i="48"/>
  <c r="Z29" i="48"/>
  <c r="AA29" i="48" s="1"/>
  <c r="AB29" i="48" s="1"/>
  <c r="Y29" i="48"/>
  <c r="W29" i="48"/>
  <c r="V29" i="48"/>
  <c r="O29" i="48"/>
  <c r="AG29" i="48" s="1"/>
  <c r="N29" i="48"/>
  <c r="L29" i="48"/>
  <c r="K29" i="48"/>
  <c r="F29" i="48"/>
  <c r="AD29" i="48" s="1"/>
  <c r="E29" i="48"/>
  <c r="P30" i="48" l="1"/>
  <c r="Q30" i="48" s="1"/>
  <c r="M30" i="48"/>
  <c r="T30" i="48" s="1"/>
  <c r="S30" i="48"/>
  <c r="M30" i="45"/>
  <c r="T30" i="45" s="1"/>
  <c r="S30" i="45"/>
  <c r="M29" i="48"/>
  <c r="X29" i="48"/>
  <c r="AH29" i="48"/>
  <c r="AE29" i="48"/>
  <c r="S29" i="48"/>
  <c r="T29" i="47"/>
  <c r="S29" i="47"/>
  <c r="S29" i="46"/>
  <c r="AG29" i="46"/>
  <c r="M29" i="46"/>
  <c r="T29" i="46" s="1"/>
  <c r="X29" i="45"/>
  <c r="AG29" i="45"/>
  <c r="S29" i="45"/>
  <c r="S29" i="44"/>
  <c r="AH29" i="44"/>
  <c r="M29" i="44"/>
  <c r="T29" i="44" s="1"/>
  <c r="AG29" i="44"/>
  <c r="AA29" i="45"/>
  <c r="AB29" i="45" s="1"/>
  <c r="AE29" i="45"/>
  <c r="AA29" i="46"/>
  <c r="AB29" i="46" s="1"/>
  <c r="AE29" i="46"/>
  <c r="AA29" i="47"/>
  <c r="AB29" i="47" s="1"/>
  <c r="AE29" i="47"/>
  <c r="T29" i="48"/>
  <c r="P29" i="48"/>
  <c r="Q29" i="48" s="1"/>
  <c r="K28" i="48"/>
  <c r="Z28" i="46"/>
  <c r="AA28" i="46" s="1"/>
  <c r="AB28" i="46" s="1"/>
  <c r="O28" i="45"/>
  <c r="V28" i="44"/>
  <c r="AJ28" i="48"/>
  <c r="Z28" i="48"/>
  <c r="AH28" i="48" s="1"/>
  <c r="Y28" i="48"/>
  <c r="W28" i="48"/>
  <c r="V28" i="48"/>
  <c r="O28" i="48"/>
  <c r="P28" i="48" s="1"/>
  <c r="Q28" i="48" s="1"/>
  <c r="N28" i="48"/>
  <c r="L28" i="48"/>
  <c r="F28" i="48"/>
  <c r="E28" i="48"/>
  <c r="AJ28" i="47"/>
  <c r="Z28" i="47"/>
  <c r="AH28" i="47" s="1"/>
  <c r="Y28" i="47"/>
  <c r="W28" i="47"/>
  <c r="V28" i="47"/>
  <c r="X28" i="47" s="1"/>
  <c r="O28" i="47"/>
  <c r="P28" i="47" s="1"/>
  <c r="Q28" i="47" s="1"/>
  <c r="N28" i="47"/>
  <c r="L28" i="47"/>
  <c r="K28" i="47"/>
  <c r="M28" i="47" s="1"/>
  <c r="T28" i="47" s="1"/>
  <c r="F28" i="47"/>
  <c r="AD28" i="47" s="1"/>
  <c r="E28" i="47"/>
  <c r="AG28" i="47" s="1"/>
  <c r="AJ28" i="46"/>
  <c r="Y28" i="46"/>
  <c r="W28" i="46"/>
  <c r="V28" i="46"/>
  <c r="O28" i="46"/>
  <c r="P28" i="46" s="1"/>
  <c r="Q28" i="46" s="1"/>
  <c r="N28" i="46"/>
  <c r="L28" i="46"/>
  <c r="K28" i="46"/>
  <c r="M28" i="46" s="1"/>
  <c r="T28" i="46" s="1"/>
  <c r="F28" i="46"/>
  <c r="AD28" i="46" s="1"/>
  <c r="E28" i="46"/>
  <c r="AG28" i="46" s="1"/>
  <c r="W28" i="45"/>
  <c r="V28" i="45"/>
  <c r="L28" i="45"/>
  <c r="K28" i="45"/>
  <c r="M28" i="45" s="1"/>
  <c r="F28" i="45"/>
  <c r="AD28" i="45" s="1"/>
  <c r="E28" i="45"/>
  <c r="K28" i="44"/>
  <c r="L28" i="44"/>
  <c r="M28" i="44"/>
  <c r="N28" i="44"/>
  <c r="O28" i="44"/>
  <c r="AG28" i="44" s="1"/>
  <c r="S28" i="44"/>
  <c r="W28" i="44"/>
  <c r="Y28" i="44"/>
  <c r="Z28" i="44"/>
  <c r="AH28" i="44" s="1"/>
  <c r="AD28" i="44"/>
  <c r="AJ28" i="44"/>
  <c r="E28" i="44"/>
  <c r="F28" i="44"/>
  <c r="K27" i="48"/>
  <c r="L27" i="48"/>
  <c r="M27" i="48"/>
  <c r="N27" i="48"/>
  <c r="O27" i="48"/>
  <c r="AG27" i="48" s="1"/>
  <c r="S27" i="48"/>
  <c r="T27" i="48"/>
  <c r="V27" i="48"/>
  <c r="W27" i="48"/>
  <c r="X27" i="48"/>
  <c r="Y27" i="48"/>
  <c r="AE27" i="48" s="1"/>
  <c r="Z27" i="48"/>
  <c r="AA27" i="48" s="1"/>
  <c r="AB27" i="48" s="1"/>
  <c r="AD27" i="48"/>
  <c r="AJ27" i="48"/>
  <c r="E27" i="48"/>
  <c r="F27" i="48"/>
  <c r="K27" i="47"/>
  <c r="L27" i="47"/>
  <c r="M27" i="47"/>
  <c r="N27" i="47"/>
  <c r="O27" i="47"/>
  <c r="AG27" i="47" s="1"/>
  <c r="P27" i="47"/>
  <c r="Q27" i="47"/>
  <c r="S27" i="47"/>
  <c r="T27" i="47"/>
  <c r="V27" i="47"/>
  <c r="W27" i="47"/>
  <c r="X27" i="47"/>
  <c r="Y27" i="47"/>
  <c r="AE27" i="47" s="1"/>
  <c r="Z27" i="47"/>
  <c r="AH27" i="47" s="1"/>
  <c r="AA27" i="47"/>
  <c r="AB27" i="47"/>
  <c r="AD27" i="47"/>
  <c r="AJ27" i="47"/>
  <c r="E27" i="47"/>
  <c r="F27" i="47"/>
  <c r="K27" i="46"/>
  <c r="L27" i="46"/>
  <c r="M27" i="46"/>
  <c r="N27" i="46"/>
  <c r="O27" i="46"/>
  <c r="AG27" i="46" s="1"/>
  <c r="P27" i="46"/>
  <c r="Q27" i="46"/>
  <c r="S27" i="46"/>
  <c r="T27" i="46"/>
  <c r="V27" i="46"/>
  <c r="W27" i="46"/>
  <c r="X27" i="46"/>
  <c r="Y27" i="46"/>
  <c r="AE27" i="46" s="1"/>
  <c r="Z27" i="46"/>
  <c r="AH27" i="46" s="1"/>
  <c r="AA27" i="46"/>
  <c r="AB27" i="46"/>
  <c r="AD27" i="46"/>
  <c r="AJ27" i="46"/>
  <c r="E27" i="46"/>
  <c r="F27" i="46"/>
  <c r="K27" i="45"/>
  <c r="L27" i="45"/>
  <c r="M27" i="45"/>
  <c r="N27" i="45"/>
  <c r="O27" i="45"/>
  <c r="AG27" i="45" s="1"/>
  <c r="P27" i="45"/>
  <c r="Q27" i="45"/>
  <c r="S27" i="45"/>
  <c r="T27" i="45"/>
  <c r="V27" i="45"/>
  <c r="X27" i="45" s="1"/>
  <c r="W27" i="45"/>
  <c r="Y27" i="45"/>
  <c r="AE27" i="45" s="1"/>
  <c r="Z27" i="45"/>
  <c r="AH27" i="45" s="1"/>
  <c r="AA27" i="45"/>
  <c r="AB27" i="45"/>
  <c r="AD27" i="45"/>
  <c r="AJ27" i="45"/>
  <c r="E27" i="45"/>
  <c r="F27" i="45"/>
  <c r="K27" i="44"/>
  <c r="L27" i="44"/>
  <c r="M27" i="44"/>
  <c r="N27" i="44"/>
  <c r="O27" i="44"/>
  <c r="AG27" i="44" s="1"/>
  <c r="S27" i="44"/>
  <c r="T27" i="44"/>
  <c r="V27" i="44"/>
  <c r="W27" i="44"/>
  <c r="X27" i="44"/>
  <c r="Y27" i="44"/>
  <c r="AE27" i="44" s="1"/>
  <c r="Z27" i="44"/>
  <c r="AH27" i="44" s="1"/>
  <c r="AD27" i="44"/>
  <c r="AJ27" i="44"/>
  <c r="E27" i="44"/>
  <c r="F27" i="44"/>
  <c r="K25" i="48"/>
  <c r="L25" i="48"/>
  <c r="M25" i="48"/>
  <c r="N25" i="48"/>
  <c r="O25" i="48"/>
  <c r="AG25" i="48" s="1"/>
  <c r="P25" i="48"/>
  <c r="Q25" i="48"/>
  <c r="S25" i="48"/>
  <c r="T25" i="48"/>
  <c r="V25" i="48"/>
  <c r="W25" i="48"/>
  <c r="X25" i="48"/>
  <c r="Y25" i="48"/>
  <c r="AE25" i="48" s="1"/>
  <c r="Z25" i="48"/>
  <c r="AH25" i="48" s="1"/>
  <c r="AD25" i="48"/>
  <c r="AJ25" i="48"/>
  <c r="K26" i="48"/>
  <c r="L26" i="48"/>
  <c r="M26" i="48"/>
  <c r="N26" i="48"/>
  <c r="O26" i="48"/>
  <c r="AG26" i="48" s="1"/>
  <c r="P26" i="48"/>
  <c r="Q26" i="48"/>
  <c r="S26" i="48"/>
  <c r="T26" i="48"/>
  <c r="V26" i="48"/>
  <c r="X26" i="48" s="1"/>
  <c r="AE26" i="48" s="1"/>
  <c r="W26" i="48"/>
  <c r="Y26" i="48"/>
  <c r="Z26" i="48"/>
  <c r="AA26" i="48"/>
  <c r="AB26" i="48"/>
  <c r="AD26" i="48"/>
  <c r="AH26" i="48"/>
  <c r="AJ26" i="48"/>
  <c r="E26" i="48"/>
  <c r="F26" i="48"/>
  <c r="K26" i="47"/>
  <c r="L26" i="47"/>
  <c r="M26" i="47" s="1"/>
  <c r="T26" i="47" s="1"/>
  <c r="N26" i="47"/>
  <c r="O26" i="47"/>
  <c r="AG26" i="47" s="1"/>
  <c r="S26" i="47"/>
  <c r="V26" i="47"/>
  <c r="W26" i="47"/>
  <c r="X26" i="47"/>
  <c r="Y26" i="47"/>
  <c r="AE26" i="47" s="1"/>
  <c r="Z26" i="47"/>
  <c r="AA26" i="47" s="1"/>
  <c r="AB26" i="47" s="1"/>
  <c r="AD26" i="47"/>
  <c r="AJ26" i="47"/>
  <c r="K25" i="47"/>
  <c r="L25" i="47"/>
  <c r="M25" i="47" s="1"/>
  <c r="T25" i="47" s="1"/>
  <c r="N25" i="47"/>
  <c r="O25" i="47"/>
  <c r="P25" i="47" s="1"/>
  <c r="Q25" i="47" s="1"/>
  <c r="S25" i="47"/>
  <c r="V25" i="47"/>
  <c r="W25" i="47"/>
  <c r="X25" i="47"/>
  <c r="Y25" i="47"/>
  <c r="AE25" i="47" s="1"/>
  <c r="Z25" i="47"/>
  <c r="AH25" i="47" s="1"/>
  <c r="AD25" i="47"/>
  <c r="AJ25" i="47"/>
  <c r="E25" i="47"/>
  <c r="F25" i="47"/>
  <c r="E26" i="47"/>
  <c r="F26" i="47"/>
  <c r="K26" i="46"/>
  <c r="L26" i="46"/>
  <c r="M26" i="46"/>
  <c r="N26" i="46"/>
  <c r="O26" i="46"/>
  <c r="AG26" i="46" s="1"/>
  <c r="P26" i="46"/>
  <c r="Q26" i="46"/>
  <c r="S26" i="46"/>
  <c r="T26" i="46"/>
  <c r="V26" i="46"/>
  <c r="W26" i="46"/>
  <c r="X26" i="46"/>
  <c r="Y26" i="46"/>
  <c r="AE26" i="46" s="1"/>
  <c r="Z26" i="46"/>
  <c r="AH26" i="46" s="1"/>
  <c r="AA26" i="46"/>
  <c r="AB26" i="46"/>
  <c r="AD26" i="46"/>
  <c r="AJ26" i="46"/>
  <c r="K25" i="46"/>
  <c r="L25" i="46"/>
  <c r="M25" i="46" s="1"/>
  <c r="T25" i="46" s="1"/>
  <c r="N25" i="46"/>
  <c r="O25" i="46"/>
  <c r="AG25" i="46" s="1"/>
  <c r="P25" i="46"/>
  <c r="Q25" i="46"/>
  <c r="S25" i="46"/>
  <c r="V25" i="46"/>
  <c r="W25" i="46"/>
  <c r="X25" i="46"/>
  <c r="Y25" i="46"/>
  <c r="AE25" i="46" s="1"/>
  <c r="Z25" i="46"/>
  <c r="AH25" i="46" s="1"/>
  <c r="AD25" i="46"/>
  <c r="AJ25" i="46"/>
  <c r="E26" i="46"/>
  <c r="F26" i="46"/>
  <c r="K25" i="45"/>
  <c r="L25" i="45"/>
  <c r="N25" i="45"/>
  <c r="O25" i="45"/>
  <c r="AG25" i="45" s="1"/>
  <c r="S25" i="45"/>
  <c r="V25" i="45"/>
  <c r="W25" i="45"/>
  <c r="Y25" i="45"/>
  <c r="Z25" i="45"/>
  <c r="AH25" i="45" s="1"/>
  <c r="AD25" i="45"/>
  <c r="AJ25" i="45"/>
  <c r="K26" i="45"/>
  <c r="M26" i="45" s="1"/>
  <c r="L26" i="45"/>
  <c r="N26" i="45"/>
  <c r="O26" i="45"/>
  <c r="AG26" i="45" s="1"/>
  <c r="V26" i="45"/>
  <c r="X26" i="45" s="1"/>
  <c r="AE26" i="45" s="1"/>
  <c r="W26" i="45"/>
  <c r="Y26" i="45"/>
  <c r="Z26" i="45"/>
  <c r="AA26" i="45"/>
  <c r="AB26" i="45"/>
  <c r="AD26" i="45"/>
  <c r="AH26" i="45"/>
  <c r="AJ26" i="45"/>
  <c r="E25" i="45"/>
  <c r="F25" i="45"/>
  <c r="E26" i="45"/>
  <c r="F26" i="45"/>
  <c r="K25" i="44"/>
  <c r="L25" i="44"/>
  <c r="M25" i="44"/>
  <c r="N25" i="44"/>
  <c r="T25" i="44" s="1"/>
  <c r="O25" i="44"/>
  <c r="AG25" i="44" s="1"/>
  <c r="P25" i="44"/>
  <c r="Q25" i="44" s="1"/>
  <c r="S25" i="44"/>
  <c r="V25" i="44"/>
  <c r="W25" i="44"/>
  <c r="X25" i="44"/>
  <c r="Y25" i="44"/>
  <c r="AE25" i="44" s="1"/>
  <c r="Z25" i="44"/>
  <c r="AH25" i="44" s="1"/>
  <c r="AA25" i="44"/>
  <c r="AB25" i="44"/>
  <c r="AD25" i="44"/>
  <c r="AJ25" i="44"/>
  <c r="K26" i="44"/>
  <c r="L26" i="44"/>
  <c r="M26" i="44"/>
  <c r="N26" i="44"/>
  <c r="O26" i="44"/>
  <c r="P26" i="44"/>
  <c r="Q26" i="44"/>
  <c r="S26" i="44"/>
  <c r="T26" i="44"/>
  <c r="V26" i="44"/>
  <c r="X26" i="44" s="1"/>
  <c r="AE26" i="44" s="1"/>
  <c r="W26" i="44"/>
  <c r="Y26" i="44"/>
  <c r="Z26" i="44"/>
  <c r="AA26" i="44"/>
  <c r="AB26" i="44" s="1"/>
  <c r="AD26" i="44"/>
  <c r="AG26" i="44"/>
  <c r="AH26" i="44"/>
  <c r="AJ26" i="44"/>
  <c r="E25" i="44"/>
  <c r="F25" i="44"/>
  <c r="E26" i="44"/>
  <c r="F26" i="44"/>
  <c r="X28" i="48" l="1"/>
  <c r="M28" i="48"/>
  <c r="T28" i="48" s="1"/>
  <c r="S28" i="48"/>
  <c r="AG28" i="48"/>
  <c r="AD28" i="48"/>
  <c r="S28" i="47"/>
  <c r="X28" i="46"/>
  <c r="S28" i="46"/>
  <c r="X28" i="45"/>
  <c r="AG28" i="45"/>
  <c r="P28" i="45"/>
  <c r="Q28" i="45" s="1"/>
  <c r="Y28" i="45"/>
  <c r="Z28" i="45"/>
  <c r="AJ28" i="45"/>
  <c r="N28" i="45"/>
  <c r="T28" i="45" s="1"/>
  <c r="S28" i="45"/>
  <c r="T28" i="44"/>
  <c r="P28" i="44"/>
  <c r="Q28" i="44" s="1"/>
  <c r="AA28" i="44"/>
  <c r="AB28" i="44" s="1"/>
  <c r="X28" i="44"/>
  <c r="AE28" i="44" s="1"/>
  <c r="AA28" i="48"/>
  <c r="AB28" i="48" s="1"/>
  <c r="AE28" i="48"/>
  <c r="AA28" i="47"/>
  <c r="AB28" i="47" s="1"/>
  <c r="AE28" i="47"/>
  <c r="AH28" i="46"/>
  <c r="AE28" i="46"/>
  <c r="P27" i="48"/>
  <c r="Q27" i="48" s="1"/>
  <c r="AH27" i="48"/>
  <c r="P27" i="44"/>
  <c r="Q27" i="44" s="1"/>
  <c r="AA27" i="44"/>
  <c r="AB27" i="44" s="1"/>
  <c r="AA25" i="48"/>
  <c r="AB25" i="48" s="1"/>
  <c r="P26" i="47"/>
  <c r="Q26" i="47" s="1"/>
  <c r="AH26" i="47"/>
  <c r="AA25" i="47"/>
  <c r="AB25" i="47" s="1"/>
  <c r="AG25" i="47"/>
  <c r="AA25" i="46"/>
  <c r="AB25" i="46" s="1"/>
  <c r="AA25" i="45"/>
  <c r="AB25" i="45" s="1"/>
  <c r="X25" i="45"/>
  <c r="P25" i="45"/>
  <c r="Q25" i="45" s="1"/>
  <c r="S26" i="45"/>
  <c r="T26" i="45"/>
  <c r="M25" i="45"/>
  <c r="T25" i="45" s="1"/>
  <c r="AE25" i="45"/>
  <c r="P26" i="45"/>
  <c r="Q26" i="45" s="1"/>
  <c r="AE28" i="45" l="1"/>
  <c r="AA28" i="45"/>
  <c r="AB28" i="45" s="1"/>
  <c r="AH28" i="45"/>
  <c r="E25" i="48"/>
  <c r="F25" i="48"/>
  <c r="E25" i="46"/>
  <c r="F25" i="46"/>
  <c r="K24" i="44"/>
  <c r="L24" i="44"/>
  <c r="M24" i="44" s="1"/>
  <c r="T24" i="44" s="1"/>
  <c r="N24" i="44"/>
  <c r="O24" i="44"/>
  <c r="AG24" i="44" s="1"/>
  <c r="P24" i="44"/>
  <c r="Q24" i="44"/>
  <c r="S24" i="44"/>
  <c r="V24" i="44"/>
  <c r="W24" i="44"/>
  <c r="X24" i="44"/>
  <c r="Y24" i="44"/>
  <c r="AE24" i="44" s="1"/>
  <c r="Z24" i="44"/>
  <c r="AH24" i="44" s="1"/>
  <c r="AD24" i="44"/>
  <c r="AJ24" i="44"/>
  <c r="K24" i="45"/>
  <c r="L24" i="45"/>
  <c r="M24" i="45" s="1"/>
  <c r="T24" i="45" s="1"/>
  <c r="N24" i="45"/>
  <c r="O24" i="45"/>
  <c r="P24" i="45" s="1"/>
  <c r="Q24" i="45" s="1"/>
  <c r="S24" i="45"/>
  <c r="V24" i="45"/>
  <c r="W24" i="45"/>
  <c r="X24" i="45"/>
  <c r="Y24" i="45"/>
  <c r="AE24" i="45" s="1"/>
  <c r="Z24" i="45"/>
  <c r="AH24" i="45" s="1"/>
  <c r="AD24" i="45"/>
  <c r="AJ24" i="45"/>
  <c r="K24" i="46"/>
  <c r="L24" i="46"/>
  <c r="M24" i="46"/>
  <c r="N24" i="46"/>
  <c r="O24" i="46"/>
  <c r="AG24" i="46" s="1"/>
  <c r="S24" i="46"/>
  <c r="T24" i="46"/>
  <c r="V24" i="46"/>
  <c r="W24" i="46"/>
  <c r="X24" i="46"/>
  <c r="Y24" i="46"/>
  <c r="AE24" i="46" s="1"/>
  <c r="Z24" i="46"/>
  <c r="AH24" i="46" s="1"/>
  <c r="AA24" i="46"/>
  <c r="AB24" i="46"/>
  <c r="AD24" i="46"/>
  <c r="AJ24" i="46"/>
  <c r="K24" i="47"/>
  <c r="L24" i="47"/>
  <c r="M24" i="47"/>
  <c r="N24" i="47"/>
  <c r="O24" i="47"/>
  <c r="AG24" i="47" s="1"/>
  <c r="P24" i="47"/>
  <c r="Q24" i="47"/>
  <c r="S24" i="47"/>
  <c r="T24" i="47"/>
  <c r="V24" i="47"/>
  <c r="W24" i="47"/>
  <c r="X24" i="47"/>
  <c r="Y24" i="47"/>
  <c r="AE24" i="47" s="1"/>
  <c r="Z24" i="47"/>
  <c r="AH24" i="47" s="1"/>
  <c r="AD24" i="47"/>
  <c r="AJ24" i="47"/>
  <c r="K24" i="48"/>
  <c r="L24" i="48"/>
  <c r="S24" i="48" s="1"/>
  <c r="M24" i="48"/>
  <c r="T24" i="48" s="1"/>
  <c r="N24" i="48"/>
  <c r="O24" i="48"/>
  <c r="P24" i="48" s="1"/>
  <c r="Q24" i="48" s="1"/>
  <c r="V24" i="48"/>
  <c r="W24" i="48"/>
  <c r="X24" i="48"/>
  <c r="Y24" i="48"/>
  <c r="Z24" i="48"/>
  <c r="AH24" i="48" s="1"/>
  <c r="AD24" i="48"/>
  <c r="AE24" i="48"/>
  <c r="AG24" i="48"/>
  <c r="AJ24" i="48"/>
  <c r="E24" i="46"/>
  <c r="F24" i="46"/>
  <c r="E24" i="45"/>
  <c r="F24" i="45"/>
  <c r="E24" i="44"/>
  <c r="F24" i="44"/>
  <c r="E24" i="48"/>
  <c r="F24" i="48"/>
  <c r="E24" i="47"/>
  <c r="F24" i="47"/>
  <c r="K23" i="48"/>
  <c r="AJ23" i="47"/>
  <c r="AD23" i="46"/>
  <c r="V23" i="44"/>
  <c r="AJ23" i="48"/>
  <c r="Z23" i="48"/>
  <c r="AH23" i="48" s="1"/>
  <c r="Y23" i="48"/>
  <c r="W23" i="48"/>
  <c r="V23" i="48"/>
  <c r="O23" i="48"/>
  <c r="P23" i="48" s="1"/>
  <c r="Q23" i="48" s="1"/>
  <c r="N23" i="48"/>
  <c r="L23" i="48"/>
  <c r="F23" i="48"/>
  <c r="E23" i="48"/>
  <c r="Z23" i="47"/>
  <c r="AH23" i="47" s="1"/>
  <c r="Y23" i="47"/>
  <c r="W23" i="47"/>
  <c r="V23" i="47"/>
  <c r="O23" i="47"/>
  <c r="P23" i="47" s="1"/>
  <c r="Q23" i="47" s="1"/>
  <c r="N23" i="47"/>
  <c r="L23" i="47"/>
  <c r="K23" i="47"/>
  <c r="M23" i="47" s="1"/>
  <c r="T23" i="47" s="1"/>
  <c r="F23" i="47"/>
  <c r="AD23" i="47" s="1"/>
  <c r="E23" i="47"/>
  <c r="AJ23" i="46"/>
  <c r="Y23" i="46"/>
  <c r="W23" i="46"/>
  <c r="V23" i="46"/>
  <c r="X23" i="46" s="1"/>
  <c r="AE23" i="46" s="1"/>
  <c r="O23" i="46"/>
  <c r="AG23" i="46" s="1"/>
  <c r="N23" i="46"/>
  <c r="L23" i="46"/>
  <c r="K23" i="46"/>
  <c r="M23" i="46" s="1"/>
  <c r="T23" i="46" s="1"/>
  <c r="F23" i="46"/>
  <c r="E23" i="46"/>
  <c r="AJ23" i="45"/>
  <c r="Z23" i="45"/>
  <c r="AH23" i="45" s="1"/>
  <c r="Y23" i="45"/>
  <c r="W23" i="45"/>
  <c r="V23" i="45"/>
  <c r="X23" i="45" s="1"/>
  <c r="O23" i="45"/>
  <c r="P23" i="45" s="1"/>
  <c r="Q23" i="45" s="1"/>
  <c r="N23" i="45"/>
  <c r="L23" i="45"/>
  <c r="K23" i="45"/>
  <c r="F23" i="45"/>
  <c r="AD23" i="45" s="1"/>
  <c r="E23" i="45"/>
  <c r="E23" i="44"/>
  <c r="F23" i="44"/>
  <c r="K23" i="44"/>
  <c r="L23" i="44"/>
  <c r="M23" i="44"/>
  <c r="N23" i="44"/>
  <c r="O23" i="44"/>
  <c r="S23" i="44"/>
  <c r="T23" i="44"/>
  <c r="W23" i="44"/>
  <c r="Y23" i="44"/>
  <c r="Z23" i="44"/>
  <c r="AD23" i="44"/>
  <c r="AJ23" i="44"/>
  <c r="AA24" i="44" l="1"/>
  <c r="AB24" i="44" s="1"/>
  <c r="AA24" i="45"/>
  <c r="AB24" i="45" s="1"/>
  <c r="AG24" i="45"/>
  <c r="P24" i="46"/>
  <c r="Q24" i="46" s="1"/>
  <c r="AA24" i="47"/>
  <c r="AB24" i="47" s="1"/>
  <c r="AA24" i="48"/>
  <c r="AB24" i="48" s="1"/>
  <c r="X23" i="48"/>
  <c r="M23" i="48"/>
  <c r="T23" i="48" s="1"/>
  <c r="S23" i="48"/>
  <c r="AG23" i="48"/>
  <c r="AD23" i="48"/>
  <c r="X23" i="47"/>
  <c r="AE23" i="47"/>
  <c r="S23" i="47"/>
  <c r="Z23" i="46"/>
  <c r="M23" i="45"/>
  <c r="T23" i="45" s="1"/>
  <c r="AE23" i="45"/>
  <c r="S23" i="45"/>
  <c r="X23" i="44"/>
  <c r="P23" i="44"/>
  <c r="Q23" i="44" s="1"/>
  <c r="AA23" i="48"/>
  <c r="AB23" i="48" s="1"/>
  <c r="AE23" i="48"/>
  <c r="AG23" i="47"/>
  <c r="AA23" i="47"/>
  <c r="AB23" i="47" s="1"/>
  <c r="S23" i="46"/>
  <c r="P23" i="46"/>
  <c r="Q23" i="46" s="1"/>
  <c r="AA23" i="45"/>
  <c r="AB23" i="45" s="1"/>
  <c r="AG23" i="45"/>
  <c r="AA23" i="44"/>
  <c r="AB23" i="44" s="1"/>
  <c r="AG23" i="44"/>
  <c r="AE23" i="44"/>
  <c r="AH23" i="44"/>
  <c r="AA23" i="46" l="1"/>
  <c r="AB23" i="46" s="1"/>
  <c r="AH23" i="46"/>
  <c r="AJ22" i="45" l="1"/>
  <c r="E22" i="45"/>
  <c r="F22" i="45"/>
  <c r="K22" i="45"/>
  <c r="L22" i="45"/>
  <c r="N22" i="45"/>
  <c r="O22" i="45"/>
  <c r="AG22" i="45" s="1"/>
  <c r="V22" i="45"/>
  <c r="W22" i="45"/>
  <c r="X22" i="45"/>
  <c r="Y22" i="45"/>
  <c r="Z22" i="45"/>
  <c r="AH22" i="45" s="1"/>
  <c r="AD22" i="45"/>
  <c r="S22" i="45" l="1"/>
  <c r="AE22" i="45"/>
  <c r="M22" i="45"/>
  <c r="T22" i="45" s="1"/>
  <c r="P22" i="45"/>
  <c r="Q22" i="45" s="1"/>
  <c r="AA22" i="45"/>
  <c r="AB22" i="45" s="1"/>
  <c r="AJ22" i="48" l="1"/>
  <c r="Z22" i="48"/>
  <c r="Y22" i="48"/>
  <c r="W22" i="48"/>
  <c r="V22" i="48"/>
  <c r="X22" i="48" s="1"/>
  <c r="O22" i="48"/>
  <c r="N22" i="48"/>
  <c r="L22" i="48"/>
  <c r="K22" i="48"/>
  <c r="F22" i="48"/>
  <c r="AD22" i="48" s="1"/>
  <c r="E22" i="48"/>
  <c r="AJ21" i="48"/>
  <c r="Z21" i="48"/>
  <c r="AA21" i="48" s="1"/>
  <c r="AB21" i="48" s="1"/>
  <c r="Y21" i="48"/>
  <c r="W21" i="48"/>
  <c r="V21" i="48"/>
  <c r="O21" i="48"/>
  <c r="N21" i="48"/>
  <c r="L21" i="48"/>
  <c r="K21" i="48"/>
  <c r="S21" i="48" s="1"/>
  <c r="F21" i="48"/>
  <c r="AD21" i="48" s="1"/>
  <c r="E21" i="48"/>
  <c r="AG21" i="48" s="1"/>
  <c r="AJ20" i="48"/>
  <c r="Y20" i="48"/>
  <c r="W20" i="48"/>
  <c r="V20" i="48"/>
  <c r="L20" i="48"/>
  <c r="K20" i="48"/>
  <c r="G14" i="48"/>
  <c r="F14" i="48"/>
  <c r="E14" i="48"/>
  <c r="AJ22" i="47"/>
  <c r="Z22" i="47"/>
  <c r="Y22" i="47"/>
  <c r="W22" i="47"/>
  <c r="V22" i="47"/>
  <c r="O22" i="47"/>
  <c r="N22" i="47"/>
  <c r="L22" i="47"/>
  <c r="K22" i="47"/>
  <c r="F22" i="47"/>
  <c r="AD22" i="47" s="1"/>
  <c r="E22" i="47"/>
  <c r="AJ21" i="47"/>
  <c r="Z21" i="47"/>
  <c r="Y21" i="47"/>
  <c r="W21" i="47"/>
  <c r="V21" i="47"/>
  <c r="O21" i="47"/>
  <c r="N21" i="47"/>
  <c r="L21" i="47"/>
  <c r="K21" i="47"/>
  <c r="M21" i="47" s="1"/>
  <c r="F21" i="47"/>
  <c r="AD21" i="47" s="1"/>
  <c r="E21" i="47"/>
  <c r="AJ20" i="47"/>
  <c r="Y20" i="47"/>
  <c r="W20" i="47"/>
  <c r="V20" i="47"/>
  <c r="L20" i="47"/>
  <c r="K20" i="47"/>
  <c r="G14" i="47"/>
  <c r="F14" i="47"/>
  <c r="E14" i="47"/>
  <c r="AJ22" i="46"/>
  <c r="Z22" i="46"/>
  <c r="Y22" i="46"/>
  <c r="W22" i="46"/>
  <c r="V22" i="46"/>
  <c r="O22" i="46"/>
  <c r="N22" i="46"/>
  <c r="L22" i="46"/>
  <c r="K22" i="46"/>
  <c r="F22" i="46"/>
  <c r="AD22" i="46" s="1"/>
  <c r="E22" i="46"/>
  <c r="AJ21" i="46"/>
  <c r="Z21" i="46"/>
  <c r="Y21" i="46"/>
  <c r="W21" i="46"/>
  <c r="V21" i="46"/>
  <c r="X21" i="46" s="1"/>
  <c r="O21" i="46"/>
  <c r="N21" i="46"/>
  <c r="L21" i="46"/>
  <c r="K21" i="46"/>
  <c r="M21" i="46" s="1"/>
  <c r="T21" i="46" s="1"/>
  <c r="F21" i="46"/>
  <c r="AD21" i="46" s="1"/>
  <c r="E21" i="46"/>
  <c r="AJ20" i="46"/>
  <c r="Y20" i="46"/>
  <c r="W20" i="46"/>
  <c r="V20" i="46"/>
  <c r="L20" i="46"/>
  <c r="K20" i="46"/>
  <c r="G14" i="46"/>
  <c r="F14" i="46"/>
  <c r="E14" i="46"/>
  <c r="AJ21" i="45"/>
  <c r="Z21" i="45"/>
  <c r="Y21" i="45"/>
  <c r="W21" i="45"/>
  <c r="V21" i="45"/>
  <c r="O21" i="45"/>
  <c r="N21" i="45"/>
  <c r="L21" i="45"/>
  <c r="K21" i="45"/>
  <c r="S21" i="45" s="1"/>
  <c r="F21" i="45"/>
  <c r="AD21" i="45" s="1"/>
  <c r="E21" i="45"/>
  <c r="AG21" i="45" s="1"/>
  <c r="AJ20" i="45"/>
  <c r="Y20" i="45"/>
  <c r="W20" i="45"/>
  <c r="V20" i="45"/>
  <c r="L20" i="45"/>
  <c r="K20" i="45"/>
  <c r="G14" i="45"/>
  <c r="F14" i="45"/>
  <c r="E14" i="45"/>
  <c r="AJ22" i="44"/>
  <c r="Z22" i="44"/>
  <c r="Y22" i="44"/>
  <c r="W22" i="44"/>
  <c r="V22" i="44"/>
  <c r="O22" i="44"/>
  <c r="N22" i="44"/>
  <c r="L22" i="44"/>
  <c r="K22" i="44"/>
  <c r="F22" i="44"/>
  <c r="AD22" i="44" s="1"/>
  <c r="E22" i="44"/>
  <c r="AJ21" i="44"/>
  <c r="AD21" i="44"/>
  <c r="Z21" i="44"/>
  <c r="Y21" i="44"/>
  <c r="W21" i="44"/>
  <c r="V21" i="44"/>
  <c r="O21" i="44"/>
  <c r="P21" i="44" s="1"/>
  <c r="Q21" i="44" s="1"/>
  <c r="N21" i="44"/>
  <c r="L21" i="44"/>
  <c r="K21" i="44"/>
  <c r="F21" i="44"/>
  <c r="E21" i="44"/>
  <c r="AJ20" i="44"/>
  <c r="Y20" i="44"/>
  <c r="W20" i="44"/>
  <c r="V20" i="44"/>
  <c r="L20" i="44"/>
  <c r="K20" i="44"/>
  <c r="G14" i="44"/>
  <c r="F14" i="44"/>
  <c r="E14" i="44"/>
  <c r="K75" i="42"/>
  <c r="M75" i="42" s="1"/>
  <c r="T75" i="42" s="1"/>
  <c r="L75" i="42"/>
  <c r="N75" i="42"/>
  <c r="O75" i="42"/>
  <c r="P75" i="42"/>
  <c r="Q75" i="42"/>
  <c r="V75" i="42"/>
  <c r="W75" i="42"/>
  <c r="X75" i="42"/>
  <c r="Y75" i="42"/>
  <c r="AE75" i="42" s="1"/>
  <c r="Z75" i="42"/>
  <c r="AH75" i="42" s="1"/>
  <c r="AA75" i="42"/>
  <c r="AB75" i="42"/>
  <c r="AD75" i="42"/>
  <c r="AG75" i="42"/>
  <c r="AJ75" i="42"/>
  <c r="E75" i="42"/>
  <c r="F75" i="42"/>
  <c r="K86" i="36"/>
  <c r="S86" i="36" s="1"/>
  <c r="L86" i="36"/>
  <c r="M86" i="36"/>
  <c r="T86" i="36" s="1"/>
  <c r="N86" i="36"/>
  <c r="O86" i="36"/>
  <c r="P86" i="36"/>
  <c r="Q86" i="36"/>
  <c r="V86" i="36"/>
  <c r="W86" i="36"/>
  <c r="X86" i="36"/>
  <c r="Y86" i="36"/>
  <c r="Z86" i="36"/>
  <c r="AH86" i="36" s="1"/>
  <c r="AA86" i="36"/>
  <c r="AB86" i="36"/>
  <c r="AD86" i="36"/>
  <c r="AE86" i="36"/>
  <c r="AG86" i="36"/>
  <c r="AJ86" i="36"/>
  <c r="E86" i="36"/>
  <c r="F86" i="36"/>
  <c r="K86" i="34"/>
  <c r="S86" i="34" s="1"/>
  <c r="L86" i="34"/>
  <c r="M86" i="34"/>
  <c r="T86" i="34" s="1"/>
  <c r="N86" i="34"/>
  <c r="O86" i="34"/>
  <c r="P86" i="34"/>
  <c r="Q86" i="34"/>
  <c r="V86" i="34"/>
  <c r="W86" i="34"/>
  <c r="X86" i="34"/>
  <c r="Y86" i="34"/>
  <c r="Z86" i="34"/>
  <c r="AH86" i="34" s="1"/>
  <c r="AA86" i="34"/>
  <c r="AB86" i="34"/>
  <c r="AD86" i="34"/>
  <c r="AE86" i="34"/>
  <c r="AG86" i="34"/>
  <c r="AJ86" i="34"/>
  <c r="E86" i="34"/>
  <c r="F86" i="34"/>
  <c r="E86" i="12"/>
  <c r="F86" i="12"/>
  <c r="K86" i="12"/>
  <c r="L86" i="12"/>
  <c r="M86" i="12" s="1"/>
  <c r="T86" i="12" s="1"/>
  <c r="N86" i="12"/>
  <c r="O86" i="12"/>
  <c r="AG86" i="12" s="1"/>
  <c r="P86" i="12"/>
  <c r="Q86" i="12"/>
  <c r="V86" i="12"/>
  <c r="W86" i="12"/>
  <c r="X86" i="12" s="1"/>
  <c r="Y86" i="12"/>
  <c r="Z86" i="12"/>
  <c r="AH86" i="12" s="1"/>
  <c r="AD86" i="12"/>
  <c r="AE86" i="12"/>
  <c r="AJ86" i="12"/>
  <c r="K86" i="33"/>
  <c r="L86" i="33"/>
  <c r="M86" i="33"/>
  <c r="N86" i="33"/>
  <c r="O86" i="33"/>
  <c r="AG86" i="33" s="1"/>
  <c r="S86" i="33"/>
  <c r="T86" i="33"/>
  <c r="V86" i="33"/>
  <c r="W86" i="33"/>
  <c r="X86" i="33"/>
  <c r="Y86" i="33"/>
  <c r="AE86" i="33" s="1"/>
  <c r="Z86" i="33"/>
  <c r="AH86" i="33" s="1"/>
  <c r="AA86" i="33"/>
  <c r="AB86" i="33"/>
  <c r="AD86" i="33"/>
  <c r="AJ86" i="33"/>
  <c r="E86" i="33"/>
  <c r="F86" i="33"/>
  <c r="L85" i="36"/>
  <c r="K85" i="36"/>
  <c r="N85" i="34"/>
  <c r="W85" i="34"/>
  <c r="AJ85" i="34"/>
  <c r="Z85" i="12"/>
  <c r="O85" i="33"/>
  <c r="AJ85" i="3"/>
  <c r="AJ74" i="42"/>
  <c r="Z74" i="42"/>
  <c r="AH74" i="42" s="1"/>
  <c r="Y74" i="42"/>
  <c r="W74" i="42"/>
  <c r="V74" i="42"/>
  <c r="X74" i="42" s="1"/>
  <c r="AE74" i="42" s="1"/>
  <c r="O74" i="42"/>
  <c r="P74" i="42" s="1"/>
  <c r="Q74" i="42" s="1"/>
  <c r="N74" i="42"/>
  <c r="L74" i="42"/>
  <c r="K74" i="42"/>
  <c r="S74" i="42" s="1"/>
  <c r="F74" i="42"/>
  <c r="AD74" i="42" s="1"/>
  <c r="E74" i="42"/>
  <c r="AJ85" i="36"/>
  <c r="Z85" i="36"/>
  <c r="Y85" i="36"/>
  <c r="W85" i="36"/>
  <c r="V85" i="36"/>
  <c r="O85" i="36"/>
  <c r="N85" i="36"/>
  <c r="F85" i="36"/>
  <c r="AD85" i="36" s="1"/>
  <c r="E85" i="36"/>
  <c r="Z85" i="34"/>
  <c r="AH85" i="34" s="1"/>
  <c r="Y85" i="34"/>
  <c r="F85" i="34"/>
  <c r="E85" i="34"/>
  <c r="AJ85" i="12"/>
  <c r="Y85" i="12"/>
  <c r="W85" i="12"/>
  <c r="V85" i="12"/>
  <c r="O85" i="12"/>
  <c r="N85" i="12"/>
  <c r="L85" i="12"/>
  <c r="K85" i="12"/>
  <c r="F85" i="12"/>
  <c r="AD85" i="12" s="1"/>
  <c r="E85" i="12"/>
  <c r="AG85" i="12" s="1"/>
  <c r="AJ85" i="33"/>
  <c r="Z85" i="33"/>
  <c r="AA85" i="33" s="1"/>
  <c r="AB85" i="33" s="1"/>
  <c r="Y85" i="33"/>
  <c r="W85" i="33"/>
  <c r="V85" i="33"/>
  <c r="X85" i="33" s="1"/>
  <c r="N85" i="33"/>
  <c r="L85" i="33"/>
  <c r="K85" i="33"/>
  <c r="F85" i="33"/>
  <c r="AD85" i="33" s="1"/>
  <c r="E85" i="33"/>
  <c r="E85" i="3"/>
  <c r="F85" i="3"/>
  <c r="AD85" i="3" s="1"/>
  <c r="L85" i="3"/>
  <c r="N85" i="3"/>
  <c r="O85" i="3"/>
  <c r="AG85" i="3" s="1"/>
  <c r="P85" i="3"/>
  <c r="Q85" i="3"/>
  <c r="V85" i="3"/>
  <c r="W85" i="3"/>
  <c r="Y85" i="3"/>
  <c r="Z85" i="3"/>
  <c r="K73" i="42"/>
  <c r="L73" i="42"/>
  <c r="M73" i="42" s="1"/>
  <c r="T73" i="42" s="1"/>
  <c r="N73" i="42"/>
  <c r="O73" i="42"/>
  <c r="P73" i="42"/>
  <c r="Q73" i="42"/>
  <c r="V73" i="42"/>
  <c r="W73" i="42"/>
  <c r="X73" i="42" s="1"/>
  <c r="Y73" i="42"/>
  <c r="Z73" i="42"/>
  <c r="AH73" i="42" s="1"/>
  <c r="AD73" i="42"/>
  <c r="AG73" i="42"/>
  <c r="AJ73" i="42"/>
  <c r="K84" i="36"/>
  <c r="L84" i="36"/>
  <c r="S84" i="36" s="1"/>
  <c r="M84" i="36"/>
  <c r="N84" i="36"/>
  <c r="T84" i="36" s="1"/>
  <c r="O84" i="36"/>
  <c r="P84" i="36"/>
  <c r="Q84" i="36"/>
  <c r="V84" i="36"/>
  <c r="W84" i="36"/>
  <c r="X84" i="36"/>
  <c r="Y84" i="36"/>
  <c r="AE84" i="36" s="1"/>
  <c r="Z84" i="36"/>
  <c r="AH84" i="36" s="1"/>
  <c r="AA84" i="36"/>
  <c r="AB84" i="36"/>
  <c r="AD84" i="36"/>
  <c r="AG84" i="36"/>
  <c r="AJ84" i="36"/>
  <c r="K84" i="34"/>
  <c r="M84" i="34" s="1"/>
  <c r="T84" i="34" s="1"/>
  <c r="L84" i="34"/>
  <c r="N84" i="34"/>
  <c r="O84" i="34"/>
  <c r="AG84" i="34" s="1"/>
  <c r="P84" i="34"/>
  <c r="Q84" i="34"/>
  <c r="S84" i="34"/>
  <c r="V84" i="34"/>
  <c r="W84" i="34"/>
  <c r="X84" i="34"/>
  <c r="Y84" i="34"/>
  <c r="AE84" i="34" s="1"/>
  <c r="Z84" i="34"/>
  <c r="AA84" i="34" s="1"/>
  <c r="AB84" i="34" s="1"/>
  <c r="AD84" i="34"/>
  <c r="AJ84" i="34"/>
  <c r="K84" i="12"/>
  <c r="M84" i="12" s="1"/>
  <c r="T84" i="12" s="1"/>
  <c r="L84" i="12"/>
  <c r="N84" i="12"/>
  <c r="O84" i="12"/>
  <c r="AG84" i="12" s="1"/>
  <c r="P84" i="12"/>
  <c r="Q84" i="12"/>
  <c r="V84" i="12"/>
  <c r="W84" i="12"/>
  <c r="X84" i="12"/>
  <c r="Y84" i="12"/>
  <c r="AE84" i="12" s="1"/>
  <c r="Z84" i="12"/>
  <c r="AH84" i="12" s="1"/>
  <c r="AA84" i="12"/>
  <c r="AB84" i="12"/>
  <c r="AD84" i="12"/>
  <c r="AJ84" i="12"/>
  <c r="K84" i="33"/>
  <c r="M84" i="33" s="1"/>
  <c r="T84" i="33" s="1"/>
  <c r="L84" i="33"/>
  <c r="N84" i="33"/>
  <c r="O84" i="33"/>
  <c r="AG84" i="33" s="1"/>
  <c r="V84" i="33"/>
  <c r="W84" i="33"/>
  <c r="X84" i="33"/>
  <c r="Y84" i="33"/>
  <c r="Z84" i="33"/>
  <c r="AH84" i="33" s="1"/>
  <c r="AD84" i="33"/>
  <c r="AE84" i="33"/>
  <c r="AJ84" i="33"/>
  <c r="K84" i="3"/>
  <c r="L84" i="3"/>
  <c r="M84" i="3"/>
  <c r="N84" i="3"/>
  <c r="T84" i="3" s="1"/>
  <c r="O84" i="3"/>
  <c r="V84" i="3"/>
  <c r="W84" i="3"/>
  <c r="Y84" i="3"/>
  <c r="Z84" i="3"/>
  <c r="AD84" i="3"/>
  <c r="AG84" i="3"/>
  <c r="AH84" i="3"/>
  <c r="AJ84" i="3"/>
  <c r="E73" i="42"/>
  <c r="F73" i="42"/>
  <c r="E84" i="36"/>
  <c r="F84" i="36"/>
  <c r="E84" i="34"/>
  <c r="F84" i="34"/>
  <c r="E84" i="12"/>
  <c r="F84" i="12"/>
  <c r="E84" i="33"/>
  <c r="F84" i="33"/>
  <c r="E84" i="3"/>
  <c r="F84" i="3"/>
  <c r="X22" i="46" l="1"/>
  <c r="AG22" i="44"/>
  <c r="AE22" i="46"/>
  <c r="X22" i="47"/>
  <c r="AE22" i="47" s="1"/>
  <c r="AG22" i="47"/>
  <c r="AG22" i="48"/>
  <c r="AG22" i="46"/>
  <c r="M22" i="48"/>
  <c r="T22" i="48" s="1"/>
  <c r="S22" i="48"/>
  <c r="X21" i="48"/>
  <c r="S22" i="47"/>
  <c r="M22" i="47"/>
  <c r="T22" i="47" s="1"/>
  <c r="X21" i="47"/>
  <c r="AE21" i="47" s="1"/>
  <c r="M22" i="46"/>
  <c r="T22" i="46" s="1"/>
  <c r="S21" i="46"/>
  <c r="X21" i="45"/>
  <c r="AE21" i="45" s="1"/>
  <c r="M21" i="44"/>
  <c r="T21" i="44" s="1"/>
  <c r="S22" i="44"/>
  <c r="X22" i="44"/>
  <c r="AE22" i="44" s="1"/>
  <c r="AA21" i="44"/>
  <c r="AB21" i="44" s="1"/>
  <c r="X21" i="44"/>
  <c r="AE21" i="44" s="1"/>
  <c r="AG21" i="44"/>
  <c r="P21" i="48"/>
  <c r="Q21" i="48" s="1"/>
  <c r="AH22" i="48"/>
  <c r="P22" i="48"/>
  <c r="AH22" i="47"/>
  <c r="P22" i="47"/>
  <c r="P21" i="47"/>
  <c r="Q21" i="47" s="1"/>
  <c r="AH21" i="47"/>
  <c r="AH21" i="46"/>
  <c r="P21" i="46"/>
  <c r="Q21" i="46" s="1"/>
  <c r="AH22" i="46"/>
  <c r="P21" i="45"/>
  <c r="Q21" i="45" s="1"/>
  <c r="AH21" i="45"/>
  <c r="AH22" i="44"/>
  <c r="AH21" i="44"/>
  <c r="AH21" i="48"/>
  <c r="M21" i="48"/>
  <c r="T21" i="48" s="1"/>
  <c r="AE21" i="48"/>
  <c r="AA22" i="48"/>
  <c r="AB22" i="48" s="1"/>
  <c r="AE22" i="48"/>
  <c r="T21" i="47"/>
  <c r="AA22" i="47"/>
  <c r="AB22" i="47" s="1"/>
  <c r="AA21" i="47"/>
  <c r="AB21" i="47" s="1"/>
  <c r="S21" i="47"/>
  <c r="AG21" i="47"/>
  <c r="AE21" i="46"/>
  <c r="AA22" i="46"/>
  <c r="AB22" i="46" s="1"/>
  <c r="P22" i="46"/>
  <c r="Q22" i="46" s="1"/>
  <c r="AA21" i="46"/>
  <c r="AB21" i="46" s="1"/>
  <c r="S22" i="46"/>
  <c r="AG21" i="46"/>
  <c r="AA21" i="45"/>
  <c r="AB21" i="45" s="1"/>
  <c r="M21" i="45"/>
  <c r="T21" i="45" s="1"/>
  <c r="T22" i="44"/>
  <c r="AA22" i="44"/>
  <c r="AB22" i="44" s="1"/>
  <c r="S21" i="44"/>
  <c r="P22" i="44"/>
  <c r="Q22" i="44" s="1"/>
  <c r="M22" i="44"/>
  <c r="S75" i="42"/>
  <c r="AA86" i="12"/>
  <c r="AB86" i="12" s="1"/>
  <c r="S86" i="12"/>
  <c r="P86" i="33"/>
  <c r="Q86" i="33" s="1"/>
  <c r="M74" i="42"/>
  <c r="T74" i="42" s="1"/>
  <c r="AG74" i="42"/>
  <c r="P85" i="36"/>
  <c r="Q85" i="36" s="1"/>
  <c r="AA85" i="36"/>
  <c r="AB85" i="36" s="1"/>
  <c r="P85" i="12"/>
  <c r="Q85" i="12" s="1"/>
  <c r="AA85" i="3"/>
  <c r="AB85" i="3" s="1"/>
  <c r="AE85" i="33"/>
  <c r="X85" i="36"/>
  <c r="AE85" i="36" s="1"/>
  <c r="M85" i="36"/>
  <c r="AH85" i="36"/>
  <c r="AG85" i="36"/>
  <c r="AD85" i="34"/>
  <c r="K85" i="34"/>
  <c r="L85" i="34"/>
  <c r="O85" i="34"/>
  <c r="P85" i="34" s="1"/>
  <c r="Q85" i="34" s="1"/>
  <c r="V85" i="34"/>
  <c r="X85" i="34" s="1"/>
  <c r="AE85" i="34" s="1"/>
  <c r="X85" i="12"/>
  <c r="AE85" i="12" s="1"/>
  <c r="AA85" i="12"/>
  <c r="AB85" i="12" s="1"/>
  <c r="AH85" i="12"/>
  <c r="S85" i="12"/>
  <c r="S85" i="33"/>
  <c r="P85" i="33"/>
  <c r="Q85" i="33" s="1"/>
  <c r="AG85" i="33"/>
  <c r="AH85" i="33"/>
  <c r="X85" i="3"/>
  <c r="AE85" i="3" s="1"/>
  <c r="K85" i="3"/>
  <c r="S85" i="3" s="1"/>
  <c r="AA74" i="42"/>
  <c r="AB74" i="42" s="1"/>
  <c r="T85" i="36"/>
  <c r="S85" i="36"/>
  <c r="AA85" i="34"/>
  <c r="AB85" i="34" s="1"/>
  <c r="M85" i="12"/>
  <c r="T85" i="12" s="1"/>
  <c r="M85" i="33"/>
  <c r="T85" i="33" s="1"/>
  <c r="AH85" i="3"/>
  <c r="AE73" i="42"/>
  <c r="AA73" i="42"/>
  <c r="AB73" i="42" s="1"/>
  <c r="S73" i="42"/>
  <c r="AH84" i="34"/>
  <c r="S84" i="12"/>
  <c r="S84" i="33"/>
  <c r="AA84" i="33"/>
  <c r="AB84" i="33" s="1"/>
  <c r="P84" i="33"/>
  <c r="Q84" i="33" s="1"/>
  <c r="AA84" i="3"/>
  <c r="AB84" i="3" s="1"/>
  <c r="X84" i="3"/>
  <c r="AE84" i="3" s="1"/>
  <c r="P84" i="3"/>
  <c r="Q84" i="3" s="1"/>
  <c r="S84" i="3"/>
  <c r="K83" i="36"/>
  <c r="M83" i="36" s="1"/>
  <c r="T83" i="36" s="1"/>
  <c r="L83" i="36"/>
  <c r="N83" i="36"/>
  <c r="O83" i="36"/>
  <c r="AG83" i="36" s="1"/>
  <c r="P83" i="36"/>
  <c r="Q83" i="36"/>
  <c r="V83" i="36"/>
  <c r="W83" i="36"/>
  <c r="X83" i="36"/>
  <c r="Y83" i="36"/>
  <c r="AE83" i="36" s="1"/>
  <c r="Z83" i="36"/>
  <c r="AH83" i="36" s="1"/>
  <c r="AA83" i="36"/>
  <c r="AB83" i="36"/>
  <c r="AD83" i="36"/>
  <c r="AJ83" i="36"/>
  <c r="E83" i="36"/>
  <c r="F83" i="36"/>
  <c r="K83" i="3"/>
  <c r="L83" i="3"/>
  <c r="N83" i="3"/>
  <c r="O83" i="3"/>
  <c r="P83" i="3" s="1"/>
  <c r="Q83" i="3" s="1"/>
  <c r="V83" i="3"/>
  <c r="W83" i="3"/>
  <c r="X83" i="3"/>
  <c r="Y83" i="3"/>
  <c r="Z83" i="3"/>
  <c r="AJ83" i="3"/>
  <c r="K83" i="33"/>
  <c r="M83" i="33" s="1"/>
  <c r="L83" i="33"/>
  <c r="N83" i="33"/>
  <c r="O83" i="33"/>
  <c r="AG83" i="33" s="1"/>
  <c r="V83" i="33"/>
  <c r="W83" i="33"/>
  <c r="X83" i="33"/>
  <c r="Y83" i="33"/>
  <c r="AE83" i="33" s="1"/>
  <c r="Z83" i="33"/>
  <c r="AH83" i="33" s="1"/>
  <c r="AD83" i="33"/>
  <c r="AJ83" i="33"/>
  <c r="K83" i="12"/>
  <c r="S83" i="12" s="1"/>
  <c r="L83" i="12"/>
  <c r="M83" i="12"/>
  <c r="N83" i="12"/>
  <c r="O83" i="12"/>
  <c r="AG83" i="12" s="1"/>
  <c r="V83" i="12"/>
  <c r="W83" i="12"/>
  <c r="Y83" i="12"/>
  <c r="Z83" i="12"/>
  <c r="AH83" i="12" s="1"/>
  <c r="AD83" i="12"/>
  <c r="AJ83" i="12"/>
  <c r="K83" i="34"/>
  <c r="L83" i="34"/>
  <c r="N83" i="34"/>
  <c r="O83" i="34"/>
  <c r="AG83" i="34" s="1"/>
  <c r="V83" i="34"/>
  <c r="W83" i="34"/>
  <c r="X83" i="34" s="1"/>
  <c r="Y83" i="34"/>
  <c r="Z83" i="34"/>
  <c r="AD83" i="34"/>
  <c r="AJ83" i="34"/>
  <c r="K72" i="42"/>
  <c r="L72" i="42"/>
  <c r="N72" i="42"/>
  <c r="O72" i="42"/>
  <c r="AG72" i="42" s="1"/>
  <c r="V72" i="42"/>
  <c r="X72" i="42" s="1"/>
  <c r="AE72" i="42" s="1"/>
  <c r="W72" i="42"/>
  <c r="Y72" i="42"/>
  <c r="Z72" i="42"/>
  <c r="AH72" i="42" s="1"/>
  <c r="AA72" i="42"/>
  <c r="AB72" i="42" s="1"/>
  <c r="AD72" i="42"/>
  <c r="AJ72" i="42"/>
  <c r="F72" i="42"/>
  <c r="E72" i="42"/>
  <c r="F83" i="34"/>
  <c r="E83" i="34"/>
  <c r="F83" i="12"/>
  <c r="E83" i="12"/>
  <c r="F83" i="33"/>
  <c r="E83" i="33"/>
  <c r="E83" i="3"/>
  <c r="AE83" i="3" s="1"/>
  <c r="F83" i="3"/>
  <c r="AD83" i="3" s="1"/>
  <c r="Q22" i="48" l="1"/>
  <c r="Q22" i="47"/>
  <c r="M85" i="34"/>
  <c r="T85" i="34" s="1"/>
  <c r="S85" i="34"/>
  <c r="AG85" i="34"/>
  <c r="M85" i="3"/>
  <c r="T85" i="3" s="1"/>
  <c r="M83" i="34"/>
  <c r="T83" i="34" s="1"/>
  <c r="AA83" i="34"/>
  <c r="AB83" i="34" s="1"/>
  <c r="S83" i="36"/>
  <c r="P72" i="42"/>
  <c r="Q72" i="42" s="1"/>
  <c r="M72" i="42"/>
  <c r="T72" i="42" s="1"/>
  <c r="S83" i="34"/>
  <c r="P83" i="34"/>
  <c r="Q83" i="34" s="1"/>
  <c r="AE83" i="34"/>
  <c r="X83" i="12"/>
  <c r="AE83" i="12" s="1"/>
  <c r="P83" i="12"/>
  <c r="Q83" i="12" s="1"/>
  <c r="T83" i="12"/>
  <c r="P83" i="33"/>
  <c r="Q83" i="33" s="1"/>
  <c r="T83" i="33"/>
  <c r="M83" i="3"/>
  <c r="AH83" i="3"/>
  <c r="AG83" i="3"/>
  <c r="T83" i="3"/>
  <c r="S83" i="3"/>
  <c r="AA83" i="3"/>
  <c r="AB83" i="3" s="1"/>
  <c r="AA83" i="33"/>
  <c r="AB83" i="33" s="1"/>
  <c r="S83" i="33"/>
  <c r="AA83" i="12"/>
  <c r="AB83" i="12" s="1"/>
  <c r="AH83" i="34"/>
  <c r="S72" i="42"/>
  <c r="L82" i="34"/>
  <c r="K82" i="34"/>
  <c r="Z71" i="42"/>
  <c r="AA71" i="42" s="1"/>
  <c r="AB71" i="42" s="1"/>
  <c r="E71" i="42"/>
  <c r="F71" i="42"/>
  <c r="K71" i="42"/>
  <c r="N71" i="42"/>
  <c r="V71" i="42"/>
  <c r="W71" i="42"/>
  <c r="Y71" i="42"/>
  <c r="AJ82" i="36"/>
  <c r="Z82" i="36"/>
  <c r="AH82" i="36" s="1"/>
  <c r="Y82" i="36"/>
  <c r="W82" i="36"/>
  <c r="V82" i="36"/>
  <c r="O82" i="36"/>
  <c r="P82" i="36" s="1"/>
  <c r="Q82" i="36" s="1"/>
  <c r="N82" i="36"/>
  <c r="L82" i="36"/>
  <c r="K82" i="36"/>
  <c r="F82" i="36"/>
  <c r="AD82" i="36" s="1"/>
  <c r="E82" i="36"/>
  <c r="AJ82" i="34"/>
  <c r="AD82" i="34"/>
  <c r="Z82" i="34"/>
  <c r="AH82" i="34" s="1"/>
  <c r="Y82" i="34"/>
  <c r="W82" i="34"/>
  <c r="V82" i="34"/>
  <c r="X82" i="34" s="1"/>
  <c r="O82" i="34"/>
  <c r="P82" i="34" s="1"/>
  <c r="Q82" i="34" s="1"/>
  <c r="N82" i="34"/>
  <c r="F82" i="34"/>
  <c r="E82" i="34"/>
  <c r="AJ82" i="12"/>
  <c r="Z82" i="12"/>
  <c r="AH82" i="12" s="1"/>
  <c r="Y82" i="12"/>
  <c r="W82" i="12"/>
  <c r="V82" i="12"/>
  <c r="X82" i="12" s="1"/>
  <c r="O82" i="12"/>
  <c r="P82" i="12" s="1"/>
  <c r="Q82" i="12" s="1"/>
  <c r="N82" i="12"/>
  <c r="L82" i="12"/>
  <c r="K82" i="12"/>
  <c r="M82" i="12" s="1"/>
  <c r="T82" i="12" s="1"/>
  <c r="F82" i="12"/>
  <c r="AD82" i="12" s="1"/>
  <c r="E82" i="12"/>
  <c r="AG82" i="12" s="1"/>
  <c r="AJ82" i="33"/>
  <c r="Z82" i="33"/>
  <c r="AA82" i="33" s="1"/>
  <c r="AB82" i="33" s="1"/>
  <c r="Y82" i="33"/>
  <c r="W82" i="33"/>
  <c r="V82" i="33"/>
  <c r="X82" i="33" s="1"/>
  <c r="O82" i="33"/>
  <c r="AG82" i="33" s="1"/>
  <c r="N82" i="33"/>
  <c r="L82" i="33"/>
  <c r="K82" i="33"/>
  <c r="M82" i="33" s="1"/>
  <c r="F82" i="33"/>
  <c r="AD82" i="33" s="1"/>
  <c r="E82" i="33"/>
  <c r="E82" i="3"/>
  <c r="F82" i="3"/>
  <c r="AD82" i="3" s="1"/>
  <c r="K82" i="3"/>
  <c r="L82" i="3"/>
  <c r="M82" i="3"/>
  <c r="N82" i="3"/>
  <c r="T82" i="3" s="1"/>
  <c r="O82" i="3"/>
  <c r="AG82" i="3" s="1"/>
  <c r="V82" i="3"/>
  <c r="W82" i="3"/>
  <c r="X82" i="3"/>
  <c r="Y82" i="3"/>
  <c r="Z82" i="3"/>
  <c r="AA82" i="3" s="1"/>
  <c r="AB82" i="3" s="1"/>
  <c r="AJ82" i="3"/>
  <c r="K81" i="3"/>
  <c r="M81" i="3" s="1"/>
  <c r="T81" i="3" s="1"/>
  <c r="L81" i="3"/>
  <c r="N81" i="3"/>
  <c r="O81" i="3"/>
  <c r="AG81" i="3" s="1"/>
  <c r="P81" i="3"/>
  <c r="Q81" i="3"/>
  <c r="V81" i="3"/>
  <c r="W81" i="3"/>
  <c r="X81" i="3"/>
  <c r="Y81" i="3"/>
  <c r="Z81" i="3"/>
  <c r="AH81" i="3" s="1"/>
  <c r="AA81" i="3"/>
  <c r="AB81" i="3" s="1"/>
  <c r="AD81" i="3"/>
  <c r="AE81" i="3"/>
  <c r="AJ81" i="3"/>
  <c r="E81" i="3"/>
  <c r="F81" i="3"/>
  <c r="E70" i="42"/>
  <c r="F70" i="42"/>
  <c r="K70" i="42"/>
  <c r="L70" i="42"/>
  <c r="M70" i="42"/>
  <c r="N70" i="42"/>
  <c r="T70" i="42" s="1"/>
  <c r="O70" i="42"/>
  <c r="V70" i="42"/>
  <c r="W70" i="42"/>
  <c r="X70" i="42"/>
  <c r="Y70" i="42"/>
  <c r="Z70" i="42"/>
  <c r="AA70" i="42" s="1"/>
  <c r="AB70" i="42" s="1"/>
  <c r="AD70" i="42"/>
  <c r="AE70" i="42"/>
  <c r="AG70" i="42"/>
  <c r="AH70" i="42"/>
  <c r="AJ70" i="42"/>
  <c r="E81" i="36"/>
  <c r="F81" i="36"/>
  <c r="AD81" i="36" s="1"/>
  <c r="K81" i="36"/>
  <c r="L81" i="36"/>
  <c r="M81" i="36"/>
  <c r="N81" i="36"/>
  <c r="O81" i="36"/>
  <c r="AG81" i="36" s="1"/>
  <c r="P81" i="36"/>
  <c r="Q81" i="36"/>
  <c r="S81" i="36"/>
  <c r="T81" i="36"/>
  <c r="V81" i="36"/>
  <c r="W81" i="36"/>
  <c r="X81" i="36"/>
  <c r="Y81" i="36"/>
  <c r="AE81" i="36" s="1"/>
  <c r="Z81" i="36"/>
  <c r="AJ81" i="36"/>
  <c r="E81" i="34"/>
  <c r="F81" i="34"/>
  <c r="AD81" i="34" s="1"/>
  <c r="K81" i="34"/>
  <c r="L81" i="34"/>
  <c r="M81" i="34"/>
  <c r="N81" i="34"/>
  <c r="O81" i="34"/>
  <c r="AG81" i="34" s="1"/>
  <c r="S81" i="34"/>
  <c r="T81" i="34"/>
  <c r="V81" i="34"/>
  <c r="W81" i="34"/>
  <c r="X81" i="34"/>
  <c r="Y81" i="34"/>
  <c r="Z81" i="34"/>
  <c r="AJ81" i="34"/>
  <c r="E81" i="12"/>
  <c r="F81" i="12"/>
  <c r="K81" i="12"/>
  <c r="L81" i="12"/>
  <c r="M81" i="12" s="1"/>
  <c r="T81" i="12" s="1"/>
  <c r="N81" i="12"/>
  <c r="O81" i="12"/>
  <c r="P81" i="12" s="1"/>
  <c r="Q81" i="12" s="1"/>
  <c r="S81" i="12"/>
  <c r="V81" i="12"/>
  <c r="W81" i="12"/>
  <c r="X81" i="12"/>
  <c r="Y81" i="12"/>
  <c r="AE81" i="12" s="1"/>
  <c r="Z81" i="12"/>
  <c r="AA81" i="12" s="1"/>
  <c r="AB81" i="12" s="1"/>
  <c r="AD81" i="12"/>
  <c r="AJ81" i="12"/>
  <c r="E81" i="33"/>
  <c r="F81" i="33"/>
  <c r="AD81" i="33" s="1"/>
  <c r="K81" i="33"/>
  <c r="L81" i="33"/>
  <c r="M81" i="33"/>
  <c r="N81" i="33"/>
  <c r="T81" i="33" s="1"/>
  <c r="O81" i="33"/>
  <c r="AG81" i="33" s="1"/>
  <c r="P81" i="33"/>
  <c r="Q81" i="33" s="1"/>
  <c r="V81" i="33"/>
  <c r="W81" i="33"/>
  <c r="X81" i="33"/>
  <c r="Y81" i="33"/>
  <c r="Z81" i="33"/>
  <c r="AE81" i="33"/>
  <c r="AH81" i="33"/>
  <c r="AJ81" i="33"/>
  <c r="K80" i="3"/>
  <c r="S80" i="3" s="1"/>
  <c r="L80" i="3"/>
  <c r="M80" i="3"/>
  <c r="N80" i="3"/>
  <c r="T80" i="3" s="1"/>
  <c r="O80" i="3"/>
  <c r="P80" i="3"/>
  <c r="Q80" i="3"/>
  <c r="V80" i="3"/>
  <c r="W80" i="3"/>
  <c r="X80" i="3"/>
  <c r="Y80" i="3"/>
  <c r="Z80" i="3"/>
  <c r="AA80" i="3" s="1"/>
  <c r="AB80" i="3" s="1"/>
  <c r="AD80" i="3"/>
  <c r="AE80" i="3"/>
  <c r="AG80" i="3"/>
  <c r="AH80" i="3"/>
  <c r="AJ80" i="3"/>
  <c r="K80" i="33"/>
  <c r="L80" i="33"/>
  <c r="M80" i="33"/>
  <c r="N80" i="33"/>
  <c r="O80" i="33"/>
  <c r="AG80" i="33" s="1"/>
  <c r="P80" i="33"/>
  <c r="Q80" i="33" s="1"/>
  <c r="S80" i="33"/>
  <c r="T80" i="33"/>
  <c r="V80" i="33"/>
  <c r="W80" i="33"/>
  <c r="X80" i="33"/>
  <c r="Y80" i="33"/>
  <c r="AE80" i="33" s="1"/>
  <c r="Z80" i="33"/>
  <c r="AH80" i="33" s="1"/>
  <c r="AD80" i="33"/>
  <c r="AJ80" i="33"/>
  <c r="K80" i="12"/>
  <c r="L80" i="12"/>
  <c r="M80" i="12"/>
  <c r="N80" i="12"/>
  <c r="O80" i="12"/>
  <c r="AG80" i="12" s="1"/>
  <c r="P80" i="12"/>
  <c r="Q80" i="12"/>
  <c r="S80" i="12"/>
  <c r="T80" i="12"/>
  <c r="V80" i="12"/>
  <c r="W80" i="12"/>
  <c r="X80" i="12"/>
  <c r="Y80" i="12"/>
  <c r="AE80" i="12" s="1"/>
  <c r="Z80" i="12"/>
  <c r="AH80" i="12" s="1"/>
  <c r="AA80" i="12"/>
  <c r="AB80" i="12"/>
  <c r="AD80" i="12"/>
  <c r="AJ80" i="12"/>
  <c r="K80" i="34"/>
  <c r="M80" i="34" s="1"/>
  <c r="T80" i="34" s="1"/>
  <c r="L80" i="34"/>
  <c r="N80" i="34"/>
  <c r="O80" i="34"/>
  <c r="AG80" i="34" s="1"/>
  <c r="P80" i="34"/>
  <c r="Q80" i="34"/>
  <c r="V80" i="34"/>
  <c r="W80" i="34"/>
  <c r="X80" i="34" s="1"/>
  <c r="AE80" i="34" s="1"/>
  <c r="Y80" i="34"/>
  <c r="Z80" i="34"/>
  <c r="AH80" i="34" s="1"/>
  <c r="AA80" i="34"/>
  <c r="AB80" i="34"/>
  <c r="AD80" i="34"/>
  <c r="AJ80" i="34"/>
  <c r="K80" i="36"/>
  <c r="S80" i="36" s="1"/>
  <c r="L80" i="36"/>
  <c r="M80" i="36"/>
  <c r="N80" i="36"/>
  <c r="T80" i="36" s="1"/>
  <c r="O80" i="36"/>
  <c r="P80" i="36"/>
  <c r="Q80" i="36"/>
  <c r="V80" i="36"/>
  <c r="X80" i="36" s="1"/>
  <c r="AE80" i="36" s="1"/>
  <c r="W80" i="36"/>
  <c r="Y80" i="36"/>
  <c r="Z80" i="36"/>
  <c r="AA80" i="36"/>
  <c r="AB80" i="36"/>
  <c r="AD80" i="36"/>
  <c r="AG80" i="36"/>
  <c r="AH80" i="36"/>
  <c r="AJ80" i="36"/>
  <c r="K69" i="42"/>
  <c r="L69" i="42"/>
  <c r="M69" i="42"/>
  <c r="N69" i="42"/>
  <c r="O69" i="42"/>
  <c r="P69" i="42"/>
  <c r="Q69" i="42" s="1"/>
  <c r="S69" i="42"/>
  <c r="T69" i="42"/>
  <c r="V69" i="42"/>
  <c r="X69" i="42" s="1"/>
  <c r="W69" i="42"/>
  <c r="Y69" i="42"/>
  <c r="Z69" i="42"/>
  <c r="AH69" i="42" s="1"/>
  <c r="AA69" i="42"/>
  <c r="AB69" i="42"/>
  <c r="AD69" i="42"/>
  <c r="AG69" i="42"/>
  <c r="AJ69" i="42"/>
  <c r="E69" i="42"/>
  <c r="F69" i="42"/>
  <c r="E80" i="36"/>
  <c r="F80" i="36"/>
  <c r="E80" i="34"/>
  <c r="F80" i="34"/>
  <c r="E80" i="12"/>
  <c r="F80" i="12"/>
  <c r="E80" i="33"/>
  <c r="F80" i="33"/>
  <c r="E80" i="3"/>
  <c r="F80" i="3"/>
  <c r="W79" i="12"/>
  <c r="V79" i="12"/>
  <c r="X79" i="12" s="1"/>
  <c r="O79" i="33"/>
  <c r="P79" i="33" s="1"/>
  <c r="Q79" i="33" s="1"/>
  <c r="AJ79" i="3"/>
  <c r="AJ68" i="42"/>
  <c r="Z68" i="42"/>
  <c r="AA68" i="42" s="1"/>
  <c r="AB68" i="42" s="1"/>
  <c r="Y68" i="42"/>
  <c r="W68" i="42"/>
  <c r="V68" i="42"/>
  <c r="X68" i="42" s="1"/>
  <c r="AE68" i="42" s="1"/>
  <c r="O68" i="42"/>
  <c r="AG68" i="42" s="1"/>
  <c r="N68" i="42"/>
  <c r="L68" i="42"/>
  <c r="K68" i="42"/>
  <c r="F68" i="42"/>
  <c r="AD68" i="42" s="1"/>
  <c r="E68" i="42"/>
  <c r="AJ79" i="36"/>
  <c r="Z79" i="36"/>
  <c r="AH79" i="36" s="1"/>
  <c r="Y79" i="36"/>
  <c r="W79" i="36"/>
  <c r="V79" i="36"/>
  <c r="X79" i="36" s="1"/>
  <c r="O79" i="36"/>
  <c r="P79" i="36" s="1"/>
  <c r="Q79" i="36" s="1"/>
  <c r="N79" i="36"/>
  <c r="L79" i="36"/>
  <c r="K79" i="36"/>
  <c r="M79" i="36" s="1"/>
  <c r="T79" i="36" s="1"/>
  <c r="F79" i="36"/>
  <c r="E79" i="36"/>
  <c r="AJ79" i="34"/>
  <c r="Z79" i="34"/>
  <c r="AH79" i="34" s="1"/>
  <c r="Y79" i="34"/>
  <c r="W79" i="34"/>
  <c r="V79" i="34"/>
  <c r="X79" i="34" s="1"/>
  <c r="O79" i="34"/>
  <c r="P79" i="34" s="1"/>
  <c r="Q79" i="34" s="1"/>
  <c r="N79" i="34"/>
  <c r="L79" i="34"/>
  <c r="K79" i="34"/>
  <c r="M79" i="34" s="1"/>
  <c r="T79" i="34" s="1"/>
  <c r="F79" i="34"/>
  <c r="AD79" i="34" s="1"/>
  <c r="E79" i="34"/>
  <c r="AG79" i="34" s="1"/>
  <c r="AJ79" i="12"/>
  <c r="Z79" i="12"/>
  <c r="AH79" i="12" s="1"/>
  <c r="Y79" i="12"/>
  <c r="O79" i="12"/>
  <c r="P79" i="12" s="1"/>
  <c r="Q79" i="12" s="1"/>
  <c r="N79" i="12"/>
  <c r="L79" i="12"/>
  <c r="K79" i="12"/>
  <c r="F79" i="12"/>
  <c r="AD79" i="12" s="1"/>
  <c r="E79" i="12"/>
  <c r="Y79" i="33"/>
  <c r="W79" i="33"/>
  <c r="V79" i="33"/>
  <c r="N79" i="33"/>
  <c r="K79" i="33"/>
  <c r="F79" i="33"/>
  <c r="E79" i="33"/>
  <c r="W79" i="3"/>
  <c r="V79" i="3"/>
  <c r="L79" i="3"/>
  <c r="K79" i="3"/>
  <c r="F79" i="3"/>
  <c r="AD79" i="3" s="1"/>
  <c r="E79" i="3"/>
  <c r="K67" i="42"/>
  <c r="L67" i="42"/>
  <c r="M67" i="42"/>
  <c r="N67" i="42"/>
  <c r="O67" i="42"/>
  <c r="AG67" i="42" s="1"/>
  <c r="S67" i="42"/>
  <c r="T67" i="42"/>
  <c r="V67" i="42"/>
  <c r="W67" i="42"/>
  <c r="X67" i="42"/>
  <c r="Y67" i="42"/>
  <c r="AE67" i="42" s="1"/>
  <c r="Z67" i="42"/>
  <c r="AA67" i="42" s="1"/>
  <c r="AB67" i="42" s="1"/>
  <c r="AD67" i="42"/>
  <c r="AJ67" i="42"/>
  <c r="K78" i="36"/>
  <c r="M78" i="36" s="1"/>
  <c r="T78" i="36" s="1"/>
  <c r="L78" i="36"/>
  <c r="N78" i="36"/>
  <c r="O78" i="36"/>
  <c r="AG78" i="36" s="1"/>
  <c r="P78" i="36"/>
  <c r="Q78" i="36"/>
  <c r="V78" i="36"/>
  <c r="W78" i="36"/>
  <c r="X78" i="36"/>
  <c r="Y78" i="36"/>
  <c r="AE78" i="36" s="1"/>
  <c r="Z78" i="36"/>
  <c r="AH78" i="36" s="1"/>
  <c r="AA78" i="36"/>
  <c r="AB78" i="36"/>
  <c r="AD78" i="36"/>
  <c r="AJ78" i="36"/>
  <c r="K78" i="34"/>
  <c r="S78" i="34" s="1"/>
  <c r="L78" i="34"/>
  <c r="M78" i="34" s="1"/>
  <c r="T78" i="34" s="1"/>
  <c r="N78" i="34"/>
  <c r="O78" i="34"/>
  <c r="P78" i="34"/>
  <c r="Q78" i="34"/>
  <c r="V78" i="34"/>
  <c r="W78" i="34"/>
  <c r="X78" i="34"/>
  <c r="Y78" i="34"/>
  <c r="Z78" i="34"/>
  <c r="AH78" i="34" s="1"/>
  <c r="AA78" i="34"/>
  <c r="AB78" i="34" s="1"/>
  <c r="AD78" i="34"/>
  <c r="AE78" i="34"/>
  <c r="AG78" i="34"/>
  <c r="AJ78" i="34"/>
  <c r="K78" i="12"/>
  <c r="L78" i="12"/>
  <c r="M78" i="12"/>
  <c r="N78" i="12"/>
  <c r="O78" i="12"/>
  <c r="AG78" i="12" s="1"/>
  <c r="P78" i="12"/>
  <c r="Q78" i="12"/>
  <c r="S78" i="12"/>
  <c r="T78" i="12"/>
  <c r="V78" i="12"/>
  <c r="W78" i="12"/>
  <c r="X78" i="12"/>
  <c r="Y78" i="12"/>
  <c r="AE78" i="12" s="1"/>
  <c r="Z78" i="12"/>
  <c r="AH78" i="12" s="1"/>
  <c r="AD78" i="12"/>
  <c r="AJ78" i="12"/>
  <c r="K78" i="33"/>
  <c r="L78" i="33"/>
  <c r="M78" i="33"/>
  <c r="N78" i="33"/>
  <c r="O78" i="33"/>
  <c r="AG78" i="33" s="1"/>
  <c r="P78" i="33"/>
  <c r="Q78" i="33"/>
  <c r="S78" i="33"/>
  <c r="T78" i="33"/>
  <c r="V78" i="33"/>
  <c r="W78" i="33"/>
  <c r="X78" i="33"/>
  <c r="Y78" i="33"/>
  <c r="AE78" i="33" s="1"/>
  <c r="Z78" i="33"/>
  <c r="AH78" i="33" s="1"/>
  <c r="AA78" i="33"/>
  <c r="AB78" i="33" s="1"/>
  <c r="AD78" i="33"/>
  <c r="AJ78" i="33"/>
  <c r="K78" i="3"/>
  <c r="M78" i="3" s="1"/>
  <c r="L78" i="3"/>
  <c r="N78" i="3"/>
  <c r="T78" i="3" s="1"/>
  <c r="O78" i="3"/>
  <c r="AG78" i="3" s="1"/>
  <c r="P78" i="3"/>
  <c r="Q78" i="3"/>
  <c r="V78" i="3"/>
  <c r="W78" i="3"/>
  <c r="X78" i="3"/>
  <c r="Y78" i="3"/>
  <c r="AE78" i="3" s="1"/>
  <c r="Z78" i="3"/>
  <c r="AH78" i="3" s="1"/>
  <c r="AD78" i="3"/>
  <c r="AJ78" i="3"/>
  <c r="S82" i="3" l="1"/>
  <c r="P82" i="3"/>
  <c r="Q82" i="3" s="1"/>
  <c r="AE82" i="3"/>
  <c r="AE82" i="33"/>
  <c r="AH82" i="33"/>
  <c r="S82" i="33"/>
  <c r="S82" i="12"/>
  <c r="M82" i="34"/>
  <c r="T82" i="34" s="1"/>
  <c r="S82" i="34"/>
  <c r="AE82" i="34"/>
  <c r="X82" i="36"/>
  <c r="AE82" i="36" s="1"/>
  <c r="AG82" i="36"/>
  <c r="M82" i="36"/>
  <c r="T82" i="36" s="1"/>
  <c r="S82" i="36"/>
  <c r="X71" i="42"/>
  <c r="AE71" i="42" s="1"/>
  <c r="O71" i="42"/>
  <c r="L71" i="42"/>
  <c r="AJ71" i="42"/>
  <c r="AD71" i="42"/>
  <c r="AH71" i="42"/>
  <c r="AA82" i="36"/>
  <c r="AB82" i="36" s="1"/>
  <c r="AA82" i="34"/>
  <c r="AB82" i="34" s="1"/>
  <c r="AG82" i="34"/>
  <c r="AA82" i="12"/>
  <c r="AB82" i="12" s="1"/>
  <c r="AE82" i="12"/>
  <c r="T82" i="33"/>
  <c r="P82" i="33"/>
  <c r="Q82" i="33" s="1"/>
  <c r="AH82" i="3"/>
  <c r="S81" i="3"/>
  <c r="S70" i="42"/>
  <c r="P70" i="42"/>
  <c r="Q70" i="42" s="1"/>
  <c r="AE81" i="34"/>
  <c r="S81" i="33"/>
  <c r="AA81" i="36"/>
  <c r="AB81" i="36" s="1"/>
  <c r="AA81" i="34"/>
  <c r="AB81" i="34" s="1"/>
  <c r="AH81" i="36"/>
  <c r="P81" i="34"/>
  <c r="Q81" i="34" s="1"/>
  <c r="AH81" i="34"/>
  <c r="AH81" i="12"/>
  <c r="AG81" i="12"/>
  <c r="AA81" i="33"/>
  <c r="AB81" i="33" s="1"/>
  <c r="AA80" i="33"/>
  <c r="AB80" i="33" s="1"/>
  <c r="S80" i="34"/>
  <c r="AE69" i="42"/>
  <c r="P68" i="42"/>
  <c r="Q68" i="42" s="1"/>
  <c r="AH68" i="42"/>
  <c r="S68" i="42"/>
  <c r="S79" i="36"/>
  <c r="AG79" i="36"/>
  <c r="AD79" i="36"/>
  <c r="S79" i="34"/>
  <c r="M79" i="12"/>
  <c r="T79" i="12" s="1"/>
  <c r="AG79" i="12"/>
  <c r="S79" i="12"/>
  <c r="X79" i="33"/>
  <c r="AJ79" i="33"/>
  <c r="AG79" i="33"/>
  <c r="AD79" i="33"/>
  <c r="Z79" i="33"/>
  <c r="AH79" i="33" s="1"/>
  <c r="L79" i="33"/>
  <c r="M79" i="33" s="1"/>
  <c r="T79" i="33" s="1"/>
  <c r="M79" i="3"/>
  <c r="N79" i="3"/>
  <c r="T79" i="3" s="1"/>
  <c r="Y79" i="3"/>
  <c r="O79" i="3"/>
  <c r="AG79" i="3" s="1"/>
  <c r="Z79" i="3"/>
  <c r="AA79" i="3" s="1"/>
  <c r="AB79" i="3" s="1"/>
  <c r="M68" i="42"/>
  <c r="T68" i="42" s="1"/>
  <c r="AA79" i="36"/>
  <c r="AB79" i="36" s="1"/>
  <c r="AE79" i="36"/>
  <c r="AA79" i="34"/>
  <c r="AB79" i="34" s="1"/>
  <c r="AE79" i="34"/>
  <c r="AA79" i="12"/>
  <c r="AB79" i="12" s="1"/>
  <c r="AE79" i="12"/>
  <c r="AE79" i="33"/>
  <c r="P79" i="3"/>
  <c r="Q79" i="3" s="1"/>
  <c r="X79" i="3"/>
  <c r="S79" i="3"/>
  <c r="AH67" i="42"/>
  <c r="P67" i="42"/>
  <c r="Q67" i="42" s="1"/>
  <c r="S78" i="36"/>
  <c r="AA78" i="12"/>
  <c r="AB78" i="12" s="1"/>
  <c r="AA78" i="3"/>
  <c r="AB78" i="3" s="1"/>
  <c r="S78" i="3"/>
  <c r="E67" i="42"/>
  <c r="F67" i="42"/>
  <c r="E78" i="36"/>
  <c r="F78" i="36"/>
  <c r="E78" i="34"/>
  <c r="F78" i="34"/>
  <c r="E78" i="12"/>
  <c r="F78" i="12"/>
  <c r="E78" i="33"/>
  <c r="F78" i="33"/>
  <c r="E78" i="3"/>
  <c r="F78" i="3"/>
  <c r="K66" i="42"/>
  <c r="L66" i="42"/>
  <c r="M66" i="42"/>
  <c r="N66" i="42"/>
  <c r="O66" i="42"/>
  <c r="AG66" i="42" s="1"/>
  <c r="P66" i="42"/>
  <c r="Q66" i="42"/>
  <c r="S66" i="42"/>
  <c r="T66" i="42"/>
  <c r="V66" i="42"/>
  <c r="W66" i="42"/>
  <c r="X66" i="42"/>
  <c r="Y66" i="42"/>
  <c r="AE66" i="42" s="1"/>
  <c r="Z66" i="42"/>
  <c r="AH66" i="42" s="1"/>
  <c r="AA66" i="42"/>
  <c r="AB66" i="42"/>
  <c r="AD66" i="42"/>
  <c r="AJ66" i="42"/>
  <c r="E66" i="42"/>
  <c r="F66" i="42"/>
  <c r="K77" i="36"/>
  <c r="S77" i="36" s="1"/>
  <c r="L77" i="36"/>
  <c r="M77" i="36"/>
  <c r="N77" i="36"/>
  <c r="T77" i="36" s="1"/>
  <c r="O77" i="36"/>
  <c r="P77" i="36" s="1"/>
  <c r="Q77" i="36" s="1"/>
  <c r="V77" i="36"/>
  <c r="W77" i="36"/>
  <c r="X77" i="36"/>
  <c r="Y77" i="36"/>
  <c r="Z77" i="36"/>
  <c r="AH77" i="36" s="1"/>
  <c r="AA77" i="36"/>
  <c r="AB77" i="36"/>
  <c r="AD77" i="36"/>
  <c r="AE77" i="36"/>
  <c r="AG77" i="36"/>
  <c r="AJ77" i="36"/>
  <c r="E77" i="36"/>
  <c r="F77" i="36"/>
  <c r="K77" i="34"/>
  <c r="M77" i="34" s="1"/>
  <c r="T77" i="34" s="1"/>
  <c r="L77" i="34"/>
  <c r="N77" i="34"/>
  <c r="O77" i="34"/>
  <c r="AG77" i="34" s="1"/>
  <c r="P77" i="34"/>
  <c r="Q77" i="34"/>
  <c r="S77" i="34"/>
  <c r="V77" i="34"/>
  <c r="W77" i="34"/>
  <c r="X77" i="34"/>
  <c r="Y77" i="34"/>
  <c r="AE77" i="34" s="1"/>
  <c r="Z77" i="34"/>
  <c r="AH77" i="34" s="1"/>
  <c r="AA77" i="34"/>
  <c r="AB77" i="34"/>
  <c r="AD77" i="34"/>
  <c r="AJ77" i="34"/>
  <c r="K77" i="12"/>
  <c r="L77" i="12"/>
  <c r="M77" i="12" s="1"/>
  <c r="T77" i="12" s="1"/>
  <c r="N77" i="12"/>
  <c r="O77" i="12"/>
  <c r="AG77" i="12" s="1"/>
  <c r="P77" i="12"/>
  <c r="Q77" i="12"/>
  <c r="S77" i="12"/>
  <c r="V77" i="12"/>
  <c r="W77" i="12"/>
  <c r="X77" i="12"/>
  <c r="Y77" i="12"/>
  <c r="AE77" i="12" s="1"/>
  <c r="Z77" i="12"/>
  <c r="AH77" i="12" s="1"/>
  <c r="AA77" i="12"/>
  <c r="AB77" i="12"/>
  <c r="AD77" i="12"/>
  <c r="AJ77" i="12"/>
  <c r="K77" i="33"/>
  <c r="S77" i="33" s="1"/>
  <c r="L77" i="33"/>
  <c r="M77" i="33"/>
  <c r="T77" i="33" s="1"/>
  <c r="N77" i="33"/>
  <c r="O77" i="33"/>
  <c r="P77" i="33"/>
  <c r="Q77" i="33"/>
  <c r="V77" i="33"/>
  <c r="W77" i="33"/>
  <c r="X77" i="33"/>
  <c r="Y77" i="33"/>
  <c r="Z77" i="33"/>
  <c r="AH77" i="33" s="1"/>
  <c r="AA77" i="33"/>
  <c r="AB77" i="33"/>
  <c r="AD77" i="33"/>
  <c r="AE77" i="33"/>
  <c r="AG77" i="33"/>
  <c r="AJ77" i="33"/>
  <c r="K77" i="3"/>
  <c r="M77" i="3" s="1"/>
  <c r="T77" i="3" s="1"/>
  <c r="L77" i="3"/>
  <c r="N77" i="3"/>
  <c r="O77" i="3"/>
  <c r="P77" i="3"/>
  <c r="Q77" i="3"/>
  <c r="V77" i="3"/>
  <c r="W77" i="3"/>
  <c r="X77" i="3"/>
  <c r="Y77" i="3"/>
  <c r="AE77" i="3" s="1"/>
  <c r="Z77" i="3"/>
  <c r="AH77" i="3" s="1"/>
  <c r="AA77" i="3"/>
  <c r="AB77" i="3"/>
  <c r="AD77" i="3"/>
  <c r="AG77" i="3"/>
  <c r="AJ77" i="3"/>
  <c r="E77" i="34"/>
  <c r="F77" i="34"/>
  <c r="E77" i="12"/>
  <c r="F77" i="12"/>
  <c r="E77" i="33"/>
  <c r="F77" i="33"/>
  <c r="E77" i="3"/>
  <c r="F77" i="3"/>
  <c r="AJ65" i="42"/>
  <c r="Z65" i="42"/>
  <c r="AH65" i="42" s="1"/>
  <c r="Y65" i="42"/>
  <c r="W65" i="42"/>
  <c r="V65" i="42"/>
  <c r="X65" i="42" s="1"/>
  <c r="S65" i="42"/>
  <c r="O65" i="42"/>
  <c r="P65" i="42" s="1"/>
  <c r="Q65" i="42" s="1"/>
  <c r="N65" i="42"/>
  <c r="L65" i="42"/>
  <c r="K65" i="42"/>
  <c r="M65" i="42" s="1"/>
  <c r="T65" i="42" s="1"/>
  <c r="F65" i="42"/>
  <c r="AD65" i="42" s="1"/>
  <c r="E65" i="42"/>
  <c r="AG65" i="42" s="1"/>
  <c r="AJ76" i="36"/>
  <c r="AH76" i="36"/>
  <c r="Z76" i="36"/>
  <c r="AA76" i="36" s="1"/>
  <c r="AB76" i="36" s="1"/>
  <c r="Y76" i="36"/>
  <c r="W76" i="36"/>
  <c r="V76" i="36"/>
  <c r="X76" i="36" s="1"/>
  <c r="S76" i="36"/>
  <c r="O76" i="36"/>
  <c r="AG76" i="36" s="1"/>
  <c r="N76" i="36"/>
  <c r="L76" i="36"/>
  <c r="K76" i="36"/>
  <c r="M76" i="36" s="1"/>
  <c r="F76" i="36"/>
  <c r="AD76" i="36" s="1"/>
  <c r="E76" i="36"/>
  <c r="AE76" i="36" s="1"/>
  <c r="AJ76" i="34"/>
  <c r="Z76" i="34"/>
  <c r="AH76" i="34" s="1"/>
  <c r="Y76" i="34"/>
  <c r="W76" i="34"/>
  <c r="V76" i="34"/>
  <c r="X76" i="34" s="1"/>
  <c r="S76" i="34"/>
  <c r="P76" i="34"/>
  <c r="Q76" i="34" s="1"/>
  <c r="O76" i="34"/>
  <c r="N76" i="34"/>
  <c r="L76" i="34"/>
  <c r="K76" i="34"/>
  <c r="M76" i="34" s="1"/>
  <c r="T76" i="34" s="1"/>
  <c r="F76" i="34"/>
  <c r="AD76" i="34" s="1"/>
  <c r="E76" i="34"/>
  <c r="AG76" i="34" s="1"/>
  <c r="AJ76" i="12"/>
  <c r="Z76" i="12"/>
  <c r="AH76" i="12" s="1"/>
  <c r="Y76" i="12"/>
  <c r="W76" i="12"/>
  <c r="V76" i="12"/>
  <c r="X76" i="12" s="1"/>
  <c r="S76" i="12"/>
  <c r="P76" i="12"/>
  <c r="Q76" i="12" s="1"/>
  <c r="O76" i="12"/>
  <c r="N76" i="12"/>
  <c r="L76" i="12"/>
  <c r="M76" i="12" s="1"/>
  <c r="T76" i="12" s="1"/>
  <c r="K76" i="12"/>
  <c r="F76" i="12"/>
  <c r="AD76" i="12" s="1"/>
  <c r="E76" i="12"/>
  <c r="AG76" i="12" s="1"/>
  <c r="AJ76" i="33"/>
  <c r="Z76" i="33"/>
  <c r="AH76" i="33" s="1"/>
  <c r="Y76" i="33"/>
  <c r="W76" i="33"/>
  <c r="V76" i="33"/>
  <c r="X76" i="33" s="1"/>
  <c r="S76" i="33"/>
  <c r="P76" i="33"/>
  <c r="Q76" i="33" s="1"/>
  <c r="O76" i="33"/>
  <c r="N76" i="33"/>
  <c r="L76" i="33"/>
  <c r="K76" i="33"/>
  <c r="M76" i="33" s="1"/>
  <c r="T76" i="33" s="1"/>
  <c r="F76" i="33"/>
  <c r="AD76" i="33" s="1"/>
  <c r="E76" i="33"/>
  <c r="AG76" i="33" s="1"/>
  <c r="AJ76" i="3"/>
  <c r="Z76" i="3"/>
  <c r="AH76" i="3" s="1"/>
  <c r="Y76" i="3"/>
  <c r="W76" i="3"/>
  <c r="V76" i="3"/>
  <c r="X76" i="3" s="1"/>
  <c r="S76" i="3"/>
  <c r="P76" i="3"/>
  <c r="Q76" i="3" s="1"/>
  <c r="O76" i="3"/>
  <c r="N76" i="3"/>
  <c r="L76" i="3"/>
  <c r="K76" i="3"/>
  <c r="M76" i="3" s="1"/>
  <c r="T76" i="3" s="1"/>
  <c r="F76" i="3"/>
  <c r="AD76" i="3" s="1"/>
  <c r="E76" i="3"/>
  <c r="AG76" i="3" s="1"/>
  <c r="K64" i="42"/>
  <c r="M64" i="42" s="1"/>
  <c r="T64" i="42" s="1"/>
  <c r="L64" i="42"/>
  <c r="N64" i="42"/>
  <c r="O64" i="42"/>
  <c r="P64" i="42" s="1"/>
  <c r="Q64" i="42" s="1"/>
  <c r="V64" i="42"/>
  <c r="W64" i="42"/>
  <c r="X64" i="42"/>
  <c r="Y64" i="42"/>
  <c r="Z64" i="42"/>
  <c r="AA64" i="42" s="1"/>
  <c r="AB64" i="42" s="1"/>
  <c r="AD64" i="42"/>
  <c r="AH64" i="42"/>
  <c r="AJ64" i="42"/>
  <c r="E64" i="42"/>
  <c r="F64" i="42"/>
  <c r="K75" i="36"/>
  <c r="L75" i="36"/>
  <c r="S75" i="36" s="1"/>
  <c r="M75" i="36"/>
  <c r="T75" i="36" s="1"/>
  <c r="N75" i="36"/>
  <c r="O75" i="36"/>
  <c r="P75" i="36" s="1"/>
  <c r="Q75" i="36" s="1"/>
  <c r="V75" i="36"/>
  <c r="W75" i="36"/>
  <c r="X75" i="36"/>
  <c r="AE75" i="36" s="1"/>
  <c r="Y75" i="36"/>
  <c r="Z75" i="36"/>
  <c r="AH75" i="36" s="1"/>
  <c r="AA75" i="36"/>
  <c r="AB75" i="36" s="1"/>
  <c r="AD75" i="36"/>
  <c r="AG75" i="36"/>
  <c r="AJ75" i="36"/>
  <c r="E75" i="36"/>
  <c r="F75" i="36"/>
  <c r="K75" i="34"/>
  <c r="L75" i="34"/>
  <c r="N75" i="34"/>
  <c r="O75" i="34"/>
  <c r="AG75" i="34" s="1"/>
  <c r="V75" i="34"/>
  <c r="X75" i="34" s="1"/>
  <c r="W75" i="34"/>
  <c r="Y75" i="34"/>
  <c r="Z75" i="34"/>
  <c r="AA75" i="34" s="1"/>
  <c r="AB75" i="34" s="1"/>
  <c r="AD75" i="34"/>
  <c r="AJ75" i="34"/>
  <c r="E75" i="34"/>
  <c r="F75" i="34"/>
  <c r="K75" i="12"/>
  <c r="M75" i="12" s="1"/>
  <c r="L75" i="12"/>
  <c r="S75" i="12" s="1"/>
  <c r="N75" i="12"/>
  <c r="O75" i="12"/>
  <c r="P75" i="12" s="1"/>
  <c r="Q75" i="12" s="1"/>
  <c r="V75" i="12"/>
  <c r="W75" i="12"/>
  <c r="X75" i="12"/>
  <c r="Y75" i="12"/>
  <c r="AE75" i="12" s="1"/>
  <c r="Z75" i="12"/>
  <c r="AA75" i="12" s="1"/>
  <c r="AB75" i="12" s="1"/>
  <c r="AD75" i="12"/>
  <c r="AG75" i="12"/>
  <c r="AJ75" i="12"/>
  <c r="E75" i="12"/>
  <c r="F75" i="12"/>
  <c r="K75" i="33"/>
  <c r="M75" i="33" s="1"/>
  <c r="L75" i="33"/>
  <c r="N75" i="33"/>
  <c r="O75" i="33"/>
  <c r="P75" i="33" s="1"/>
  <c r="Q75" i="33" s="1"/>
  <c r="V75" i="33"/>
  <c r="W75" i="33"/>
  <c r="X75" i="33"/>
  <c r="Y75" i="33"/>
  <c r="AE75" i="33" s="1"/>
  <c r="Z75" i="33"/>
  <c r="AA75" i="33" s="1"/>
  <c r="AB75" i="33" s="1"/>
  <c r="AD75" i="33"/>
  <c r="AJ75" i="33"/>
  <c r="E75" i="33"/>
  <c r="F75" i="33"/>
  <c r="K75" i="3"/>
  <c r="M75" i="3" s="1"/>
  <c r="T75" i="3" s="1"/>
  <c r="L75" i="3"/>
  <c r="N75" i="3"/>
  <c r="O75" i="3"/>
  <c r="P75" i="3" s="1"/>
  <c r="Q75" i="3" s="1"/>
  <c r="V75" i="3"/>
  <c r="W75" i="3"/>
  <c r="X75" i="3"/>
  <c r="Y75" i="3"/>
  <c r="AE75" i="3" s="1"/>
  <c r="Z75" i="3"/>
  <c r="AA75" i="3" s="1"/>
  <c r="AB75" i="3" s="1"/>
  <c r="AD75" i="3"/>
  <c r="AG75" i="3"/>
  <c r="AH75" i="3"/>
  <c r="AJ75" i="3"/>
  <c r="E75" i="3"/>
  <c r="F75" i="3"/>
  <c r="K63" i="42"/>
  <c r="L63" i="42"/>
  <c r="M63" i="42"/>
  <c r="N63" i="42"/>
  <c r="O63" i="42"/>
  <c r="AG63" i="42" s="1"/>
  <c r="S63" i="42"/>
  <c r="T63" i="42"/>
  <c r="V63" i="42"/>
  <c r="W63" i="42"/>
  <c r="X63" i="42"/>
  <c r="Y63" i="42"/>
  <c r="AE63" i="42" s="1"/>
  <c r="Z63" i="42"/>
  <c r="AH63" i="42" s="1"/>
  <c r="AA63" i="42"/>
  <c r="AB63" i="42"/>
  <c r="AD63" i="42"/>
  <c r="AJ63" i="42"/>
  <c r="E63" i="42"/>
  <c r="F63" i="42"/>
  <c r="K74" i="36"/>
  <c r="S74" i="36" s="1"/>
  <c r="L74" i="36"/>
  <c r="M74" i="36"/>
  <c r="N74" i="36"/>
  <c r="T74" i="36" s="1"/>
  <c r="O74" i="36"/>
  <c r="AG74" i="36" s="1"/>
  <c r="V74" i="36"/>
  <c r="W74" i="36"/>
  <c r="X74" i="36"/>
  <c r="Y74" i="36"/>
  <c r="AE74" i="36" s="1"/>
  <c r="Z74" i="36"/>
  <c r="AA74" i="36"/>
  <c r="AB74" i="36"/>
  <c r="AD74" i="36"/>
  <c r="AH74" i="36"/>
  <c r="AJ74" i="36"/>
  <c r="E74" i="36"/>
  <c r="F74" i="36"/>
  <c r="K74" i="34"/>
  <c r="L74" i="34"/>
  <c r="M74" i="34"/>
  <c r="N74" i="34"/>
  <c r="O74" i="34"/>
  <c r="AG74" i="34" s="1"/>
  <c r="P74" i="34"/>
  <c r="Q74" i="34"/>
  <c r="S74" i="34"/>
  <c r="T74" i="34"/>
  <c r="V74" i="34"/>
  <c r="W74" i="34"/>
  <c r="X74" i="34"/>
  <c r="Y74" i="34"/>
  <c r="AE74" i="34" s="1"/>
  <c r="Z74" i="34"/>
  <c r="AH74" i="34" s="1"/>
  <c r="AA74" i="34"/>
  <c r="AB74" i="34"/>
  <c r="AD74" i="34"/>
  <c r="AJ74" i="34"/>
  <c r="E74" i="34"/>
  <c r="F74" i="34"/>
  <c r="K74" i="12"/>
  <c r="S74" i="12" s="1"/>
  <c r="L74" i="12"/>
  <c r="M74" i="12"/>
  <c r="N74" i="12"/>
  <c r="T74" i="12" s="1"/>
  <c r="O74" i="12"/>
  <c r="P74" i="12"/>
  <c r="Q74" i="12"/>
  <c r="V74" i="12"/>
  <c r="W74" i="12"/>
  <c r="X74" i="12"/>
  <c r="Y74" i="12"/>
  <c r="Z74" i="12"/>
  <c r="AA74" i="12"/>
  <c r="AB74" i="12"/>
  <c r="AD74" i="12"/>
  <c r="AE74" i="12"/>
  <c r="AG74" i="12"/>
  <c r="AH74" i="12"/>
  <c r="AJ74" i="12"/>
  <c r="E74" i="12"/>
  <c r="F74" i="12"/>
  <c r="K74" i="33"/>
  <c r="S74" i="33" s="1"/>
  <c r="L74" i="33"/>
  <c r="M74" i="33"/>
  <c r="N74" i="33"/>
  <c r="T74" i="33" s="1"/>
  <c r="O74" i="33"/>
  <c r="P74" i="33"/>
  <c r="V74" i="33"/>
  <c r="W74" i="33"/>
  <c r="X74" i="33"/>
  <c r="Y74" i="33"/>
  <c r="Z74" i="33"/>
  <c r="AA74" i="33"/>
  <c r="AB74" i="33"/>
  <c r="AD74" i="33"/>
  <c r="AE74" i="33"/>
  <c r="AG74" i="33"/>
  <c r="AH74" i="33"/>
  <c r="AJ74" i="33"/>
  <c r="E74" i="33"/>
  <c r="F74" i="33"/>
  <c r="K74" i="3"/>
  <c r="L74" i="3"/>
  <c r="M74" i="3" s="1"/>
  <c r="T74" i="3" s="1"/>
  <c r="N74" i="3"/>
  <c r="O74" i="3"/>
  <c r="AG74" i="3" s="1"/>
  <c r="P74" i="3"/>
  <c r="Q74" i="3"/>
  <c r="S74" i="3"/>
  <c r="V74" i="3"/>
  <c r="W74" i="3"/>
  <c r="X74" i="3"/>
  <c r="Y74" i="3"/>
  <c r="AE74" i="3" s="1"/>
  <c r="Z74" i="3"/>
  <c r="AH74" i="3" s="1"/>
  <c r="AA74" i="3"/>
  <c r="AB74" i="3"/>
  <c r="AD74" i="3"/>
  <c r="AJ74" i="3"/>
  <c r="E74" i="3"/>
  <c r="F74" i="3"/>
  <c r="K62" i="42"/>
  <c r="L62" i="42"/>
  <c r="M62" i="42"/>
  <c r="N62" i="42"/>
  <c r="T62" i="42" s="1"/>
  <c r="O62" i="42"/>
  <c r="P62" i="42"/>
  <c r="Q62" i="42"/>
  <c r="S62" i="42"/>
  <c r="V62" i="42"/>
  <c r="W62" i="42"/>
  <c r="X62" i="42"/>
  <c r="Y62" i="42"/>
  <c r="AE62" i="42" s="1"/>
  <c r="Z62" i="42"/>
  <c r="AH62" i="42" s="1"/>
  <c r="AA62" i="42"/>
  <c r="AB62" i="42"/>
  <c r="AD62" i="42"/>
  <c r="AG62" i="42"/>
  <c r="AJ62" i="42"/>
  <c r="E62" i="42"/>
  <c r="F62" i="42"/>
  <c r="K73" i="36"/>
  <c r="S73" i="36" s="1"/>
  <c r="L73" i="36"/>
  <c r="M73" i="36"/>
  <c r="N73" i="36"/>
  <c r="T73" i="36" s="1"/>
  <c r="O73" i="36"/>
  <c r="AG73" i="36" s="1"/>
  <c r="V73" i="36"/>
  <c r="W73" i="36"/>
  <c r="X73" i="36"/>
  <c r="Y73" i="36"/>
  <c r="AE73" i="36" s="1"/>
  <c r="Z73" i="36"/>
  <c r="AH73" i="36" s="1"/>
  <c r="AA73" i="36"/>
  <c r="AB73" i="36"/>
  <c r="AD73" i="36"/>
  <c r="AJ73" i="36"/>
  <c r="E73" i="36"/>
  <c r="F73" i="36"/>
  <c r="K73" i="34"/>
  <c r="S73" i="34" s="1"/>
  <c r="L73" i="34"/>
  <c r="M73" i="34"/>
  <c r="N73" i="34"/>
  <c r="T73" i="34" s="1"/>
  <c r="O73" i="34"/>
  <c r="P73" i="34"/>
  <c r="Q73" i="34" s="1"/>
  <c r="V73" i="34"/>
  <c r="W73" i="34"/>
  <c r="X73" i="34"/>
  <c r="Y73" i="34"/>
  <c r="Z73" i="34"/>
  <c r="AA73" i="34"/>
  <c r="AB73" i="34"/>
  <c r="AD73" i="34"/>
  <c r="AE73" i="34"/>
  <c r="AG73" i="34"/>
  <c r="AH73" i="34"/>
  <c r="AJ73" i="34"/>
  <c r="E73" i="34"/>
  <c r="F73" i="34"/>
  <c r="K73" i="12"/>
  <c r="L73" i="12"/>
  <c r="M73" i="12"/>
  <c r="N73" i="12"/>
  <c r="O73" i="12"/>
  <c r="AG73" i="12" s="1"/>
  <c r="P73" i="12"/>
  <c r="Q73" i="12"/>
  <c r="S73" i="12"/>
  <c r="T73" i="12"/>
  <c r="V73" i="12"/>
  <c r="W73" i="12"/>
  <c r="X73" i="12"/>
  <c r="Y73" i="12"/>
  <c r="AE73" i="12" s="1"/>
  <c r="Z73" i="12"/>
  <c r="AH73" i="12" s="1"/>
  <c r="AA73" i="12"/>
  <c r="AB73" i="12"/>
  <c r="AD73" i="12"/>
  <c r="AJ73" i="12"/>
  <c r="E73" i="12"/>
  <c r="F73" i="12"/>
  <c r="K73" i="33"/>
  <c r="L73" i="33"/>
  <c r="M73" i="33"/>
  <c r="N73" i="33"/>
  <c r="O73" i="33"/>
  <c r="AG73" i="33" s="1"/>
  <c r="P73" i="33"/>
  <c r="Q73" i="33" s="1"/>
  <c r="V73" i="33"/>
  <c r="W73" i="33"/>
  <c r="X73" i="33"/>
  <c r="Y73" i="33"/>
  <c r="Z73" i="33"/>
  <c r="AH73" i="33" s="1"/>
  <c r="AA73" i="33"/>
  <c r="AB73" i="33"/>
  <c r="AD73" i="33"/>
  <c r="AE73" i="33"/>
  <c r="AJ73" i="33"/>
  <c r="E73" i="33"/>
  <c r="F73" i="33"/>
  <c r="K73" i="3"/>
  <c r="L73" i="3"/>
  <c r="S73" i="3" s="1"/>
  <c r="M73" i="3"/>
  <c r="N73" i="3"/>
  <c r="T73" i="3" s="1"/>
  <c r="O73" i="3"/>
  <c r="P73" i="3" s="1"/>
  <c r="Q73" i="3" s="1"/>
  <c r="V73" i="3"/>
  <c r="W73" i="3"/>
  <c r="X73" i="3"/>
  <c r="Y73" i="3"/>
  <c r="Z73" i="3"/>
  <c r="AA73" i="3"/>
  <c r="AB73" i="3"/>
  <c r="AD73" i="3"/>
  <c r="AE73" i="3"/>
  <c r="AH73" i="3"/>
  <c r="AJ73" i="3"/>
  <c r="E73" i="3"/>
  <c r="F73" i="3"/>
  <c r="K61" i="42"/>
  <c r="M61" i="42" s="1"/>
  <c r="T61" i="42" s="1"/>
  <c r="L61" i="42"/>
  <c r="N61" i="42"/>
  <c r="O61" i="42"/>
  <c r="AG61" i="42" s="1"/>
  <c r="P61" i="42"/>
  <c r="Q61" i="42"/>
  <c r="V61" i="42"/>
  <c r="W61" i="42"/>
  <c r="X61" i="42"/>
  <c r="Y61" i="42"/>
  <c r="AE61" i="42" s="1"/>
  <c r="Z61" i="42"/>
  <c r="AA61" i="42"/>
  <c r="AB61" i="42"/>
  <c r="AD61" i="42"/>
  <c r="AJ61" i="42"/>
  <c r="E61" i="42"/>
  <c r="F61" i="42"/>
  <c r="K72" i="36"/>
  <c r="L72" i="36"/>
  <c r="N72" i="36"/>
  <c r="O72" i="36"/>
  <c r="AG72" i="36" s="1"/>
  <c r="V72" i="36"/>
  <c r="W72" i="36"/>
  <c r="X72" i="36"/>
  <c r="Y72" i="36"/>
  <c r="AE72" i="36" s="1"/>
  <c r="Z72" i="36"/>
  <c r="AH72" i="36" s="1"/>
  <c r="AA72" i="36"/>
  <c r="AB72" i="36"/>
  <c r="AD72" i="36"/>
  <c r="AJ72" i="36"/>
  <c r="E72" i="36"/>
  <c r="F72" i="36"/>
  <c r="K72" i="34"/>
  <c r="L72" i="34"/>
  <c r="M72" i="34"/>
  <c r="N72" i="34"/>
  <c r="O72" i="34"/>
  <c r="AG72" i="34" s="1"/>
  <c r="S72" i="34"/>
  <c r="T72" i="34"/>
  <c r="V72" i="34"/>
  <c r="W72" i="34"/>
  <c r="X72" i="34"/>
  <c r="Y72" i="34"/>
  <c r="AE72" i="34" s="1"/>
  <c r="Z72" i="34"/>
  <c r="AH72" i="34" s="1"/>
  <c r="AD72" i="34"/>
  <c r="AJ72" i="34"/>
  <c r="E72" i="34"/>
  <c r="F72" i="34"/>
  <c r="K72" i="12"/>
  <c r="L72" i="12"/>
  <c r="M72" i="12" s="1"/>
  <c r="T72" i="12" s="1"/>
  <c r="N72" i="12"/>
  <c r="O72" i="12"/>
  <c r="AG72" i="12" s="1"/>
  <c r="P72" i="12"/>
  <c r="Q72" i="12"/>
  <c r="S72" i="12"/>
  <c r="V72" i="12"/>
  <c r="W72" i="12"/>
  <c r="X72" i="12"/>
  <c r="Y72" i="12"/>
  <c r="AE72" i="12" s="1"/>
  <c r="Z72" i="12"/>
  <c r="AH72" i="12" s="1"/>
  <c r="AD72" i="12"/>
  <c r="AJ72" i="12"/>
  <c r="E72" i="12"/>
  <c r="F72" i="12"/>
  <c r="K72" i="33"/>
  <c r="L72" i="33"/>
  <c r="M72" i="33"/>
  <c r="N72" i="33"/>
  <c r="O72" i="33"/>
  <c r="AG72" i="33" s="1"/>
  <c r="P72" i="33"/>
  <c r="S72" i="33"/>
  <c r="T72" i="33"/>
  <c r="V72" i="33"/>
  <c r="W72" i="33"/>
  <c r="X72" i="33"/>
  <c r="Y72" i="33"/>
  <c r="AE72" i="33" s="1"/>
  <c r="Z72" i="33"/>
  <c r="AH72" i="33" s="1"/>
  <c r="AA72" i="33"/>
  <c r="AB72" i="33"/>
  <c r="AD72" i="33"/>
  <c r="AJ72" i="33"/>
  <c r="E72" i="33"/>
  <c r="F72" i="33"/>
  <c r="K72" i="3"/>
  <c r="L72" i="3"/>
  <c r="M72" i="3" s="1"/>
  <c r="T72" i="3" s="1"/>
  <c r="N72" i="3"/>
  <c r="O72" i="3"/>
  <c r="AG72" i="3" s="1"/>
  <c r="P72" i="3"/>
  <c r="Q72" i="3" s="1"/>
  <c r="S72" i="3"/>
  <c r="V72" i="3"/>
  <c r="W72" i="3"/>
  <c r="X72" i="3"/>
  <c r="Y72" i="3"/>
  <c r="AE72" i="3" s="1"/>
  <c r="Z72" i="3"/>
  <c r="AH72" i="3" s="1"/>
  <c r="AD72" i="3"/>
  <c r="AJ72" i="3"/>
  <c r="E72" i="3"/>
  <c r="F72" i="3"/>
  <c r="M71" i="42" l="1"/>
  <c r="T71" i="42" s="1"/>
  <c r="S71" i="42"/>
  <c r="AG71" i="42"/>
  <c r="P71" i="42"/>
  <c r="Q71" i="42" s="1"/>
  <c r="S79" i="33"/>
  <c r="AA79" i="33"/>
  <c r="AB79" i="33" s="1"/>
  <c r="AH79" i="3"/>
  <c r="AE79" i="3"/>
  <c r="S73" i="33"/>
  <c r="Q74" i="33"/>
  <c r="T73" i="33"/>
  <c r="Q72" i="33"/>
  <c r="S77" i="3"/>
  <c r="AA65" i="42"/>
  <c r="AB65" i="42" s="1"/>
  <c r="AE65" i="42"/>
  <c r="T76" i="36"/>
  <c r="P76" i="36"/>
  <c r="Q76" i="36" s="1"/>
  <c r="AA76" i="34"/>
  <c r="AB76" i="34" s="1"/>
  <c r="AE76" i="34"/>
  <c r="AE76" i="12"/>
  <c r="AA76" i="12"/>
  <c r="AB76" i="12" s="1"/>
  <c r="AA76" i="33"/>
  <c r="AB76" i="33" s="1"/>
  <c r="AE76" i="33"/>
  <c r="AA76" i="3"/>
  <c r="AB76" i="3" s="1"/>
  <c r="AE76" i="3"/>
  <c r="AE64" i="42"/>
  <c r="S64" i="42"/>
  <c r="AG64" i="42"/>
  <c r="AE75" i="34"/>
  <c r="P75" i="34"/>
  <c r="Q75" i="34" s="1"/>
  <c r="M75" i="34"/>
  <c r="T75" i="34" s="1"/>
  <c r="S75" i="34"/>
  <c r="AH75" i="34"/>
  <c r="T75" i="12"/>
  <c r="AH75" i="12"/>
  <c r="T75" i="33"/>
  <c r="AH75" i="33"/>
  <c r="S75" i="33"/>
  <c r="AG75" i="33"/>
  <c r="S75" i="3"/>
  <c r="P63" i="42"/>
  <c r="Q63" i="42" s="1"/>
  <c r="P74" i="36"/>
  <c r="Q74" i="36" s="1"/>
  <c r="P73" i="36"/>
  <c r="Q73" i="36" s="1"/>
  <c r="AG73" i="3"/>
  <c r="S61" i="42"/>
  <c r="AH61" i="42"/>
  <c r="M72" i="36"/>
  <c r="T72" i="36" s="1"/>
  <c r="S72" i="36"/>
  <c r="P72" i="34"/>
  <c r="Q72" i="34" s="1"/>
  <c r="AA72" i="34"/>
  <c r="AB72" i="34" s="1"/>
  <c r="AA72" i="12"/>
  <c r="AB72" i="12" s="1"/>
  <c r="AA72" i="3"/>
  <c r="AB72" i="3" s="1"/>
  <c r="K60" i="42"/>
  <c r="L60" i="42"/>
  <c r="M60" i="42"/>
  <c r="N60" i="42"/>
  <c r="O60" i="42"/>
  <c r="P60" i="42"/>
  <c r="Q60" i="42" s="1"/>
  <c r="S60" i="42"/>
  <c r="T60" i="42"/>
  <c r="V60" i="42"/>
  <c r="W60" i="42"/>
  <c r="X60" i="42"/>
  <c r="Y60" i="42"/>
  <c r="AE60" i="42" s="1"/>
  <c r="Z60" i="42"/>
  <c r="AH60" i="42" s="1"/>
  <c r="AA60" i="42"/>
  <c r="AB60" i="42"/>
  <c r="AD60" i="42"/>
  <c r="AG60" i="42"/>
  <c r="AJ60" i="42"/>
  <c r="K71" i="36"/>
  <c r="S71" i="36" s="1"/>
  <c r="L71" i="36"/>
  <c r="M71" i="36"/>
  <c r="N71" i="36"/>
  <c r="O71" i="36"/>
  <c r="V71" i="36"/>
  <c r="W71" i="36"/>
  <c r="X71" i="36"/>
  <c r="Y71" i="36"/>
  <c r="Z71" i="36"/>
  <c r="AH71" i="36" s="1"/>
  <c r="AD71" i="36"/>
  <c r="AE71" i="36"/>
  <c r="AG71" i="36"/>
  <c r="AJ71" i="36"/>
  <c r="K71" i="34"/>
  <c r="L71" i="34"/>
  <c r="M71" i="34"/>
  <c r="T71" i="34" s="1"/>
  <c r="N71" i="34"/>
  <c r="O71" i="34"/>
  <c r="AG71" i="34" s="1"/>
  <c r="P71" i="34"/>
  <c r="Q71" i="34"/>
  <c r="S71" i="34"/>
  <c r="V71" i="34"/>
  <c r="W71" i="34"/>
  <c r="X71" i="34"/>
  <c r="Y71" i="34"/>
  <c r="AE71" i="34" s="1"/>
  <c r="Z71" i="34"/>
  <c r="AH71" i="34" s="1"/>
  <c r="AA71" i="34"/>
  <c r="AB71" i="34"/>
  <c r="AD71" i="34"/>
  <c r="AJ71" i="34"/>
  <c r="K71" i="12"/>
  <c r="L71" i="12"/>
  <c r="M71" i="12"/>
  <c r="N71" i="12"/>
  <c r="T71" i="12" s="1"/>
  <c r="O71" i="12"/>
  <c r="P71" i="12"/>
  <c r="Q71" i="12" s="1"/>
  <c r="S71" i="12"/>
  <c r="V71" i="12"/>
  <c r="W71" i="12"/>
  <c r="X71" i="12"/>
  <c r="Y71" i="12"/>
  <c r="AE71" i="12" s="1"/>
  <c r="Z71" i="12"/>
  <c r="AH71" i="12" s="1"/>
  <c r="AD71" i="12"/>
  <c r="AG71" i="12"/>
  <c r="AJ71" i="12"/>
  <c r="K71" i="33"/>
  <c r="S71" i="33" s="1"/>
  <c r="L71" i="33"/>
  <c r="M71" i="33"/>
  <c r="T71" i="33" s="1"/>
  <c r="N71" i="33"/>
  <c r="O71" i="33"/>
  <c r="AG71" i="33" s="1"/>
  <c r="P71" i="33"/>
  <c r="V71" i="33"/>
  <c r="W71" i="33"/>
  <c r="X71" i="33"/>
  <c r="Y71" i="33"/>
  <c r="AE71" i="33" s="1"/>
  <c r="Z71" i="33"/>
  <c r="AH71" i="33" s="1"/>
  <c r="AA71" i="33"/>
  <c r="AB71" i="33"/>
  <c r="AD71" i="33"/>
  <c r="AJ71" i="33"/>
  <c r="K71" i="3"/>
  <c r="L71" i="3"/>
  <c r="M71" i="3"/>
  <c r="N71" i="3"/>
  <c r="O71" i="3"/>
  <c r="AG71" i="3" s="1"/>
  <c r="P71" i="3"/>
  <c r="Q71" i="3"/>
  <c r="S71" i="3"/>
  <c r="T71" i="3"/>
  <c r="V71" i="3"/>
  <c r="W71" i="3"/>
  <c r="X71" i="3" s="1"/>
  <c r="Y71" i="3"/>
  <c r="AE71" i="3" s="1"/>
  <c r="Z71" i="3"/>
  <c r="AH71" i="3" s="1"/>
  <c r="AA71" i="3"/>
  <c r="AB71" i="3"/>
  <c r="AD71" i="3"/>
  <c r="AJ71" i="3"/>
  <c r="E71" i="34"/>
  <c r="F71" i="34"/>
  <c r="E60" i="42"/>
  <c r="F60" i="42"/>
  <c r="E71" i="36"/>
  <c r="F71" i="36"/>
  <c r="P72" i="36" s="1"/>
  <c r="E71" i="12"/>
  <c r="F71" i="12"/>
  <c r="E71" i="33"/>
  <c r="F71" i="33"/>
  <c r="E71" i="3"/>
  <c r="F71" i="3"/>
  <c r="T71" i="36" l="1"/>
  <c r="AA71" i="36"/>
  <c r="AB71" i="36" s="1"/>
  <c r="AA71" i="12"/>
  <c r="AB71" i="12" s="1"/>
  <c r="K59" i="42" l="1"/>
  <c r="M59" i="42" s="1"/>
  <c r="T59" i="42" s="1"/>
  <c r="L59" i="42"/>
  <c r="N59" i="42"/>
  <c r="O59" i="42"/>
  <c r="AG59" i="42" s="1"/>
  <c r="P59" i="42"/>
  <c r="Q59" i="42" s="1"/>
  <c r="V59" i="42"/>
  <c r="W59" i="42"/>
  <c r="X59" i="42"/>
  <c r="Y59" i="42"/>
  <c r="AE59" i="42" s="1"/>
  <c r="Z59" i="42"/>
  <c r="AH59" i="42" s="1"/>
  <c r="AD59" i="42"/>
  <c r="AJ59" i="42"/>
  <c r="K70" i="36"/>
  <c r="S70" i="36" s="1"/>
  <c r="L70" i="36"/>
  <c r="M70" i="36"/>
  <c r="N70" i="36"/>
  <c r="T70" i="36" s="1"/>
  <c r="O70" i="36"/>
  <c r="V70" i="36"/>
  <c r="W70" i="36"/>
  <c r="X70" i="36"/>
  <c r="Y70" i="36"/>
  <c r="Z70" i="36"/>
  <c r="AH70" i="36" s="1"/>
  <c r="AA70" i="36"/>
  <c r="AB70" i="36"/>
  <c r="AD70" i="36"/>
  <c r="AJ70" i="36"/>
  <c r="E70" i="36"/>
  <c r="AG70" i="36" s="1"/>
  <c r="F70" i="36"/>
  <c r="P71" i="36" s="1"/>
  <c r="K70" i="34"/>
  <c r="L70" i="34"/>
  <c r="M70" i="34"/>
  <c r="N70" i="34"/>
  <c r="O70" i="34"/>
  <c r="AG70" i="34" s="1"/>
  <c r="P70" i="34"/>
  <c r="Q70" i="34" s="1"/>
  <c r="S70" i="34"/>
  <c r="T70" i="34"/>
  <c r="V70" i="34"/>
  <c r="W70" i="34"/>
  <c r="X70" i="34"/>
  <c r="Y70" i="34"/>
  <c r="AE70" i="34" s="1"/>
  <c r="Z70" i="34"/>
  <c r="AH70" i="34" s="1"/>
  <c r="AA70" i="34"/>
  <c r="AB70" i="34"/>
  <c r="AD70" i="34"/>
  <c r="AJ70" i="34"/>
  <c r="E70" i="34"/>
  <c r="F70" i="34"/>
  <c r="K70" i="12"/>
  <c r="L70" i="12"/>
  <c r="M70" i="12"/>
  <c r="N70" i="12"/>
  <c r="O70" i="12"/>
  <c r="AG70" i="12" s="1"/>
  <c r="P70" i="12"/>
  <c r="Q70" i="12"/>
  <c r="S70" i="12"/>
  <c r="T70" i="12"/>
  <c r="V70" i="12"/>
  <c r="W70" i="12"/>
  <c r="X70" i="12"/>
  <c r="Y70" i="12"/>
  <c r="AE70" i="12" s="1"/>
  <c r="Z70" i="12"/>
  <c r="AH70" i="12" s="1"/>
  <c r="AA70" i="12"/>
  <c r="AB70" i="12"/>
  <c r="AD70" i="12"/>
  <c r="AJ70" i="12"/>
  <c r="E70" i="12"/>
  <c r="F70" i="12"/>
  <c r="K70" i="33"/>
  <c r="L70" i="33"/>
  <c r="M70" i="33"/>
  <c r="N70" i="33"/>
  <c r="O70" i="33"/>
  <c r="AG70" i="33" s="1"/>
  <c r="P70" i="33"/>
  <c r="Q71" i="33" s="1"/>
  <c r="V70" i="33"/>
  <c r="W70" i="33"/>
  <c r="X70" i="33"/>
  <c r="Y70" i="33"/>
  <c r="AE70" i="33" s="1"/>
  <c r="Z70" i="33"/>
  <c r="AH70" i="33" s="1"/>
  <c r="AA70" i="33"/>
  <c r="AB70" i="33" s="1"/>
  <c r="AD70" i="33"/>
  <c r="AJ70" i="33"/>
  <c r="E70" i="33"/>
  <c r="F70" i="33"/>
  <c r="K70" i="3"/>
  <c r="S70" i="3" s="1"/>
  <c r="L70" i="3"/>
  <c r="M70" i="3"/>
  <c r="T70" i="3" s="1"/>
  <c r="N70" i="3"/>
  <c r="O70" i="3"/>
  <c r="P70" i="3" s="1"/>
  <c r="Q70" i="3" s="1"/>
  <c r="V70" i="3"/>
  <c r="W70" i="3"/>
  <c r="X70" i="3"/>
  <c r="Y70" i="3"/>
  <c r="Z70" i="3"/>
  <c r="AH70" i="3" s="1"/>
  <c r="AA70" i="3"/>
  <c r="AB70" i="3"/>
  <c r="AD70" i="3"/>
  <c r="AE70" i="3"/>
  <c r="AG70" i="3"/>
  <c r="AJ70" i="3"/>
  <c r="E70" i="3"/>
  <c r="F70" i="3"/>
  <c r="E59" i="42"/>
  <c r="F59" i="42"/>
  <c r="K69" i="33"/>
  <c r="L69" i="33"/>
  <c r="N69" i="33"/>
  <c r="O69" i="33"/>
  <c r="AG69" i="33" s="1"/>
  <c r="V69" i="33"/>
  <c r="X69" i="33" s="1"/>
  <c r="AE69" i="33" s="1"/>
  <c r="W69" i="33"/>
  <c r="Y69" i="33"/>
  <c r="Z69" i="33"/>
  <c r="AA69" i="33" s="1"/>
  <c r="AB69" i="33" s="1"/>
  <c r="AD69" i="33"/>
  <c r="AH69" i="33"/>
  <c r="AJ69" i="33"/>
  <c r="K69" i="12"/>
  <c r="L69" i="12"/>
  <c r="M69" i="12"/>
  <c r="N69" i="12"/>
  <c r="O69" i="12"/>
  <c r="AG69" i="12" s="1"/>
  <c r="P69" i="12"/>
  <c r="Q69" i="12"/>
  <c r="S69" i="12"/>
  <c r="T69" i="12"/>
  <c r="V69" i="12"/>
  <c r="W69" i="12"/>
  <c r="X69" i="12"/>
  <c r="Y69" i="12"/>
  <c r="AE69" i="12" s="1"/>
  <c r="Z69" i="12"/>
  <c r="AH69" i="12" s="1"/>
  <c r="AA69" i="12"/>
  <c r="AB69" i="12"/>
  <c r="AD69" i="12"/>
  <c r="AJ69" i="12"/>
  <c r="K69" i="34"/>
  <c r="S69" i="34" s="1"/>
  <c r="L69" i="34"/>
  <c r="N69" i="34"/>
  <c r="O69" i="34"/>
  <c r="V69" i="34"/>
  <c r="W69" i="34"/>
  <c r="X69" i="34"/>
  <c r="Y69" i="34"/>
  <c r="Z69" i="34"/>
  <c r="AA69" i="34" s="1"/>
  <c r="AB69" i="34" s="1"/>
  <c r="AD69" i="34"/>
  <c r="AE69" i="34"/>
  <c r="AG69" i="34"/>
  <c r="AH69" i="34"/>
  <c r="AJ69" i="34"/>
  <c r="K69" i="36"/>
  <c r="L69" i="36"/>
  <c r="N69" i="36"/>
  <c r="O69" i="36"/>
  <c r="V69" i="36"/>
  <c r="W69" i="36"/>
  <c r="X69" i="36"/>
  <c r="Y69" i="36"/>
  <c r="Z69" i="36"/>
  <c r="AJ69" i="36"/>
  <c r="K58" i="42"/>
  <c r="S58" i="42" s="1"/>
  <c r="L58" i="42"/>
  <c r="N58" i="42"/>
  <c r="O58" i="42"/>
  <c r="AG58" i="42" s="1"/>
  <c r="V58" i="42"/>
  <c r="W58" i="42"/>
  <c r="X58" i="42"/>
  <c r="Y58" i="42"/>
  <c r="AE58" i="42" s="1"/>
  <c r="Z58" i="42"/>
  <c r="AH58" i="42" s="1"/>
  <c r="AD58" i="42"/>
  <c r="AJ58" i="42"/>
  <c r="E69" i="33"/>
  <c r="F69" i="33"/>
  <c r="E69" i="12"/>
  <c r="F69" i="12"/>
  <c r="E69" i="34"/>
  <c r="F69" i="34"/>
  <c r="E69" i="36"/>
  <c r="AG69" i="36" s="1"/>
  <c r="F69" i="36"/>
  <c r="P70" i="36" s="1"/>
  <c r="E58" i="42"/>
  <c r="F58" i="42"/>
  <c r="K69" i="3"/>
  <c r="L69" i="3"/>
  <c r="M69" i="3"/>
  <c r="N69" i="3"/>
  <c r="O69" i="3"/>
  <c r="AG69" i="3" s="1"/>
  <c r="P69" i="3"/>
  <c r="S69" i="3"/>
  <c r="T69" i="3"/>
  <c r="V69" i="3"/>
  <c r="W69" i="3"/>
  <c r="X69" i="3"/>
  <c r="Y69" i="3"/>
  <c r="AE69" i="3" s="1"/>
  <c r="Z69" i="3"/>
  <c r="AH69" i="3" s="1"/>
  <c r="AJ69" i="3"/>
  <c r="E69" i="3"/>
  <c r="F69" i="3"/>
  <c r="AD69" i="3" s="1"/>
  <c r="M69" i="33" l="1"/>
  <c r="T69" i="33" s="1"/>
  <c r="T70" i="33"/>
  <c r="S70" i="33"/>
  <c r="AE69" i="36"/>
  <c r="M69" i="36"/>
  <c r="T69" i="36" s="1"/>
  <c r="AD69" i="36"/>
  <c r="AA69" i="36"/>
  <c r="AB69" i="36" s="1"/>
  <c r="AE70" i="36"/>
  <c r="AH69" i="36"/>
  <c r="Q71" i="36"/>
  <c r="Q72" i="36"/>
  <c r="AA59" i="42"/>
  <c r="AB59" i="42" s="1"/>
  <c r="S59" i="42"/>
  <c r="AA58" i="42"/>
  <c r="AB58" i="42" s="1"/>
  <c r="P58" i="42"/>
  <c r="S69" i="36"/>
  <c r="M69" i="34"/>
  <c r="T69" i="34" s="1"/>
  <c r="AA69" i="3"/>
  <c r="AB69" i="3" s="1"/>
  <c r="S69" i="33"/>
  <c r="P69" i="33"/>
  <c r="M58" i="42"/>
  <c r="T58" i="42" s="1"/>
  <c r="Q70" i="33" l="1"/>
  <c r="K68" i="33"/>
  <c r="L68" i="33"/>
  <c r="M68" i="33"/>
  <c r="N68" i="33"/>
  <c r="O68" i="33"/>
  <c r="P68" i="33" s="1"/>
  <c r="Q68" i="33" s="1"/>
  <c r="V68" i="33"/>
  <c r="W68" i="33"/>
  <c r="X68" i="33"/>
  <c r="Y68" i="33"/>
  <c r="Z68" i="33"/>
  <c r="AA68" i="33"/>
  <c r="AB68" i="33"/>
  <c r="AD68" i="33"/>
  <c r="AJ68" i="33"/>
  <c r="E68" i="33"/>
  <c r="F68" i="33"/>
  <c r="K68" i="3"/>
  <c r="L68" i="3"/>
  <c r="M68" i="3" s="1"/>
  <c r="N68" i="3"/>
  <c r="O68" i="3"/>
  <c r="AG68" i="3" s="1"/>
  <c r="P68" i="3"/>
  <c r="Q69" i="3" s="1"/>
  <c r="V68" i="3"/>
  <c r="W68" i="3"/>
  <c r="X68" i="3"/>
  <c r="Y68" i="3"/>
  <c r="Z68" i="3"/>
  <c r="AH68" i="3" s="1"/>
  <c r="AA68" i="3"/>
  <c r="AB68" i="3"/>
  <c r="AD68" i="3"/>
  <c r="AE68" i="3"/>
  <c r="AJ68" i="3"/>
  <c r="E68" i="3"/>
  <c r="F68" i="3"/>
  <c r="K68" i="12"/>
  <c r="M68" i="12" s="1"/>
  <c r="L68" i="12"/>
  <c r="N68" i="12"/>
  <c r="T68" i="12" s="1"/>
  <c r="O68" i="12"/>
  <c r="AG68" i="12" s="1"/>
  <c r="P68" i="12"/>
  <c r="Q68" i="12" s="1"/>
  <c r="V68" i="12"/>
  <c r="W68" i="12"/>
  <c r="X68" i="12"/>
  <c r="Y68" i="12"/>
  <c r="AE68" i="12" s="1"/>
  <c r="Z68" i="12"/>
  <c r="AH68" i="12" s="1"/>
  <c r="AA68" i="12"/>
  <c r="AB68" i="12"/>
  <c r="AD68" i="12"/>
  <c r="AJ68" i="12"/>
  <c r="E68" i="12"/>
  <c r="F68" i="12"/>
  <c r="K68" i="36"/>
  <c r="L68" i="36"/>
  <c r="M68" i="36"/>
  <c r="N68" i="36"/>
  <c r="O68" i="36"/>
  <c r="AG68" i="36" s="1"/>
  <c r="P68" i="36"/>
  <c r="Q69" i="36" s="1"/>
  <c r="S68" i="36"/>
  <c r="T68" i="36"/>
  <c r="V68" i="36"/>
  <c r="W68" i="36"/>
  <c r="X68" i="36"/>
  <c r="Y68" i="36"/>
  <c r="AE68" i="36" s="1"/>
  <c r="Z68" i="36"/>
  <c r="AH68" i="36" s="1"/>
  <c r="AA68" i="36"/>
  <c r="AB68" i="36"/>
  <c r="AJ68" i="36"/>
  <c r="K68" i="34"/>
  <c r="L68" i="34"/>
  <c r="N68" i="34"/>
  <c r="O68" i="34"/>
  <c r="AG68" i="34" s="1"/>
  <c r="P68" i="34"/>
  <c r="Q68" i="34"/>
  <c r="S68" i="34"/>
  <c r="V68" i="34"/>
  <c r="W68" i="34"/>
  <c r="X68" i="34"/>
  <c r="Y68" i="34"/>
  <c r="AE68" i="34" s="1"/>
  <c r="Z68" i="34"/>
  <c r="AH68" i="34" s="1"/>
  <c r="AA68" i="34"/>
  <c r="AB68" i="34" s="1"/>
  <c r="AJ68" i="34"/>
  <c r="E68" i="34"/>
  <c r="F68" i="34"/>
  <c r="P69" i="34" s="1"/>
  <c r="E68" i="36"/>
  <c r="F68" i="36"/>
  <c r="P69" i="36" s="1"/>
  <c r="Q70" i="36" s="1"/>
  <c r="E57" i="42"/>
  <c r="F57" i="42"/>
  <c r="K57" i="42"/>
  <c r="L57" i="42"/>
  <c r="M57" i="42" s="1"/>
  <c r="N57" i="42"/>
  <c r="O57" i="42"/>
  <c r="S57" i="42"/>
  <c r="V57" i="42"/>
  <c r="W57" i="42"/>
  <c r="X57" i="42"/>
  <c r="Y57" i="42"/>
  <c r="Z57" i="42"/>
  <c r="AJ57" i="42"/>
  <c r="K56" i="42"/>
  <c r="M56" i="42" s="1"/>
  <c r="T56" i="42" s="1"/>
  <c r="L56" i="42"/>
  <c r="N56" i="42"/>
  <c r="O56" i="42"/>
  <c r="AG56" i="42" s="1"/>
  <c r="P56" i="42"/>
  <c r="Q56" i="42"/>
  <c r="V56" i="42"/>
  <c r="W56" i="42"/>
  <c r="X56" i="42"/>
  <c r="Y56" i="42"/>
  <c r="Z56" i="42"/>
  <c r="AH56" i="42" s="1"/>
  <c r="AA56" i="42"/>
  <c r="AB56" i="42"/>
  <c r="AD56" i="42"/>
  <c r="AE56" i="42"/>
  <c r="AJ56" i="42"/>
  <c r="E56" i="42"/>
  <c r="F56" i="42"/>
  <c r="K67" i="36"/>
  <c r="L67" i="36"/>
  <c r="M67" i="36"/>
  <c r="N67" i="36"/>
  <c r="T67" i="36" s="1"/>
  <c r="O67" i="36"/>
  <c r="AG67" i="36" s="1"/>
  <c r="V67" i="36"/>
  <c r="W67" i="36"/>
  <c r="X67" i="36"/>
  <c r="Y67" i="36"/>
  <c r="AE67" i="36" s="1"/>
  <c r="Z67" i="36"/>
  <c r="AH67" i="36" s="1"/>
  <c r="AA67" i="36"/>
  <c r="AB67" i="36" s="1"/>
  <c r="AJ67" i="36"/>
  <c r="E67" i="36"/>
  <c r="F67" i="36"/>
  <c r="AD67" i="36" s="1"/>
  <c r="E67" i="34"/>
  <c r="AE67" i="34" s="1"/>
  <c r="F67" i="34"/>
  <c r="AD67" i="34" s="1"/>
  <c r="K67" i="34"/>
  <c r="S67" i="34" s="1"/>
  <c r="L67" i="34"/>
  <c r="M67" i="34"/>
  <c r="N67" i="34"/>
  <c r="T67" i="34" s="1"/>
  <c r="O67" i="34"/>
  <c r="V67" i="34"/>
  <c r="W67" i="34"/>
  <c r="X67" i="34"/>
  <c r="Y67" i="34"/>
  <c r="Z67" i="34"/>
  <c r="AJ67" i="34"/>
  <c r="K67" i="12"/>
  <c r="M67" i="12" s="1"/>
  <c r="T67" i="12" s="1"/>
  <c r="L67" i="12"/>
  <c r="N67" i="12"/>
  <c r="O67" i="12"/>
  <c r="AG67" i="12" s="1"/>
  <c r="P67" i="12"/>
  <c r="Q67" i="12"/>
  <c r="V67" i="12"/>
  <c r="W67" i="12"/>
  <c r="X67" i="12"/>
  <c r="Y67" i="12"/>
  <c r="AE67" i="12" s="1"/>
  <c r="Z67" i="12"/>
  <c r="AH67" i="12" s="1"/>
  <c r="AA67" i="12"/>
  <c r="AB67" i="12"/>
  <c r="AD67" i="12"/>
  <c r="AJ67" i="12"/>
  <c r="K67" i="33"/>
  <c r="L67" i="33"/>
  <c r="M67" i="33"/>
  <c r="N67" i="33"/>
  <c r="O67" i="33"/>
  <c r="P67" i="33" s="1"/>
  <c r="Q67" i="33" s="1"/>
  <c r="S67" i="33"/>
  <c r="T67" i="33"/>
  <c r="V67" i="33"/>
  <c r="W67" i="33"/>
  <c r="X67" i="33"/>
  <c r="Y67" i="33"/>
  <c r="AE67" i="33" s="1"/>
  <c r="Z67" i="33"/>
  <c r="AH67" i="33" s="1"/>
  <c r="AA67" i="33"/>
  <c r="AB67" i="33"/>
  <c r="AD67" i="33"/>
  <c r="AJ67" i="33"/>
  <c r="K67" i="3"/>
  <c r="L67" i="3"/>
  <c r="M67" i="3"/>
  <c r="N67" i="3"/>
  <c r="O67" i="3"/>
  <c r="P67" i="3" s="1"/>
  <c r="Q67" i="3" s="1"/>
  <c r="S67" i="3"/>
  <c r="T67" i="3"/>
  <c r="V67" i="3"/>
  <c r="X67" i="3" s="1"/>
  <c r="W67" i="3"/>
  <c r="Y67" i="3"/>
  <c r="Z67" i="3"/>
  <c r="AH67" i="3" s="1"/>
  <c r="AA67" i="3"/>
  <c r="AB67" i="3"/>
  <c r="AD67" i="3"/>
  <c r="AJ67" i="3"/>
  <c r="E67" i="12"/>
  <c r="F67" i="12"/>
  <c r="E67" i="33"/>
  <c r="F67" i="33"/>
  <c r="E67" i="3"/>
  <c r="F67" i="3"/>
  <c r="K55" i="42"/>
  <c r="S55" i="42" s="1"/>
  <c r="L55" i="42"/>
  <c r="M55" i="42"/>
  <c r="N55" i="42"/>
  <c r="T55" i="42" s="1"/>
  <c r="O55" i="42"/>
  <c r="P55" i="42" s="1"/>
  <c r="Q55" i="42" s="1"/>
  <c r="V55" i="42"/>
  <c r="W55" i="42"/>
  <c r="X55" i="42"/>
  <c r="Y55" i="42"/>
  <c r="Z55" i="42"/>
  <c r="AA55" i="42"/>
  <c r="AB55" i="42"/>
  <c r="AD55" i="42"/>
  <c r="AE55" i="42"/>
  <c r="AH55" i="42"/>
  <c r="AJ55" i="42"/>
  <c r="K66" i="36"/>
  <c r="L66" i="36"/>
  <c r="M66" i="36"/>
  <c r="N66" i="36"/>
  <c r="O66" i="36"/>
  <c r="S66" i="36"/>
  <c r="T66" i="36"/>
  <c r="V66" i="36"/>
  <c r="X66" i="36" s="1"/>
  <c r="W66" i="36"/>
  <c r="Y66" i="36"/>
  <c r="Z66" i="36"/>
  <c r="AJ66" i="36"/>
  <c r="E66" i="34"/>
  <c r="AE66" i="34" s="1"/>
  <c r="F66" i="34"/>
  <c r="P66" i="34" s="1"/>
  <c r="Q66" i="34" s="1"/>
  <c r="K66" i="34"/>
  <c r="S66" i="34" s="1"/>
  <c r="L66" i="34"/>
  <c r="M66" i="34"/>
  <c r="N66" i="34"/>
  <c r="T66" i="34" s="1"/>
  <c r="O66" i="34"/>
  <c r="V66" i="34"/>
  <c r="W66" i="34"/>
  <c r="X66" i="34"/>
  <c r="Y66" i="34"/>
  <c r="Z66" i="34"/>
  <c r="AJ66" i="34"/>
  <c r="K66" i="12"/>
  <c r="M66" i="12" s="1"/>
  <c r="T66" i="12" s="1"/>
  <c r="L66" i="12"/>
  <c r="N66" i="12"/>
  <c r="O66" i="12"/>
  <c r="AG66" i="12" s="1"/>
  <c r="P66" i="12"/>
  <c r="Q66" i="12"/>
  <c r="V66" i="12"/>
  <c r="W66" i="12"/>
  <c r="X66" i="12"/>
  <c r="Y66" i="12"/>
  <c r="Z66" i="12"/>
  <c r="AH66" i="12" s="1"/>
  <c r="AA66" i="12"/>
  <c r="AB66" i="12"/>
  <c r="AD66" i="12"/>
  <c r="AE66" i="12"/>
  <c r="AJ66" i="12"/>
  <c r="E66" i="33"/>
  <c r="F66" i="33"/>
  <c r="K66" i="33"/>
  <c r="L66" i="33"/>
  <c r="M66" i="33"/>
  <c r="T66" i="33" s="1"/>
  <c r="N66" i="33"/>
  <c r="O66" i="33"/>
  <c r="P66" i="33"/>
  <c r="Q66" i="33"/>
  <c r="S66" i="33"/>
  <c r="V66" i="33"/>
  <c r="W66" i="33"/>
  <c r="X66" i="33"/>
  <c r="Y66" i="33"/>
  <c r="Z66" i="33"/>
  <c r="AH66" i="33" s="1"/>
  <c r="AA66" i="33"/>
  <c r="AB66" i="33" s="1"/>
  <c r="AD66" i="33"/>
  <c r="AE66" i="33"/>
  <c r="AG66" i="33"/>
  <c r="AJ66" i="33"/>
  <c r="K66" i="3"/>
  <c r="L66" i="3"/>
  <c r="M66" i="3"/>
  <c r="N66" i="3"/>
  <c r="O66" i="3"/>
  <c r="AG66" i="3" s="1"/>
  <c r="P66" i="3"/>
  <c r="Q66" i="3"/>
  <c r="S66" i="3"/>
  <c r="T66" i="3"/>
  <c r="V66" i="3"/>
  <c r="W66" i="3"/>
  <c r="X66" i="3"/>
  <c r="Y66" i="3"/>
  <c r="AE66" i="3" s="1"/>
  <c r="Z66" i="3"/>
  <c r="AH66" i="3" s="1"/>
  <c r="AA66" i="3"/>
  <c r="AB66" i="3" s="1"/>
  <c r="AD66" i="3"/>
  <c r="AJ66" i="3"/>
  <c r="E66" i="3"/>
  <c r="F66" i="3"/>
  <c r="E66" i="12"/>
  <c r="F66" i="12"/>
  <c r="E66" i="36"/>
  <c r="F66" i="36"/>
  <c r="AD66" i="36" s="1"/>
  <c r="E55" i="42"/>
  <c r="F55" i="42"/>
  <c r="K54" i="42"/>
  <c r="L54" i="42"/>
  <c r="M54" i="42"/>
  <c r="N54" i="42"/>
  <c r="O54" i="42"/>
  <c r="P54" i="42"/>
  <c r="Q54" i="42"/>
  <c r="S54" i="42"/>
  <c r="T54" i="42"/>
  <c r="V54" i="42"/>
  <c r="W54" i="42"/>
  <c r="X54" i="42" s="1"/>
  <c r="Y54" i="42"/>
  <c r="Z54" i="42"/>
  <c r="AH54" i="42" s="1"/>
  <c r="AD54" i="42"/>
  <c r="AJ54" i="42"/>
  <c r="E54" i="42"/>
  <c r="F54" i="42"/>
  <c r="K65" i="36"/>
  <c r="L65" i="36"/>
  <c r="M65" i="36"/>
  <c r="N65" i="36"/>
  <c r="O65" i="36"/>
  <c r="AG65" i="36" s="1"/>
  <c r="P65" i="36"/>
  <c r="S65" i="36"/>
  <c r="T65" i="36"/>
  <c r="V65" i="36"/>
  <c r="W65" i="36"/>
  <c r="Y65" i="36"/>
  <c r="Z65" i="36"/>
  <c r="AH65" i="36" s="1"/>
  <c r="AJ65" i="36"/>
  <c r="E65" i="36"/>
  <c r="F65" i="36"/>
  <c r="AD65" i="36" s="1"/>
  <c r="K65" i="34"/>
  <c r="M65" i="34" s="1"/>
  <c r="L65" i="34"/>
  <c r="N65" i="34"/>
  <c r="O65" i="34"/>
  <c r="S65" i="34"/>
  <c r="V65" i="34"/>
  <c r="W65" i="34"/>
  <c r="Y65" i="34"/>
  <c r="Z65" i="34"/>
  <c r="AJ65" i="34"/>
  <c r="E65" i="34"/>
  <c r="F65" i="34"/>
  <c r="AD65" i="34" s="1"/>
  <c r="K65" i="12"/>
  <c r="S65" i="12" s="1"/>
  <c r="L65" i="12"/>
  <c r="M65" i="12"/>
  <c r="N65" i="12"/>
  <c r="T65" i="12" s="1"/>
  <c r="O65" i="12"/>
  <c r="V65" i="12"/>
  <c r="W65" i="12"/>
  <c r="X65" i="12" s="1"/>
  <c r="Y65" i="12"/>
  <c r="Z65" i="12"/>
  <c r="AJ65" i="12"/>
  <c r="E65" i="12"/>
  <c r="F65" i="12"/>
  <c r="P65" i="12" s="1"/>
  <c r="Q65" i="12" s="1"/>
  <c r="K65" i="33"/>
  <c r="L65" i="33"/>
  <c r="S65" i="33" s="1"/>
  <c r="M65" i="33"/>
  <c r="T65" i="33" s="1"/>
  <c r="N65" i="33"/>
  <c r="O65" i="33"/>
  <c r="V65" i="33"/>
  <c r="W65" i="33"/>
  <c r="X65" i="33"/>
  <c r="Y65" i="33"/>
  <c r="Z65" i="33"/>
  <c r="AJ65" i="33"/>
  <c r="E65" i="33"/>
  <c r="F65" i="33"/>
  <c r="AD65" i="33" s="1"/>
  <c r="K65" i="3"/>
  <c r="L65" i="3"/>
  <c r="M65" i="3"/>
  <c r="N65" i="3"/>
  <c r="O65" i="3"/>
  <c r="S65" i="3"/>
  <c r="T65" i="3"/>
  <c r="V65" i="3"/>
  <c r="X65" i="3" s="1"/>
  <c r="W65" i="3"/>
  <c r="Y65" i="3"/>
  <c r="Z65" i="3"/>
  <c r="AJ65" i="3"/>
  <c r="E65" i="3"/>
  <c r="F65" i="3"/>
  <c r="P65" i="3" s="1"/>
  <c r="Q65" i="3" s="1"/>
  <c r="V64" i="3"/>
  <c r="X64" i="3"/>
  <c r="K53" i="42"/>
  <c r="M53" i="42" s="1"/>
  <c r="T53" i="42" s="1"/>
  <c r="L53" i="42"/>
  <c r="N53" i="42"/>
  <c r="O53" i="42"/>
  <c r="AG53" i="42" s="1"/>
  <c r="P53" i="42"/>
  <c r="Q53" i="42"/>
  <c r="V53" i="42"/>
  <c r="W53" i="42"/>
  <c r="X53" i="42" s="1"/>
  <c r="Y53" i="42"/>
  <c r="Z53" i="42"/>
  <c r="AH53" i="42" s="1"/>
  <c r="AA53" i="42"/>
  <c r="AB53" i="42"/>
  <c r="AD53" i="42"/>
  <c r="AJ53" i="42"/>
  <c r="K64" i="36"/>
  <c r="L64" i="36"/>
  <c r="N64" i="36"/>
  <c r="O64" i="36"/>
  <c r="AG64" i="36" s="1"/>
  <c r="V64" i="36"/>
  <c r="W64" i="36"/>
  <c r="X64" i="36"/>
  <c r="Y64" i="36"/>
  <c r="Z64" i="36"/>
  <c r="AA64" i="36" s="1"/>
  <c r="AB64" i="36" s="1"/>
  <c r="AD64" i="36"/>
  <c r="AH64" i="36"/>
  <c r="AJ64" i="36"/>
  <c r="K64" i="34"/>
  <c r="L64" i="34"/>
  <c r="M64" i="34"/>
  <c r="N64" i="34"/>
  <c r="O64" i="34"/>
  <c r="AG64" i="34" s="1"/>
  <c r="V64" i="34"/>
  <c r="X64" i="34" s="1"/>
  <c r="W64" i="34"/>
  <c r="Y64" i="34"/>
  <c r="Z64" i="34"/>
  <c r="AA64" i="34" s="1"/>
  <c r="AB64" i="34" s="1"/>
  <c r="AJ64" i="34"/>
  <c r="K64" i="12"/>
  <c r="S64" i="12" s="1"/>
  <c r="L64" i="12"/>
  <c r="M64" i="12"/>
  <c r="N64" i="12"/>
  <c r="T64" i="12" s="1"/>
  <c r="O64" i="12"/>
  <c r="P64" i="12" s="1"/>
  <c r="Q64" i="12" s="1"/>
  <c r="V64" i="12"/>
  <c r="W64" i="12"/>
  <c r="X64" i="12"/>
  <c r="Y64" i="12"/>
  <c r="Z64" i="12"/>
  <c r="AA64" i="12" s="1"/>
  <c r="AB64" i="12" s="1"/>
  <c r="AD64" i="12"/>
  <c r="AE64" i="12"/>
  <c r="AH64" i="12"/>
  <c r="AJ64" i="12"/>
  <c r="K64" i="33"/>
  <c r="M64" i="33" s="1"/>
  <c r="T64" i="33" s="1"/>
  <c r="L64" i="33"/>
  <c r="N64" i="33"/>
  <c r="O64" i="33"/>
  <c r="AG64" i="33" s="1"/>
  <c r="V64" i="33"/>
  <c r="W64" i="33"/>
  <c r="X64" i="33"/>
  <c r="Y64" i="33"/>
  <c r="Z64" i="33"/>
  <c r="AH64" i="33" s="1"/>
  <c r="AA64" i="33"/>
  <c r="AB64" i="33"/>
  <c r="AD64" i="33"/>
  <c r="AE64" i="33"/>
  <c r="AJ64" i="33"/>
  <c r="E64" i="12"/>
  <c r="F64" i="12"/>
  <c r="E64" i="34"/>
  <c r="AE64" i="34" s="1"/>
  <c r="F64" i="34"/>
  <c r="AD64" i="34" s="1"/>
  <c r="E64" i="36"/>
  <c r="F64" i="36"/>
  <c r="E53" i="42"/>
  <c r="F53" i="42"/>
  <c r="E64" i="33"/>
  <c r="F64" i="33"/>
  <c r="K64" i="3"/>
  <c r="S64" i="3" s="1"/>
  <c r="L64" i="3"/>
  <c r="M64" i="3"/>
  <c r="N64" i="3"/>
  <c r="T64" i="3" s="1"/>
  <c r="O64" i="3"/>
  <c r="W64" i="3"/>
  <c r="Y64" i="3"/>
  <c r="Z64" i="3"/>
  <c r="AJ64" i="3"/>
  <c r="E64" i="3"/>
  <c r="F64" i="3"/>
  <c r="P64" i="3" s="1"/>
  <c r="Q64" i="3" s="1"/>
  <c r="S68" i="33" l="1"/>
  <c r="T68" i="33"/>
  <c r="AH68" i="33"/>
  <c r="AE68" i="33"/>
  <c r="Q69" i="33"/>
  <c r="AE64" i="36"/>
  <c r="X65" i="36"/>
  <c r="AG66" i="36"/>
  <c r="M64" i="36"/>
  <c r="AA66" i="36"/>
  <c r="AB66" i="36" s="1"/>
  <c r="AH66" i="36"/>
  <c r="S67" i="36"/>
  <c r="P66" i="36"/>
  <c r="Q66" i="36" s="1"/>
  <c r="T64" i="36"/>
  <c r="P67" i="36"/>
  <c r="AE66" i="36"/>
  <c r="AD68" i="36"/>
  <c r="AE57" i="42"/>
  <c r="P57" i="42"/>
  <c r="M68" i="34"/>
  <c r="T68" i="34" s="1"/>
  <c r="Q69" i="34"/>
  <c r="AD68" i="34"/>
  <c r="T68" i="3"/>
  <c r="Q68" i="3"/>
  <c r="AE67" i="3"/>
  <c r="S68" i="3"/>
  <c r="AG68" i="33"/>
  <c r="S68" i="12"/>
  <c r="AD57" i="42"/>
  <c r="AH57" i="42"/>
  <c r="AG57" i="42"/>
  <c r="T57" i="42"/>
  <c r="AA57" i="42"/>
  <c r="AB57" i="42" s="1"/>
  <c r="S56" i="42"/>
  <c r="AA67" i="34"/>
  <c r="AB67" i="34" s="1"/>
  <c r="AH67" i="34"/>
  <c r="P67" i="34"/>
  <c r="Q67" i="34" s="1"/>
  <c r="AG67" i="34"/>
  <c r="S67" i="12"/>
  <c r="AG67" i="33"/>
  <c r="AG67" i="3"/>
  <c r="AG55" i="42"/>
  <c r="AD66" i="34"/>
  <c r="AH66" i="34"/>
  <c r="AG66" i="34"/>
  <c r="AA66" i="34"/>
  <c r="AB66" i="34" s="1"/>
  <c r="S66" i="12"/>
  <c r="AG54" i="42"/>
  <c r="AH65" i="34"/>
  <c r="AG65" i="34"/>
  <c r="AD65" i="12"/>
  <c r="AH65" i="12"/>
  <c r="AG65" i="12"/>
  <c r="AA65" i="33"/>
  <c r="AB65" i="33" s="1"/>
  <c r="P65" i="33"/>
  <c r="Q65" i="33" s="1"/>
  <c r="AE65" i="33"/>
  <c r="AG65" i="33"/>
  <c r="AH65" i="33"/>
  <c r="AD65" i="3"/>
  <c r="AH65" i="3"/>
  <c r="AG65" i="3"/>
  <c r="AA54" i="42"/>
  <c r="AB54" i="42" s="1"/>
  <c r="AE54" i="42"/>
  <c r="AE65" i="36"/>
  <c r="X65" i="34"/>
  <c r="T65" i="34"/>
  <c r="P65" i="34"/>
  <c r="Q65" i="34" s="1"/>
  <c r="AE65" i="34"/>
  <c r="AA65" i="34"/>
  <c r="AB65" i="34" s="1"/>
  <c r="AA65" i="12"/>
  <c r="AB65" i="12" s="1"/>
  <c r="AE65" i="12"/>
  <c r="AA65" i="3"/>
  <c r="AB65" i="3" s="1"/>
  <c r="AE65" i="3"/>
  <c r="AA65" i="36"/>
  <c r="AB65" i="36" s="1"/>
  <c r="AA64" i="3"/>
  <c r="AB64" i="3" s="1"/>
  <c r="AH64" i="3"/>
  <c r="AE64" i="3"/>
  <c r="AD64" i="3"/>
  <c r="AG64" i="3"/>
  <c r="T64" i="34"/>
  <c r="AH64" i="34"/>
  <c r="S64" i="34"/>
  <c r="P64" i="34"/>
  <c r="Q64" i="34" s="1"/>
  <c r="AE53" i="42"/>
  <c r="S53" i="42"/>
  <c r="S64" i="36"/>
  <c r="AG64" i="12"/>
  <c r="P64" i="33"/>
  <c r="Q64" i="33" s="1"/>
  <c r="S64" i="33"/>
  <c r="Q68" i="36" l="1"/>
  <c r="Q67" i="36"/>
  <c r="Q57" i="42"/>
  <c r="Q58" i="42"/>
  <c r="E52" i="42"/>
  <c r="F52" i="42"/>
  <c r="P52" i="42" s="1"/>
  <c r="Q52" i="42" s="1"/>
  <c r="K52" i="42"/>
  <c r="L52" i="42"/>
  <c r="M52" i="42"/>
  <c r="N52" i="42"/>
  <c r="O52" i="42"/>
  <c r="AG52" i="42" s="1"/>
  <c r="S52" i="42"/>
  <c r="V52" i="42"/>
  <c r="W52" i="42"/>
  <c r="Y52" i="42"/>
  <c r="Z52" i="42"/>
  <c r="AA52" i="42" s="1"/>
  <c r="AB52" i="42" s="1"/>
  <c r="AD52" i="42"/>
  <c r="AJ52" i="42"/>
  <c r="E63" i="36"/>
  <c r="F63" i="36"/>
  <c r="P64" i="36" s="1"/>
  <c r="K63" i="36"/>
  <c r="L63" i="36"/>
  <c r="N63" i="36"/>
  <c r="O63" i="36"/>
  <c r="V63" i="36"/>
  <c r="W63" i="36"/>
  <c r="X63" i="36"/>
  <c r="Y63" i="36"/>
  <c r="Z63" i="36"/>
  <c r="AA63" i="36" s="1"/>
  <c r="AB63" i="36" s="1"/>
  <c r="AD63" i="36"/>
  <c r="AJ63" i="36"/>
  <c r="K63" i="34"/>
  <c r="L63" i="34"/>
  <c r="M63" i="34"/>
  <c r="N63" i="34"/>
  <c r="O63" i="34"/>
  <c r="AG63" i="34" s="1"/>
  <c r="P63" i="34"/>
  <c r="Q63" i="34"/>
  <c r="S63" i="34"/>
  <c r="T63" i="34"/>
  <c r="V63" i="34"/>
  <c r="W63" i="34"/>
  <c r="X63" i="34"/>
  <c r="Y63" i="34"/>
  <c r="AE63" i="34" s="1"/>
  <c r="Z63" i="34"/>
  <c r="AH63" i="34" s="1"/>
  <c r="AD63" i="34"/>
  <c r="AJ63" i="34"/>
  <c r="E63" i="34"/>
  <c r="F63" i="34"/>
  <c r="K63" i="12"/>
  <c r="M63" i="12" s="1"/>
  <c r="T63" i="12" s="1"/>
  <c r="L63" i="12"/>
  <c r="N63" i="12"/>
  <c r="O63" i="12"/>
  <c r="P63" i="12"/>
  <c r="Q63" i="12"/>
  <c r="V63" i="12"/>
  <c r="W63" i="12"/>
  <c r="X63" i="12"/>
  <c r="Y63" i="12"/>
  <c r="Z63" i="12"/>
  <c r="AH63" i="12" s="1"/>
  <c r="AA63" i="12"/>
  <c r="AB63" i="12"/>
  <c r="AD63" i="12"/>
  <c r="AE63" i="12"/>
  <c r="AG63" i="12"/>
  <c r="AJ63" i="12"/>
  <c r="E63" i="12"/>
  <c r="F63" i="12"/>
  <c r="K63" i="33"/>
  <c r="L63" i="33"/>
  <c r="M63" i="33"/>
  <c r="N63" i="33"/>
  <c r="O63" i="33"/>
  <c r="AG63" i="33" s="1"/>
  <c r="P63" i="33"/>
  <c r="Q63" i="33"/>
  <c r="S63" i="33"/>
  <c r="T63" i="33"/>
  <c r="V63" i="33"/>
  <c r="W63" i="33"/>
  <c r="X63" i="33"/>
  <c r="Y63" i="33"/>
  <c r="AE63" i="33" s="1"/>
  <c r="Z63" i="33"/>
  <c r="AJ63" i="33"/>
  <c r="E63" i="33"/>
  <c r="F63" i="33"/>
  <c r="AA63" i="33" s="1"/>
  <c r="AB63" i="33" s="1"/>
  <c r="K63" i="3"/>
  <c r="L63" i="3"/>
  <c r="M63" i="3"/>
  <c r="N63" i="3"/>
  <c r="O63" i="3"/>
  <c r="AG63" i="3" s="1"/>
  <c r="S63" i="3"/>
  <c r="T63" i="3"/>
  <c r="V63" i="3"/>
  <c r="W63" i="3"/>
  <c r="X63" i="3"/>
  <c r="Y63" i="3"/>
  <c r="Z63" i="3"/>
  <c r="AJ63" i="3"/>
  <c r="E63" i="3"/>
  <c r="F63" i="3"/>
  <c r="AA63" i="3" s="1"/>
  <c r="AB63" i="3" s="1"/>
  <c r="K51" i="42"/>
  <c r="L51" i="42"/>
  <c r="S51" i="42" s="1"/>
  <c r="M51" i="42"/>
  <c r="T51" i="42" s="1"/>
  <c r="N51" i="42"/>
  <c r="O51" i="42"/>
  <c r="P51" i="42"/>
  <c r="Q51" i="42" s="1"/>
  <c r="V51" i="42"/>
  <c r="W51" i="42"/>
  <c r="X51" i="42"/>
  <c r="Y51" i="42"/>
  <c r="AE51" i="42" s="1"/>
  <c r="Z51" i="42"/>
  <c r="AH51" i="42" s="1"/>
  <c r="AA51" i="42"/>
  <c r="AB51" i="42"/>
  <c r="AD51" i="42"/>
  <c r="AG51" i="42"/>
  <c r="AJ51" i="42"/>
  <c r="E51" i="42"/>
  <c r="F51" i="42"/>
  <c r="K62" i="36"/>
  <c r="L62" i="36"/>
  <c r="M62" i="36"/>
  <c r="N62" i="36"/>
  <c r="O62" i="36"/>
  <c r="AG62" i="36" s="1"/>
  <c r="P62" i="36"/>
  <c r="S62" i="36"/>
  <c r="T62" i="36"/>
  <c r="V62" i="36"/>
  <c r="X62" i="36" s="1"/>
  <c r="W62" i="36"/>
  <c r="Y62" i="36"/>
  <c r="Z62" i="36"/>
  <c r="AJ62" i="36"/>
  <c r="E62" i="36"/>
  <c r="F62" i="36"/>
  <c r="AA62" i="36" s="1"/>
  <c r="AB62" i="36" s="1"/>
  <c r="E62" i="34"/>
  <c r="F62" i="34"/>
  <c r="AA62" i="34" s="1"/>
  <c r="AB62" i="34" s="1"/>
  <c r="K62" i="34"/>
  <c r="L62" i="34"/>
  <c r="N62" i="34"/>
  <c r="O62" i="34"/>
  <c r="S62" i="34"/>
  <c r="V62" i="34"/>
  <c r="W62" i="34"/>
  <c r="X62" i="34"/>
  <c r="AE62" i="34" s="1"/>
  <c r="Y62" i="34"/>
  <c r="Z62" i="34"/>
  <c r="AJ62" i="34"/>
  <c r="K62" i="12"/>
  <c r="L62" i="12"/>
  <c r="M62" i="12"/>
  <c r="N62" i="12"/>
  <c r="T62" i="12" s="1"/>
  <c r="O62" i="12"/>
  <c r="AG62" i="12" s="1"/>
  <c r="P62" i="12"/>
  <c r="Q62" i="12" s="1"/>
  <c r="S62" i="12"/>
  <c r="V62" i="12"/>
  <c r="W62" i="12"/>
  <c r="X62" i="12"/>
  <c r="Y62" i="12"/>
  <c r="AE62" i="12" s="1"/>
  <c r="Z62" i="12"/>
  <c r="AH62" i="12" s="1"/>
  <c r="AA62" i="12"/>
  <c r="AB62" i="12"/>
  <c r="AD62" i="12"/>
  <c r="AJ62" i="12"/>
  <c r="E62" i="12"/>
  <c r="F62" i="12"/>
  <c r="K62" i="33"/>
  <c r="L62" i="33"/>
  <c r="M62" i="33"/>
  <c r="N62" i="33"/>
  <c r="O62" i="33"/>
  <c r="AG62" i="33" s="1"/>
  <c r="P62" i="33"/>
  <c r="Q62" i="33" s="1"/>
  <c r="S62" i="33"/>
  <c r="T62" i="33"/>
  <c r="V62" i="33"/>
  <c r="W62" i="33"/>
  <c r="X62" i="33"/>
  <c r="Y62" i="33"/>
  <c r="AE62" i="33" s="1"/>
  <c r="Z62" i="33"/>
  <c r="AH62" i="33" s="1"/>
  <c r="AA62" i="33"/>
  <c r="AB62" i="33" s="1"/>
  <c r="AJ62" i="33"/>
  <c r="L60" i="33"/>
  <c r="M60" i="33"/>
  <c r="N60" i="33"/>
  <c r="O60" i="33"/>
  <c r="AG60" i="33" s="1"/>
  <c r="P60" i="33"/>
  <c r="Q60" i="33"/>
  <c r="S60" i="33"/>
  <c r="T60" i="33"/>
  <c r="V60" i="33"/>
  <c r="W60" i="33"/>
  <c r="X60" i="33"/>
  <c r="Y60" i="33"/>
  <c r="AE60" i="33" s="1"/>
  <c r="Z60" i="33"/>
  <c r="AH60" i="33" s="1"/>
  <c r="AA60" i="33"/>
  <c r="AB60" i="33"/>
  <c r="AD60" i="33"/>
  <c r="L61" i="33"/>
  <c r="M61" i="33"/>
  <c r="N61" i="33"/>
  <c r="O61" i="33"/>
  <c r="AG61" i="33" s="1"/>
  <c r="P61" i="33"/>
  <c r="Q61" i="33"/>
  <c r="S61" i="33"/>
  <c r="T61" i="33"/>
  <c r="V61" i="33"/>
  <c r="W61" i="33"/>
  <c r="X61" i="33"/>
  <c r="Y61" i="33"/>
  <c r="AE61" i="33" s="1"/>
  <c r="Z61" i="33"/>
  <c r="AA61" i="33" s="1"/>
  <c r="AB61" i="33" s="1"/>
  <c r="AD61" i="33"/>
  <c r="E62" i="33"/>
  <c r="F62" i="33"/>
  <c r="AD62" i="33" s="1"/>
  <c r="K62" i="3"/>
  <c r="S62" i="3" s="1"/>
  <c r="L62" i="3"/>
  <c r="N62" i="3"/>
  <c r="O62" i="3"/>
  <c r="AG62" i="3" s="1"/>
  <c r="P62" i="3"/>
  <c r="Q62" i="3"/>
  <c r="V62" i="3"/>
  <c r="W62" i="3"/>
  <c r="X62" i="3"/>
  <c r="Y62" i="3"/>
  <c r="AE62" i="3" s="1"/>
  <c r="Z62" i="3"/>
  <c r="AH62" i="3" s="1"/>
  <c r="AA62" i="3"/>
  <c r="AB62" i="3"/>
  <c r="AD62" i="3"/>
  <c r="AJ62" i="3"/>
  <c r="E62" i="3"/>
  <c r="F62" i="3"/>
  <c r="K61" i="36"/>
  <c r="S61" i="36" s="1"/>
  <c r="L61" i="36"/>
  <c r="M61" i="36"/>
  <c r="N61" i="36"/>
  <c r="T61" i="36" s="1"/>
  <c r="O61" i="36"/>
  <c r="AG61" i="36" s="1"/>
  <c r="P61" i="36"/>
  <c r="Q62" i="36" s="1"/>
  <c r="V61" i="36"/>
  <c r="W61" i="36"/>
  <c r="X61" i="36"/>
  <c r="Y61" i="36"/>
  <c r="AE61" i="36" s="1"/>
  <c r="Z61" i="36"/>
  <c r="AH61" i="36" s="1"/>
  <c r="AA61" i="36"/>
  <c r="AB61" i="36"/>
  <c r="AD61" i="36"/>
  <c r="AJ61" i="36"/>
  <c r="K61" i="34"/>
  <c r="M61" i="34" s="1"/>
  <c r="T61" i="34" s="1"/>
  <c r="L61" i="34"/>
  <c r="N61" i="34"/>
  <c r="O61" i="34"/>
  <c r="P61" i="34"/>
  <c r="Q61" i="34"/>
  <c r="V61" i="34"/>
  <c r="W61" i="34"/>
  <c r="X61" i="34"/>
  <c r="Y61" i="34"/>
  <c r="Z61" i="34"/>
  <c r="AH61" i="34" s="1"/>
  <c r="AA61" i="34"/>
  <c r="AB61" i="34"/>
  <c r="AD61" i="34"/>
  <c r="AE61" i="34"/>
  <c r="AG61" i="34"/>
  <c r="AJ61" i="34"/>
  <c r="K61" i="12"/>
  <c r="L61" i="12"/>
  <c r="M61" i="12"/>
  <c r="N61" i="12"/>
  <c r="O61" i="12"/>
  <c r="AG61" i="12" s="1"/>
  <c r="P61" i="12"/>
  <c r="Q61" i="12"/>
  <c r="S61" i="12"/>
  <c r="T61" i="12"/>
  <c r="V61" i="12"/>
  <c r="W61" i="12"/>
  <c r="X61" i="12"/>
  <c r="Y61" i="12"/>
  <c r="AE61" i="12" s="1"/>
  <c r="Z61" i="12"/>
  <c r="AH61" i="12" s="1"/>
  <c r="AA61" i="12"/>
  <c r="AB61" i="12"/>
  <c r="AD61" i="12"/>
  <c r="AJ61" i="12"/>
  <c r="K61" i="33"/>
  <c r="AJ61" i="33"/>
  <c r="K61" i="3"/>
  <c r="S61" i="3" s="1"/>
  <c r="L61" i="3"/>
  <c r="M61" i="3"/>
  <c r="T61" i="3" s="1"/>
  <c r="N61" i="3"/>
  <c r="O61" i="3"/>
  <c r="P61" i="3"/>
  <c r="Q61" i="3"/>
  <c r="V61" i="3"/>
  <c r="W61" i="3"/>
  <c r="X61" i="3"/>
  <c r="Y61" i="3"/>
  <c r="Z61" i="3"/>
  <c r="AH61" i="3" s="1"/>
  <c r="AA61" i="3"/>
  <c r="AB61" i="3"/>
  <c r="AD61" i="3"/>
  <c r="AE61" i="3"/>
  <c r="AG61" i="3"/>
  <c r="AJ61" i="3"/>
  <c r="K50" i="42"/>
  <c r="M50" i="42" s="1"/>
  <c r="T50" i="42" s="1"/>
  <c r="L50" i="42"/>
  <c r="N50" i="42"/>
  <c r="O50" i="42"/>
  <c r="AG50" i="42" s="1"/>
  <c r="P50" i="42"/>
  <c r="Q50" i="42"/>
  <c r="V50" i="42"/>
  <c r="W50" i="42"/>
  <c r="X50" i="42"/>
  <c r="Y50" i="42"/>
  <c r="AE50" i="42" s="1"/>
  <c r="Z50" i="42"/>
  <c r="AH50" i="42" s="1"/>
  <c r="AA50" i="42"/>
  <c r="AB50" i="42"/>
  <c r="AD50" i="42"/>
  <c r="AJ50" i="42"/>
  <c r="E50" i="42"/>
  <c r="F50" i="42"/>
  <c r="E61" i="36"/>
  <c r="F61" i="36"/>
  <c r="E61" i="34"/>
  <c r="F61" i="34"/>
  <c r="E61" i="12"/>
  <c r="F61" i="12"/>
  <c r="E61" i="33"/>
  <c r="F61" i="33"/>
  <c r="E61" i="3"/>
  <c r="F61" i="3"/>
  <c r="K60" i="36"/>
  <c r="L60" i="36"/>
  <c r="N60" i="36"/>
  <c r="O60" i="36"/>
  <c r="P60" i="36" s="1"/>
  <c r="V60" i="36"/>
  <c r="W60" i="36"/>
  <c r="X60" i="36"/>
  <c r="Y60" i="36"/>
  <c r="Z60" i="36"/>
  <c r="AJ60" i="36"/>
  <c r="E60" i="36"/>
  <c r="F60" i="36"/>
  <c r="AA60" i="36" s="1"/>
  <c r="AB60" i="36" s="1"/>
  <c r="K60" i="34"/>
  <c r="S60" i="34" s="1"/>
  <c r="L60" i="34"/>
  <c r="M60" i="34"/>
  <c r="N60" i="34"/>
  <c r="T60" i="34" s="1"/>
  <c r="O60" i="34"/>
  <c r="P60" i="34" s="1"/>
  <c r="Q60" i="34" s="1"/>
  <c r="V60" i="34"/>
  <c r="W60" i="34"/>
  <c r="X60" i="34"/>
  <c r="Y60" i="34"/>
  <c r="Z60" i="34"/>
  <c r="AH60" i="34" s="1"/>
  <c r="AA60" i="34"/>
  <c r="AB60" i="34"/>
  <c r="AD60" i="34"/>
  <c r="AE60" i="34"/>
  <c r="AG60" i="34"/>
  <c r="AJ60" i="34"/>
  <c r="E60" i="34"/>
  <c r="F60" i="34"/>
  <c r="K60" i="12"/>
  <c r="L60" i="12"/>
  <c r="M60" i="12"/>
  <c r="N60" i="12"/>
  <c r="O60" i="12"/>
  <c r="AG60" i="12" s="1"/>
  <c r="P60" i="12"/>
  <c r="Q60" i="12"/>
  <c r="S60" i="12"/>
  <c r="T60" i="12"/>
  <c r="V60" i="12"/>
  <c r="W60" i="12"/>
  <c r="X60" i="12"/>
  <c r="Y60" i="12"/>
  <c r="AE60" i="12" s="1"/>
  <c r="Z60" i="12"/>
  <c r="AH60" i="12" s="1"/>
  <c r="AA60" i="12"/>
  <c r="AB60" i="12"/>
  <c r="AD60" i="12"/>
  <c r="AJ60" i="12"/>
  <c r="E60" i="12"/>
  <c r="F60" i="12"/>
  <c r="K60" i="33"/>
  <c r="AJ60" i="33"/>
  <c r="E60" i="33"/>
  <c r="F60" i="33"/>
  <c r="K60" i="3"/>
  <c r="S60" i="3" s="1"/>
  <c r="L60" i="3"/>
  <c r="M60" i="3"/>
  <c r="N60" i="3"/>
  <c r="T60" i="3" s="1"/>
  <c r="O60" i="3"/>
  <c r="P60" i="3"/>
  <c r="Q60" i="3"/>
  <c r="V60" i="3"/>
  <c r="W60" i="3"/>
  <c r="X60" i="3"/>
  <c r="Y60" i="3"/>
  <c r="Z60" i="3"/>
  <c r="AA60" i="3"/>
  <c r="AB60" i="3"/>
  <c r="AD60" i="3"/>
  <c r="AE60" i="3"/>
  <c r="AG60" i="3"/>
  <c r="AH60" i="3"/>
  <c r="AJ60" i="3"/>
  <c r="K59" i="3"/>
  <c r="M59" i="3" s="1"/>
  <c r="T59" i="3" s="1"/>
  <c r="L59" i="3"/>
  <c r="N59" i="3"/>
  <c r="O59" i="3"/>
  <c r="AG59" i="3" s="1"/>
  <c r="P59" i="3"/>
  <c r="Q59" i="3" s="1"/>
  <c r="V59" i="3"/>
  <c r="W59" i="3"/>
  <c r="X59" i="3"/>
  <c r="Y59" i="3"/>
  <c r="AE59" i="3" s="1"/>
  <c r="Z59" i="3"/>
  <c r="AH59" i="3" s="1"/>
  <c r="AA59" i="3"/>
  <c r="AB59" i="3"/>
  <c r="AD59" i="3"/>
  <c r="AJ59" i="3"/>
  <c r="E60" i="3"/>
  <c r="F60" i="3"/>
  <c r="K49" i="42"/>
  <c r="L49" i="42"/>
  <c r="M49" i="42"/>
  <c r="N49" i="42"/>
  <c r="O49" i="42"/>
  <c r="AG49" i="42" s="1"/>
  <c r="P49" i="42"/>
  <c r="Q49" i="42"/>
  <c r="S49" i="42"/>
  <c r="T49" i="42"/>
  <c r="V49" i="42"/>
  <c r="W49" i="42"/>
  <c r="X49" i="42"/>
  <c r="Y49" i="42"/>
  <c r="AE49" i="42" s="1"/>
  <c r="Z49" i="42"/>
  <c r="AH49" i="42" s="1"/>
  <c r="AD49" i="42"/>
  <c r="AJ49" i="42"/>
  <c r="F59" i="36"/>
  <c r="P59" i="36" s="1"/>
  <c r="Q59" i="36" s="1"/>
  <c r="E59" i="36"/>
  <c r="AG59" i="36" s="1"/>
  <c r="K59" i="36"/>
  <c r="L59" i="36"/>
  <c r="N59" i="36"/>
  <c r="O59" i="36"/>
  <c r="V59" i="36"/>
  <c r="W59" i="36"/>
  <c r="X59" i="36"/>
  <c r="Y59" i="36"/>
  <c r="Z59" i="36"/>
  <c r="AJ59" i="36"/>
  <c r="K59" i="34"/>
  <c r="M59" i="34" s="1"/>
  <c r="T59" i="34" s="1"/>
  <c r="L59" i="34"/>
  <c r="N59" i="34"/>
  <c r="O59" i="34"/>
  <c r="P59" i="34"/>
  <c r="Q59" i="34"/>
  <c r="V59" i="34"/>
  <c r="W59" i="34"/>
  <c r="X59" i="34"/>
  <c r="Y59" i="34"/>
  <c r="AE59" i="34" s="1"/>
  <c r="Z59" i="34"/>
  <c r="AH59" i="34" s="1"/>
  <c r="AA59" i="34"/>
  <c r="AB59" i="34"/>
  <c r="AD59" i="34"/>
  <c r="AG59" i="34"/>
  <c r="AJ59" i="34"/>
  <c r="K59" i="33"/>
  <c r="L59" i="33"/>
  <c r="M59" i="33" s="1"/>
  <c r="T59" i="33" s="1"/>
  <c r="N59" i="33"/>
  <c r="O59" i="33"/>
  <c r="AG59" i="33" s="1"/>
  <c r="S59" i="33"/>
  <c r="V59" i="33"/>
  <c r="W59" i="33"/>
  <c r="X59" i="33"/>
  <c r="Y59" i="33"/>
  <c r="AE59" i="33" s="1"/>
  <c r="Z59" i="33"/>
  <c r="AH59" i="33" s="1"/>
  <c r="AA59" i="33"/>
  <c r="AB59" i="33"/>
  <c r="AD59" i="33"/>
  <c r="AJ59" i="33"/>
  <c r="F59" i="3"/>
  <c r="E59" i="3"/>
  <c r="F59" i="33"/>
  <c r="E59" i="33"/>
  <c r="K59" i="12"/>
  <c r="L59" i="12"/>
  <c r="M59" i="12"/>
  <c r="N59" i="12"/>
  <c r="O59" i="12"/>
  <c r="P59" i="12"/>
  <c r="Q59" i="12" s="1"/>
  <c r="S59" i="12"/>
  <c r="V59" i="12"/>
  <c r="W59" i="12"/>
  <c r="X59" i="12"/>
  <c r="Y59" i="12"/>
  <c r="AE59" i="12" s="1"/>
  <c r="Z59" i="12"/>
  <c r="AH59" i="12" s="1"/>
  <c r="AJ59" i="12"/>
  <c r="F59" i="12"/>
  <c r="AA59" i="12" s="1"/>
  <c r="AB59" i="12" s="1"/>
  <c r="E59" i="12"/>
  <c r="E59" i="34"/>
  <c r="F59" i="34"/>
  <c r="E49" i="42"/>
  <c r="F49" i="42"/>
  <c r="K48" i="42"/>
  <c r="L48" i="42"/>
  <c r="M48" i="42"/>
  <c r="N48" i="42"/>
  <c r="O48" i="42"/>
  <c r="AG48" i="42" s="1"/>
  <c r="P48" i="42"/>
  <c r="Q48" i="42"/>
  <c r="S48" i="42"/>
  <c r="T48" i="42"/>
  <c r="V48" i="42"/>
  <c r="W48" i="42"/>
  <c r="X48" i="42"/>
  <c r="Y48" i="42"/>
  <c r="AE48" i="42" s="1"/>
  <c r="Z48" i="42"/>
  <c r="AH48" i="42" s="1"/>
  <c r="AA48" i="42"/>
  <c r="AB48" i="42"/>
  <c r="AD48" i="42"/>
  <c r="AJ48" i="42"/>
  <c r="E48" i="42"/>
  <c r="F48" i="42"/>
  <c r="K58" i="36"/>
  <c r="L58" i="36"/>
  <c r="N58" i="36"/>
  <c r="O58" i="36"/>
  <c r="AG58" i="36" s="1"/>
  <c r="P58" i="36"/>
  <c r="V58" i="36"/>
  <c r="W58" i="36"/>
  <c r="X58" i="36"/>
  <c r="Y58" i="36"/>
  <c r="Z58" i="36"/>
  <c r="AH58" i="36" s="1"/>
  <c r="AA58" i="36"/>
  <c r="AB58" i="36"/>
  <c r="AJ58" i="36"/>
  <c r="E58" i="36"/>
  <c r="AE58" i="36" s="1"/>
  <c r="F58" i="36"/>
  <c r="AD58" i="36" s="1"/>
  <c r="K58" i="34"/>
  <c r="S58" i="34" s="1"/>
  <c r="L58" i="34"/>
  <c r="M58" i="34"/>
  <c r="N58" i="34"/>
  <c r="T58" i="34" s="1"/>
  <c r="O58" i="34"/>
  <c r="P58" i="34"/>
  <c r="Q58" i="34"/>
  <c r="V58" i="34"/>
  <c r="W58" i="34"/>
  <c r="X58" i="34"/>
  <c r="Y58" i="34"/>
  <c r="Z58" i="34"/>
  <c r="AA58" i="34"/>
  <c r="AB58" i="34"/>
  <c r="AD58" i="34"/>
  <c r="AE58" i="34"/>
  <c r="AG58" i="34"/>
  <c r="AH58" i="34"/>
  <c r="AJ58" i="34"/>
  <c r="E58" i="34"/>
  <c r="F58" i="34"/>
  <c r="K58" i="12"/>
  <c r="S58" i="12" s="1"/>
  <c r="L58" i="12"/>
  <c r="M58" i="12"/>
  <c r="N58" i="12"/>
  <c r="T58" i="12" s="1"/>
  <c r="O58" i="12"/>
  <c r="P58" i="12"/>
  <c r="Q58" i="12"/>
  <c r="V58" i="12"/>
  <c r="W58" i="12"/>
  <c r="X58" i="12"/>
  <c r="Y58" i="12"/>
  <c r="Z58" i="12"/>
  <c r="AA58" i="12"/>
  <c r="AB58" i="12"/>
  <c r="AD58" i="12"/>
  <c r="AE58" i="12"/>
  <c r="AG58" i="12"/>
  <c r="AH58" i="12"/>
  <c r="AJ58" i="12"/>
  <c r="E58" i="12"/>
  <c r="F58" i="12"/>
  <c r="K58" i="33"/>
  <c r="L58" i="33"/>
  <c r="M58" i="33"/>
  <c r="N58" i="33"/>
  <c r="O58" i="33"/>
  <c r="AG58" i="33" s="1"/>
  <c r="P58" i="33"/>
  <c r="Q58" i="33"/>
  <c r="S58" i="33"/>
  <c r="T58" i="33"/>
  <c r="V58" i="33"/>
  <c r="W58" i="33"/>
  <c r="X58" i="33"/>
  <c r="Y58" i="33"/>
  <c r="AE58" i="33" s="1"/>
  <c r="Z58" i="33"/>
  <c r="AH58" i="33" s="1"/>
  <c r="AA58" i="33"/>
  <c r="AB58" i="33"/>
  <c r="AD58" i="33"/>
  <c r="AJ58" i="33"/>
  <c r="E58" i="33"/>
  <c r="F58" i="33"/>
  <c r="K58" i="3"/>
  <c r="L58" i="3"/>
  <c r="M58" i="3"/>
  <c r="N58" i="3"/>
  <c r="O58" i="3"/>
  <c r="P58" i="3"/>
  <c r="Q58" i="3"/>
  <c r="S58" i="3"/>
  <c r="T58" i="3"/>
  <c r="V58" i="3"/>
  <c r="W58" i="3"/>
  <c r="X58" i="3"/>
  <c r="Y58" i="3"/>
  <c r="AE58" i="3" s="1"/>
  <c r="Z58" i="3"/>
  <c r="AH58" i="3" s="1"/>
  <c r="AA58" i="3"/>
  <c r="AB58" i="3"/>
  <c r="AD58" i="3"/>
  <c r="AG58" i="3"/>
  <c r="AJ58" i="3"/>
  <c r="E58" i="3"/>
  <c r="F58" i="3"/>
  <c r="K57" i="3"/>
  <c r="M57" i="3" s="1"/>
  <c r="T57" i="3" s="1"/>
  <c r="L57" i="3"/>
  <c r="N57" i="3"/>
  <c r="O57" i="3"/>
  <c r="AG57" i="3" s="1"/>
  <c r="P57" i="3"/>
  <c r="Q57" i="3"/>
  <c r="S57" i="3"/>
  <c r="V57" i="3"/>
  <c r="W57" i="3"/>
  <c r="X57" i="3"/>
  <c r="Y57" i="3"/>
  <c r="AE57" i="3" s="1"/>
  <c r="Z57" i="3"/>
  <c r="AH57" i="3" s="1"/>
  <c r="AA57" i="3"/>
  <c r="AB57" i="3"/>
  <c r="AD57" i="3"/>
  <c r="AJ57" i="3"/>
  <c r="K57" i="33"/>
  <c r="L57" i="33"/>
  <c r="M57" i="33"/>
  <c r="N57" i="33"/>
  <c r="O57" i="33"/>
  <c r="AG57" i="33" s="1"/>
  <c r="P57" i="33"/>
  <c r="Q57" i="33"/>
  <c r="S57" i="33"/>
  <c r="T57" i="33"/>
  <c r="V57" i="33"/>
  <c r="W57" i="33"/>
  <c r="X57" i="33"/>
  <c r="Y57" i="33"/>
  <c r="AE57" i="33" s="1"/>
  <c r="Z57" i="33"/>
  <c r="AH57" i="33" s="1"/>
  <c r="AA57" i="33"/>
  <c r="AB57" i="33"/>
  <c r="AD57" i="33"/>
  <c r="AJ57" i="33"/>
  <c r="K57" i="12"/>
  <c r="M57" i="12" s="1"/>
  <c r="T57" i="12" s="1"/>
  <c r="L57" i="12"/>
  <c r="N57" i="12"/>
  <c r="O57" i="12"/>
  <c r="AG57" i="12" s="1"/>
  <c r="V57" i="12"/>
  <c r="W57" i="12"/>
  <c r="X57" i="12"/>
  <c r="Y57" i="12"/>
  <c r="AE57" i="12" s="1"/>
  <c r="Z57" i="12"/>
  <c r="AH57" i="12" s="1"/>
  <c r="AA57" i="12"/>
  <c r="AB57" i="12"/>
  <c r="AD57" i="12"/>
  <c r="AJ57" i="12"/>
  <c r="E57" i="12"/>
  <c r="F57" i="12"/>
  <c r="K57" i="34"/>
  <c r="L57" i="34"/>
  <c r="M57" i="34"/>
  <c r="N57" i="34"/>
  <c r="O57" i="34"/>
  <c r="AG57" i="34" s="1"/>
  <c r="P57" i="34"/>
  <c r="Q57" i="34"/>
  <c r="S57" i="34"/>
  <c r="T57" i="34"/>
  <c r="V57" i="34"/>
  <c r="W57" i="34"/>
  <c r="X57" i="34"/>
  <c r="Y57" i="34"/>
  <c r="AE57" i="34" s="1"/>
  <c r="Z57" i="34"/>
  <c r="AH57" i="34" s="1"/>
  <c r="AA57" i="34"/>
  <c r="AB57" i="34"/>
  <c r="AD57" i="34"/>
  <c r="AJ57" i="34"/>
  <c r="E57" i="34"/>
  <c r="F57" i="34"/>
  <c r="K57" i="36"/>
  <c r="M57" i="36" s="1"/>
  <c r="T57" i="36" s="1"/>
  <c r="L57" i="36"/>
  <c r="N57" i="36"/>
  <c r="O57" i="36"/>
  <c r="V57" i="36"/>
  <c r="W57" i="36"/>
  <c r="X57" i="36"/>
  <c r="Y57" i="36"/>
  <c r="AE57" i="36" s="1"/>
  <c r="Z57" i="36"/>
  <c r="AH57" i="36" s="1"/>
  <c r="AA57" i="36"/>
  <c r="AB57" i="36"/>
  <c r="AD57" i="36"/>
  <c r="AJ57" i="36"/>
  <c r="E57" i="36"/>
  <c r="F57" i="36"/>
  <c r="K47" i="42"/>
  <c r="L47" i="42"/>
  <c r="M47" i="42"/>
  <c r="N47" i="42"/>
  <c r="O47" i="42"/>
  <c r="AG47" i="42" s="1"/>
  <c r="P47" i="42"/>
  <c r="Q47" i="42"/>
  <c r="S47" i="42"/>
  <c r="T47" i="42"/>
  <c r="V47" i="42"/>
  <c r="W47" i="42"/>
  <c r="X47" i="42"/>
  <c r="Y47" i="42"/>
  <c r="AE47" i="42" s="1"/>
  <c r="Z47" i="42"/>
  <c r="AA47" i="42"/>
  <c r="AB47" i="42"/>
  <c r="AD47" i="42"/>
  <c r="AH47" i="42"/>
  <c r="AJ47" i="42"/>
  <c r="E47" i="42"/>
  <c r="F47" i="42"/>
  <c r="E57" i="33"/>
  <c r="F57" i="33"/>
  <c r="E57" i="3"/>
  <c r="F57" i="3"/>
  <c r="K46" i="42"/>
  <c r="L46" i="42"/>
  <c r="M46" i="42"/>
  <c r="N46" i="42"/>
  <c r="O46" i="42"/>
  <c r="AG46" i="42" s="1"/>
  <c r="P46" i="42"/>
  <c r="Q46" i="42"/>
  <c r="S46" i="42"/>
  <c r="T46" i="42"/>
  <c r="V46" i="42"/>
  <c r="W46" i="42"/>
  <c r="X46" i="42"/>
  <c r="Y46" i="42"/>
  <c r="AE46" i="42" s="1"/>
  <c r="Z46" i="42"/>
  <c r="AH46" i="42" s="1"/>
  <c r="AA46" i="42"/>
  <c r="AB46" i="42"/>
  <c r="AD46" i="42"/>
  <c r="AJ46" i="42"/>
  <c r="K56" i="36"/>
  <c r="L56" i="36"/>
  <c r="M56" i="36" s="1"/>
  <c r="N56" i="36"/>
  <c r="T56" i="36" s="1"/>
  <c r="O56" i="36"/>
  <c r="P56" i="36" s="1"/>
  <c r="V56" i="36"/>
  <c r="W56" i="36"/>
  <c r="X56" i="36"/>
  <c r="Y56" i="36"/>
  <c r="Z56" i="36"/>
  <c r="AJ56" i="36"/>
  <c r="E56" i="36"/>
  <c r="AE56" i="36" s="1"/>
  <c r="F56" i="36"/>
  <c r="P57" i="36" s="1"/>
  <c r="K56" i="34"/>
  <c r="L56" i="34"/>
  <c r="M56" i="34"/>
  <c r="N56" i="34"/>
  <c r="O56" i="34"/>
  <c r="AG56" i="34" s="1"/>
  <c r="P56" i="34"/>
  <c r="Q56" i="34"/>
  <c r="S56" i="34"/>
  <c r="T56" i="34"/>
  <c r="V56" i="34"/>
  <c r="W56" i="34"/>
  <c r="X56" i="34"/>
  <c r="Y56" i="34"/>
  <c r="AE56" i="34" s="1"/>
  <c r="Z56" i="34"/>
  <c r="AH56" i="34" s="1"/>
  <c r="AA56" i="34"/>
  <c r="AB56" i="34"/>
  <c r="AD56" i="34"/>
  <c r="AJ56" i="34"/>
  <c r="E56" i="34"/>
  <c r="F56" i="34"/>
  <c r="K56" i="12"/>
  <c r="L56" i="12"/>
  <c r="M56" i="12"/>
  <c r="N56" i="12"/>
  <c r="O56" i="12"/>
  <c r="P56" i="12"/>
  <c r="Q56" i="12"/>
  <c r="S56" i="12"/>
  <c r="T56" i="12"/>
  <c r="V56" i="12"/>
  <c r="W56" i="12"/>
  <c r="X56" i="12"/>
  <c r="Y56" i="12"/>
  <c r="AE56" i="12" s="1"/>
  <c r="Z56" i="12"/>
  <c r="AH56" i="12" s="1"/>
  <c r="AA56" i="12"/>
  <c r="AB56" i="12"/>
  <c r="AD56" i="12"/>
  <c r="AG56" i="12"/>
  <c r="AJ56" i="12"/>
  <c r="E56" i="12"/>
  <c r="F56" i="12"/>
  <c r="K56" i="33"/>
  <c r="L56" i="33"/>
  <c r="M56" i="33"/>
  <c r="N56" i="33"/>
  <c r="O56" i="33"/>
  <c r="P56" i="33"/>
  <c r="Q56" i="33"/>
  <c r="S56" i="33"/>
  <c r="T56" i="33"/>
  <c r="V56" i="33"/>
  <c r="W56" i="33"/>
  <c r="X56" i="33"/>
  <c r="Y56" i="33"/>
  <c r="AE56" i="33" s="1"/>
  <c r="Z56" i="33"/>
  <c r="AH56" i="33" s="1"/>
  <c r="AA56" i="33"/>
  <c r="AB56" i="33"/>
  <c r="AD56" i="33"/>
  <c r="AG56" i="33"/>
  <c r="AJ56" i="33"/>
  <c r="E56" i="33"/>
  <c r="F56" i="33"/>
  <c r="K56" i="3"/>
  <c r="M56" i="3" s="1"/>
  <c r="L56" i="3"/>
  <c r="N56" i="3"/>
  <c r="T56" i="3" s="1"/>
  <c r="O56" i="3"/>
  <c r="P56" i="3"/>
  <c r="Q56" i="3" s="1"/>
  <c r="V56" i="3"/>
  <c r="W56" i="3"/>
  <c r="X56" i="3"/>
  <c r="Y56" i="3"/>
  <c r="Z56" i="3"/>
  <c r="AH56" i="3" s="1"/>
  <c r="AA56" i="3"/>
  <c r="AB56" i="3"/>
  <c r="AD56" i="3"/>
  <c r="AE56" i="3"/>
  <c r="AG56" i="3"/>
  <c r="AJ56" i="3"/>
  <c r="E46" i="42"/>
  <c r="F46" i="42"/>
  <c r="E56" i="3"/>
  <c r="F56" i="3"/>
  <c r="K55" i="36"/>
  <c r="L55" i="36"/>
  <c r="M55" i="36" s="1"/>
  <c r="N55" i="36"/>
  <c r="O55" i="36"/>
  <c r="AG55" i="36" s="1"/>
  <c r="S55" i="36"/>
  <c r="V55" i="36"/>
  <c r="W55" i="36"/>
  <c r="X55" i="36"/>
  <c r="Y55" i="36"/>
  <c r="AE55" i="36" s="1"/>
  <c r="Z55" i="36"/>
  <c r="AH55" i="36" s="1"/>
  <c r="AA55" i="36"/>
  <c r="AB55" i="36"/>
  <c r="AJ55" i="36"/>
  <c r="E55" i="36"/>
  <c r="F55" i="36"/>
  <c r="AD55" i="36" s="1"/>
  <c r="K55" i="34"/>
  <c r="S55" i="34" s="1"/>
  <c r="L55" i="34"/>
  <c r="M55" i="34"/>
  <c r="N55" i="34"/>
  <c r="T55" i="34" s="1"/>
  <c r="O55" i="34"/>
  <c r="P55" i="34"/>
  <c r="Q55" i="34"/>
  <c r="V55" i="34"/>
  <c r="W55" i="34"/>
  <c r="X55" i="34"/>
  <c r="Y55" i="34"/>
  <c r="Z55" i="34"/>
  <c r="AA55" i="34" s="1"/>
  <c r="AB55" i="34" s="1"/>
  <c r="AD55" i="34"/>
  <c r="AE55" i="34"/>
  <c r="AG55" i="34"/>
  <c r="AH55" i="34"/>
  <c r="AJ55" i="34"/>
  <c r="E55" i="34"/>
  <c r="F55" i="34"/>
  <c r="K55" i="12"/>
  <c r="L55" i="12"/>
  <c r="M55" i="12"/>
  <c r="N55" i="12"/>
  <c r="O55" i="12"/>
  <c r="AG55" i="12" s="1"/>
  <c r="S55" i="12"/>
  <c r="T55" i="12"/>
  <c r="V55" i="12"/>
  <c r="W55" i="12"/>
  <c r="X55" i="12"/>
  <c r="Y55" i="12"/>
  <c r="AE55" i="12" s="1"/>
  <c r="Z55" i="12"/>
  <c r="AH55" i="12" s="1"/>
  <c r="AA55" i="12"/>
  <c r="AB55" i="12"/>
  <c r="AD55" i="12"/>
  <c r="AJ55" i="12"/>
  <c r="E55" i="12"/>
  <c r="F55" i="12"/>
  <c r="K55" i="33"/>
  <c r="M55" i="33" s="1"/>
  <c r="T55" i="33" s="1"/>
  <c r="L55" i="33"/>
  <c r="N55" i="33"/>
  <c r="O55" i="33"/>
  <c r="AG55" i="33" s="1"/>
  <c r="V55" i="33"/>
  <c r="W55" i="33"/>
  <c r="X55" i="33"/>
  <c r="Y55" i="33"/>
  <c r="Z55" i="33"/>
  <c r="AH55" i="33" s="1"/>
  <c r="AA55" i="33"/>
  <c r="AB55" i="33"/>
  <c r="AD55" i="33"/>
  <c r="AE55" i="33"/>
  <c r="AJ55" i="33"/>
  <c r="E55" i="33"/>
  <c r="F55" i="33"/>
  <c r="K55" i="3"/>
  <c r="L55" i="3"/>
  <c r="N55" i="3"/>
  <c r="O55" i="3"/>
  <c r="AG55" i="3" s="1"/>
  <c r="S55" i="3"/>
  <c r="V55" i="3"/>
  <c r="W55" i="3"/>
  <c r="X55" i="3"/>
  <c r="Y55" i="3"/>
  <c r="AE55" i="3" s="1"/>
  <c r="Z55" i="3"/>
  <c r="AA55" i="3"/>
  <c r="AB55" i="3"/>
  <c r="AD55" i="3"/>
  <c r="AH55" i="3"/>
  <c r="AJ55" i="3"/>
  <c r="E55" i="3"/>
  <c r="F55" i="3"/>
  <c r="K45" i="42"/>
  <c r="L45" i="42"/>
  <c r="M45" i="42"/>
  <c r="N45" i="42"/>
  <c r="T45" i="42" s="1"/>
  <c r="O45" i="42"/>
  <c r="P45" i="42" s="1"/>
  <c r="V45" i="42"/>
  <c r="W45" i="42"/>
  <c r="X45" i="42"/>
  <c r="AE45" i="42" s="1"/>
  <c r="Y45" i="42"/>
  <c r="Z45" i="42"/>
  <c r="AH45" i="42"/>
  <c r="AJ45" i="42"/>
  <c r="E45" i="42"/>
  <c r="F45" i="42"/>
  <c r="AD45" i="42" s="1"/>
  <c r="K44" i="42"/>
  <c r="S44" i="42" s="1"/>
  <c r="L44" i="42"/>
  <c r="M44" i="42"/>
  <c r="N44" i="42"/>
  <c r="T44" i="42" s="1"/>
  <c r="O44" i="42"/>
  <c r="P44" i="42"/>
  <c r="Q44" i="42"/>
  <c r="V44" i="42"/>
  <c r="W44" i="42"/>
  <c r="X44" i="42"/>
  <c r="Y44" i="42"/>
  <c r="Z44" i="42"/>
  <c r="AA44" i="42"/>
  <c r="AB44" i="42" s="1"/>
  <c r="AD44" i="42"/>
  <c r="AE44" i="42"/>
  <c r="AG44" i="42"/>
  <c r="AH44" i="42"/>
  <c r="AJ44" i="42"/>
  <c r="K54" i="36"/>
  <c r="L54" i="36"/>
  <c r="N54" i="36"/>
  <c r="O54" i="36"/>
  <c r="AG54" i="36" s="1"/>
  <c r="V54" i="36"/>
  <c r="X54" i="36" s="1"/>
  <c r="W54" i="36"/>
  <c r="Y54" i="36"/>
  <c r="Z54" i="36"/>
  <c r="AJ54" i="36"/>
  <c r="E54" i="36"/>
  <c r="F54" i="36"/>
  <c r="AD54" i="36" s="1"/>
  <c r="K54" i="34"/>
  <c r="S54" i="34" s="1"/>
  <c r="L54" i="34"/>
  <c r="M54" i="34"/>
  <c r="N54" i="34"/>
  <c r="T54" i="34" s="1"/>
  <c r="O54" i="34"/>
  <c r="P54" i="34"/>
  <c r="Q54" i="34"/>
  <c r="V54" i="34"/>
  <c r="W54" i="34"/>
  <c r="X54" i="34"/>
  <c r="Y54" i="34"/>
  <c r="Z54" i="34"/>
  <c r="AA54" i="34"/>
  <c r="AB54" i="34"/>
  <c r="AD54" i="34"/>
  <c r="AE54" i="34"/>
  <c r="AG54" i="34"/>
  <c r="AH54" i="34"/>
  <c r="AJ54" i="34"/>
  <c r="E54" i="34"/>
  <c r="F54" i="34"/>
  <c r="K54" i="12"/>
  <c r="L54" i="12"/>
  <c r="M54" i="12"/>
  <c r="N54" i="12"/>
  <c r="O54" i="12"/>
  <c r="AG54" i="12" s="1"/>
  <c r="P54" i="12"/>
  <c r="Q54" i="12"/>
  <c r="S54" i="12"/>
  <c r="T54" i="12"/>
  <c r="V54" i="12"/>
  <c r="W54" i="12"/>
  <c r="X54" i="12"/>
  <c r="Y54" i="12"/>
  <c r="AE54" i="12" s="1"/>
  <c r="Z54" i="12"/>
  <c r="AH54" i="12" s="1"/>
  <c r="AA54" i="12"/>
  <c r="AB54" i="12"/>
  <c r="AD54" i="12"/>
  <c r="AJ54" i="12"/>
  <c r="E54" i="12"/>
  <c r="F54" i="12"/>
  <c r="K54" i="33"/>
  <c r="L54" i="33"/>
  <c r="M54" i="33"/>
  <c r="N54" i="33"/>
  <c r="O54" i="33"/>
  <c r="AG54" i="33" s="1"/>
  <c r="P54" i="33"/>
  <c r="Q54" i="33"/>
  <c r="S54" i="33"/>
  <c r="T54" i="33"/>
  <c r="V54" i="33"/>
  <c r="W54" i="33"/>
  <c r="X54" i="33"/>
  <c r="Y54" i="33"/>
  <c r="AE54" i="33" s="1"/>
  <c r="Z54" i="33"/>
  <c r="AH54" i="33" s="1"/>
  <c r="AA54" i="33"/>
  <c r="AB54" i="33"/>
  <c r="AD54" i="33"/>
  <c r="AJ54" i="33"/>
  <c r="E54" i="33"/>
  <c r="F54" i="33"/>
  <c r="K54" i="3"/>
  <c r="L54" i="3"/>
  <c r="M54" i="3"/>
  <c r="N54" i="3"/>
  <c r="T54" i="3" s="1"/>
  <c r="O54" i="3"/>
  <c r="AG54" i="3" s="1"/>
  <c r="P54" i="3"/>
  <c r="Q54" i="3" s="1"/>
  <c r="S54" i="3"/>
  <c r="V54" i="3"/>
  <c r="W54" i="3"/>
  <c r="X54" i="3"/>
  <c r="Y54" i="3"/>
  <c r="AE54" i="3" s="1"/>
  <c r="Z54" i="3"/>
  <c r="AH54" i="3" s="1"/>
  <c r="AA54" i="3"/>
  <c r="AB54" i="3"/>
  <c r="AD54" i="3"/>
  <c r="AJ54" i="3"/>
  <c r="E54" i="3"/>
  <c r="F54" i="3"/>
  <c r="E44" i="42"/>
  <c r="F44" i="42"/>
  <c r="K43" i="42"/>
  <c r="L43" i="42"/>
  <c r="M43" i="42"/>
  <c r="N43" i="42"/>
  <c r="O43" i="42"/>
  <c r="AG43" i="42" s="1"/>
  <c r="P43" i="42"/>
  <c r="Q43" i="42"/>
  <c r="S43" i="42"/>
  <c r="T43" i="42"/>
  <c r="V43" i="42"/>
  <c r="W43" i="42"/>
  <c r="X43" i="42"/>
  <c r="Y43" i="42"/>
  <c r="AE43" i="42" s="1"/>
  <c r="Z43" i="42"/>
  <c r="AH43" i="42" s="1"/>
  <c r="AD43" i="42"/>
  <c r="AJ43" i="42"/>
  <c r="E43" i="42"/>
  <c r="F43" i="42"/>
  <c r="K53" i="36"/>
  <c r="M53" i="36" s="1"/>
  <c r="T53" i="36" s="1"/>
  <c r="L53" i="36"/>
  <c r="N53" i="36"/>
  <c r="O53" i="36"/>
  <c r="P53" i="36"/>
  <c r="V53" i="36"/>
  <c r="W53" i="36"/>
  <c r="X53" i="36"/>
  <c r="Y53" i="36"/>
  <c r="AE53" i="36" s="1"/>
  <c r="Z53" i="36"/>
  <c r="AH53" i="36" s="1"/>
  <c r="AA53" i="36"/>
  <c r="AB53" i="36"/>
  <c r="AD53" i="36"/>
  <c r="AJ53" i="36"/>
  <c r="E53" i="36"/>
  <c r="F53" i="36"/>
  <c r="K53" i="34"/>
  <c r="S53" i="34" s="1"/>
  <c r="L53" i="34"/>
  <c r="M53" i="34"/>
  <c r="T53" i="34" s="1"/>
  <c r="N53" i="34"/>
  <c r="O53" i="34"/>
  <c r="P53" i="34"/>
  <c r="Q53" i="34"/>
  <c r="V53" i="34"/>
  <c r="W53" i="34"/>
  <c r="X53" i="34"/>
  <c r="Y53" i="34"/>
  <c r="Z53" i="34"/>
  <c r="AH53" i="34" s="1"/>
  <c r="AA53" i="34"/>
  <c r="AB53" i="34"/>
  <c r="AD53" i="34"/>
  <c r="AE53" i="34"/>
  <c r="AG53" i="34"/>
  <c r="AJ53" i="34"/>
  <c r="E53" i="34"/>
  <c r="F53" i="34"/>
  <c r="K53" i="12"/>
  <c r="L53" i="12"/>
  <c r="M53" i="12"/>
  <c r="N53" i="12"/>
  <c r="O53" i="12"/>
  <c r="P53" i="12"/>
  <c r="Q53" i="12"/>
  <c r="S53" i="12"/>
  <c r="T53" i="12"/>
  <c r="V53" i="12"/>
  <c r="W53" i="12"/>
  <c r="X53" i="12"/>
  <c r="Y53" i="12"/>
  <c r="AE53" i="12" s="1"/>
  <c r="Z53" i="12"/>
  <c r="AH53" i="12" s="1"/>
  <c r="AA53" i="12"/>
  <c r="AB53" i="12"/>
  <c r="AD53" i="12"/>
  <c r="AG53" i="12"/>
  <c r="AJ53" i="12"/>
  <c r="E53" i="12"/>
  <c r="F53" i="12"/>
  <c r="K53" i="33"/>
  <c r="S53" i="33" s="1"/>
  <c r="L53" i="33"/>
  <c r="M53" i="33"/>
  <c r="N53" i="33"/>
  <c r="T53" i="33" s="1"/>
  <c r="O53" i="33"/>
  <c r="AG53" i="33" s="1"/>
  <c r="P53" i="33"/>
  <c r="Q53" i="33" s="1"/>
  <c r="V53" i="33"/>
  <c r="W53" i="33"/>
  <c r="X53" i="33" s="1"/>
  <c r="AE53" i="33" s="1"/>
  <c r="Y53" i="33"/>
  <c r="Z53" i="33"/>
  <c r="AA53" i="33" s="1"/>
  <c r="AB53" i="33" s="1"/>
  <c r="AD53" i="33"/>
  <c r="AH53" i="33"/>
  <c r="AJ53" i="33"/>
  <c r="E53" i="33"/>
  <c r="F53" i="33"/>
  <c r="K53" i="3"/>
  <c r="L53" i="3"/>
  <c r="M53" i="3"/>
  <c r="N53" i="3"/>
  <c r="O53" i="3"/>
  <c r="AG53" i="3" s="1"/>
  <c r="P53" i="3"/>
  <c r="Q53" i="3"/>
  <c r="S53" i="3"/>
  <c r="T53" i="3"/>
  <c r="V53" i="3"/>
  <c r="W53" i="3"/>
  <c r="X53" i="3"/>
  <c r="Y53" i="3"/>
  <c r="AE53" i="3" s="1"/>
  <c r="Z53" i="3"/>
  <c r="AH53" i="3" s="1"/>
  <c r="AA53" i="3"/>
  <c r="AB53" i="3"/>
  <c r="AD53" i="3"/>
  <c r="AJ53" i="3"/>
  <c r="E53" i="3"/>
  <c r="F53" i="3"/>
  <c r="K42" i="42"/>
  <c r="S42" i="42" s="1"/>
  <c r="L42" i="42"/>
  <c r="M42" i="42"/>
  <c r="N42" i="42"/>
  <c r="T42" i="42" s="1"/>
  <c r="O42" i="42"/>
  <c r="P42" i="42"/>
  <c r="Q42" i="42"/>
  <c r="V42" i="42"/>
  <c r="W42" i="42"/>
  <c r="X42" i="42"/>
  <c r="Y42" i="42"/>
  <c r="Z42" i="42"/>
  <c r="AA42" i="42"/>
  <c r="AB42" i="42"/>
  <c r="AD42" i="42"/>
  <c r="AE42" i="42"/>
  <c r="AG42" i="42"/>
  <c r="AH42" i="42"/>
  <c r="AJ42" i="42"/>
  <c r="E42" i="42"/>
  <c r="F42" i="42"/>
  <c r="K52" i="36"/>
  <c r="L52" i="36"/>
  <c r="N52" i="36"/>
  <c r="O52" i="36"/>
  <c r="AG52" i="36" s="1"/>
  <c r="P52" i="36"/>
  <c r="V52" i="36"/>
  <c r="W52" i="36"/>
  <c r="X52" i="36"/>
  <c r="Y52" i="36"/>
  <c r="AE52" i="36" s="1"/>
  <c r="Z52" i="36"/>
  <c r="AH52" i="36" s="1"/>
  <c r="AA52" i="36"/>
  <c r="AB52" i="36"/>
  <c r="AD52" i="36"/>
  <c r="AJ52" i="36"/>
  <c r="E52" i="36"/>
  <c r="F52" i="36"/>
  <c r="K52" i="34"/>
  <c r="L52" i="34"/>
  <c r="S52" i="34" s="1"/>
  <c r="M52" i="34"/>
  <c r="N52" i="34"/>
  <c r="T52" i="34" s="1"/>
  <c r="O52" i="34"/>
  <c r="AG52" i="34" s="1"/>
  <c r="P52" i="34"/>
  <c r="Q52" i="34"/>
  <c r="V52" i="34"/>
  <c r="W52" i="34"/>
  <c r="X52" i="34"/>
  <c r="Y52" i="34"/>
  <c r="AE52" i="34" s="1"/>
  <c r="Z52" i="34"/>
  <c r="AH52" i="34" s="1"/>
  <c r="AA52" i="34"/>
  <c r="AB52" i="34"/>
  <c r="AD52" i="34"/>
  <c r="AJ52" i="34"/>
  <c r="E52" i="34"/>
  <c r="F52" i="34"/>
  <c r="K52" i="12"/>
  <c r="S52" i="12" s="1"/>
  <c r="L52" i="12"/>
  <c r="M52" i="12"/>
  <c r="N52" i="12"/>
  <c r="T52" i="12" s="1"/>
  <c r="O52" i="12"/>
  <c r="P52" i="12"/>
  <c r="Q52" i="12"/>
  <c r="V52" i="12"/>
  <c r="W52" i="12"/>
  <c r="X52" i="12"/>
  <c r="Y52" i="12"/>
  <c r="Z52" i="12"/>
  <c r="AA52" i="12"/>
  <c r="AB52" i="12"/>
  <c r="AD52" i="12"/>
  <c r="AE52" i="12"/>
  <c r="AG52" i="12"/>
  <c r="AH52" i="12"/>
  <c r="AJ52" i="12"/>
  <c r="E52" i="12"/>
  <c r="F52" i="12"/>
  <c r="K52" i="33"/>
  <c r="S52" i="33" s="1"/>
  <c r="L52" i="33"/>
  <c r="M52" i="33"/>
  <c r="N52" i="33"/>
  <c r="T52" i="33" s="1"/>
  <c r="O52" i="33"/>
  <c r="P52" i="33" s="1"/>
  <c r="Q52" i="33" s="1"/>
  <c r="V52" i="33"/>
  <c r="W52" i="33"/>
  <c r="X52" i="33"/>
  <c r="Y52" i="33"/>
  <c r="Z52" i="33"/>
  <c r="AA52" i="33"/>
  <c r="AB52" i="33"/>
  <c r="AD52" i="33"/>
  <c r="AE52" i="33"/>
  <c r="AH52" i="33"/>
  <c r="AJ52" i="33"/>
  <c r="E52" i="33"/>
  <c r="F52" i="33"/>
  <c r="K52" i="3"/>
  <c r="L52" i="3"/>
  <c r="M52" i="3" s="1"/>
  <c r="N52" i="3"/>
  <c r="O52" i="3"/>
  <c r="AG52" i="3" s="1"/>
  <c r="P52" i="3"/>
  <c r="S52" i="3"/>
  <c r="V52" i="3"/>
  <c r="W52" i="3"/>
  <c r="Y52" i="3"/>
  <c r="Z52" i="3"/>
  <c r="AJ52" i="3"/>
  <c r="E52" i="3"/>
  <c r="F52" i="3"/>
  <c r="AA52" i="3" s="1"/>
  <c r="AB52" i="3" s="1"/>
  <c r="K41" i="42"/>
  <c r="S41" i="42" s="1"/>
  <c r="L41" i="42"/>
  <c r="M41" i="42"/>
  <c r="T41" i="42" s="1"/>
  <c r="N41" i="42"/>
  <c r="O41" i="42"/>
  <c r="P41" i="42"/>
  <c r="Q41" i="42"/>
  <c r="V41" i="42"/>
  <c r="W41" i="42"/>
  <c r="X41" i="42"/>
  <c r="Y41" i="42"/>
  <c r="Z41" i="42"/>
  <c r="AH41" i="42" s="1"/>
  <c r="AA41" i="42"/>
  <c r="AB41" i="42"/>
  <c r="AD41" i="42"/>
  <c r="AE41" i="42"/>
  <c r="AG41" i="42"/>
  <c r="AJ41" i="42"/>
  <c r="E41" i="42"/>
  <c r="F41" i="42"/>
  <c r="K51" i="36"/>
  <c r="S51" i="36" s="1"/>
  <c r="L51" i="36"/>
  <c r="M51" i="36"/>
  <c r="T51" i="36" s="1"/>
  <c r="N51" i="36"/>
  <c r="O51" i="36"/>
  <c r="V51" i="36"/>
  <c r="W51" i="36"/>
  <c r="X51" i="36"/>
  <c r="Y51" i="36"/>
  <c r="Z51" i="36"/>
  <c r="AH51" i="36" s="1"/>
  <c r="AA51" i="36"/>
  <c r="AB51" i="36"/>
  <c r="AD51" i="36"/>
  <c r="AJ51" i="36"/>
  <c r="E51" i="36"/>
  <c r="F51" i="36"/>
  <c r="P51" i="36" s="1"/>
  <c r="K51" i="34"/>
  <c r="S51" i="34" s="1"/>
  <c r="L51" i="34"/>
  <c r="M51" i="34"/>
  <c r="N51" i="34"/>
  <c r="T51" i="34" s="1"/>
  <c r="O51" i="34"/>
  <c r="P51" i="34"/>
  <c r="Q51" i="34"/>
  <c r="V51" i="34"/>
  <c r="W51" i="34"/>
  <c r="X51" i="34"/>
  <c r="Y51" i="34"/>
  <c r="Z51" i="34"/>
  <c r="AA51" i="34"/>
  <c r="AB51" i="34"/>
  <c r="AD51" i="34"/>
  <c r="AE51" i="34"/>
  <c r="AG51" i="34"/>
  <c r="AH51" i="34"/>
  <c r="AJ51" i="34"/>
  <c r="E51" i="34"/>
  <c r="F51" i="34"/>
  <c r="K51" i="12"/>
  <c r="L51" i="12"/>
  <c r="M51" i="12"/>
  <c r="N51" i="12"/>
  <c r="O51" i="12"/>
  <c r="AG51" i="12" s="1"/>
  <c r="P51" i="12"/>
  <c r="Q51" i="12"/>
  <c r="S51" i="12"/>
  <c r="T51" i="12"/>
  <c r="V51" i="12"/>
  <c r="W51" i="12"/>
  <c r="X51" i="12"/>
  <c r="Y51" i="12"/>
  <c r="AE51" i="12" s="1"/>
  <c r="Z51" i="12"/>
  <c r="AH51" i="12" s="1"/>
  <c r="AA51" i="12"/>
  <c r="AB51" i="12"/>
  <c r="AD51" i="12"/>
  <c r="AJ51" i="12"/>
  <c r="E51" i="12"/>
  <c r="F51" i="12"/>
  <c r="K51" i="33"/>
  <c r="L51" i="33"/>
  <c r="M51" i="33"/>
  <c r="N51" i="33"/>
  <c r="O51" i="33"/>
  <c r="AG51" i="33" s="1"/>
  <c r="P51" i="33"/>
  <c r="Q51" i="33"/>
  <c r="S51" i="33"/>
  <c r="T51" i="33"/>
  <c r="V51" i="33"/>
  <c r="W51" i="33"/>
  <c r="X51" i="33"/>
  <c r="Y51" i="33"/>
  <c r="AE51" i="33" s="1"/>
  <c r="Z51" i="33"/>
  <c r="AH51" i="33" s="1"/>
  <c r="AA51" i="33"/>
  <c r="AB51" i="33"/>
  <c r="AD51" i="33"/>
  <c r="AJ51" i="33"/>
  <c r="E51" i="33"/>
  <c r="F51" i="33"/>
  <c r="E51" i="3"/>
  <c r="F51" i="3"/>
  <c r="AH51" i="3" s="1"/>
  <c r="K51" i="3"/>
  <c r="S51" i="3" s="1"/>
  <c r="L51" i="3"/>
  <c r="M51" i="3"/>
  <c r="N51" i="3"/>
  <c r="T51" i="3" s="1"/>
  <c r="O51" i="3"/>
  <c r="V51" i="3"/>
  <c r="W51" i="3"/>
  <c r="X51" i="3"/>
  <c r="Y51" i="3"/>
  <c r="Z51" i="3"/>
  <c r="AE51" i="3"/>
  <c r="AG51" i="3"/>
  <c r="AJ51" i="3"/>
  <c r="K50" i="3"/>
  <c r="L50" i="3"/>
  <c r="M50" i="3" s="1"/>
  <c r="N50" i="3"/>
  <c r="T50" i="3" s="1"/>
  <c r="O50" i="3"/>
  <c r="AG50" i="3" s="1"/>
  <c r="P50" i="3"/>
  <c r="Q50" i="3"/>
  <c r="V50" i="3"/>
  <c r="W50" i="3"/>
  <c r="X50" i="3" s="1"/>
  <c r="Y50" i="3"/>
  <c r="AE50" i="3" s="1"/>
  <c r="Z50" i="3"/>
  <c r="AH50" i="3" s="1"/>
  <c r="AA50" i="3"/>
  <c r="AB50" i="3"/>
  <c r="AD50" i="3"/>
  <c r="AJ50" i="3"/>
  <c r="E50" i="3"/>
  <c r="F50" i="3"/>
  <c r="K49" i="33"/>
  <c r="L49" i="33"/>
  <c r="M49" i="33"/>
  <c r="N49" i="33"/>
  <c r="O49" i="33"/>
  <c r="AG49" i="33" s="1"/>
  <c r="P49" i="33"/>
  <c r="Q49" i="33"/>
  <c r="S49" i="33"/>
  <c r="T49" i="33"/>
  <c r="V49" i="33"/>
  <c r="W49" i="33"/>
  <c r="X49" i="33"/>
  <c r="Y49" i="33"/>
  <c r="AE49" i="33" s="1"/>
  <c r="Z49" i="33"/>
  <c r="AH49" i="33" s="1"/>
  <c r="AD49" i="33"/>
  <c r="AJ49" i="33"/>
  <c r="K50" i="33"/>
  <c r="L50" i="33"/>
  <c r="M50" i="33"/>
  <c r="N50" i="33"/>
  <c r="O50" i="33"/>
  <c r="S50" i="33"/>
  <c r="T50" i="33"/>
  <c r="V50" i="33"/>
  <c r="W50" i="33"/>
  <c r="Y50" i="33"/>
  <c r="Z50" i="33"/>
  <c r="AA50" i="33"/>
  <c r="AB50" i="33"/>
  <c r="AD50" i="33"/>
  <c r="AJ50" i="33"/>
  <c r="E49" i="33"/>
  <c r="F49" i="33"/>
  <c r="E50" i="33"/>
  <c r="F50" i="33"/>
  <c r="K49" i="12"/>
  <c r="M49" i="12" s="1"/>
  <c r="T49" i="12" s="1"/>
  <c r="L49" i="12"/>
  <c r="N49" i="12"/>
  <c r="O49" i="12"/>
  <c r="AG49" i="12" s="1"/>
  <c r="P49" i="12"/>
  <c r="Q49" i="12"/>
  <c r="V49" i="12"/>
  <c r="W49" i="12"/>
  <c r="X49" i="12"/>
  <c r="Y49" i="12"/>
  <c r="AE49" i="12" s="1"/>
  <c r="Z49" i="12"/>
  <c r="AH49" i="12" s="1"/>
  <c r="AA49" i="12"/>
  <c r="AB49" i="12"/>
  <c r="AD49" i="12"/>
  <c r="AJ49" i="12"/>
  <c r="K50" i="12"/>
  <c r="L50" i="12"/>
  <c r="M50" i="12"/>
  <c r="N50" i="12"/>
  <c r="O50" i="12"/>
  <c r="S50" i="12"/>
  <c r="T50" i="12"/>
  <c r="V50" i="12"/>
  <c r="W50" i="12"/>
  <c r="X50" i="12"/>
  <c r="Y50" i="12"/>
  <c r="Z50" i="12"/>
  <c r="AJ50" i="12"/>
  <c r="E49" i="12"/>
  <c r="F49" i="12"/>
  <c r="E50" i="12"/>
  <c r="F50" i="12"/>
  <c r="K49" i="34"/>
  <c r="M49" i="34" s="1"/>
  <c r="T49" i="34" s="1"/>
  <c r="L49" i="34"/>
  <c r="N49" i="34"/>
  <c r="O49" i="34"/>
  <c r="AG49" i="34" s="1"/>
  <c r="P49" i="34"/>
  <c r="Q49" i="34"/>
  <c r="V49" i="34"/>
  <c r="W49" i="34"/>
  <c r="X49" i="34"/>
  <c r="Y49" i="34"/>
  <c r="AE49" i="34" s="1"/>
  <c r="Z49" i="34"/>
  <c r="AH49" i="34" s="1"/>
  <c r="AA49" i="34"/>
  <c r="AB49" i="34"/>
  <c r="AD49" i="34"/>
  <c r="AJ49" i="34"/>
  <c r="K50" i="34"/>
  <c r="L50" i="34"/>
  <c r="M50" i="34"/>
  <c r="N50" i="34"/>
  <c r="O50" i="34"/>
  <c r="S50" i="34"/>
  <c r="T50" i="34"/>
  <c r="V50" i="34"/>
  <c r="W50" i="34"/>
  <c r="X50" i="34"/>
  <c r="Y50" i="34"/>
  <c r="Z50" i="34"/>
  <c r="AJ50" i="34"/>
  <c r="E49" i="34"/>
  <c r="F49" i="34"/>
  <c r="E50" i="34"/>
  <c r="F50" i="34"/>
  <c r="E40" i="42"/>
  <c r="F40" i="42"/>
  <c r="E49" i="36"/>
  <c r="F49" i="36"/>
  <c r="E50" i="36"/>
  <c r="F50" i="36"/>
  <c r="K49" i="36"/>
  <c r="L49" i="36"/>
  <c r="M49" i="36"/>
  <c r="N49" i="36"/>
  <c r="O49" i="36"/>
  <c r="S49" i="36"/>
  <c r="T49" i="36"/>
  <c r="V49" i="36"/>
  <c r="W49" i="36"/>
  <c r="X49" i="36"/>
  <c r="AE49" i="36" s="1"/>
  <c r="Y49" i="36"/>
  <c r="Z49" i="36"/>
  <c r="AD49" i="36"/>
  <c r="AJ49" i="36"/>
  <c r="K50" i="36"/>
  <c r="L50" i="36"/>
  <c r="N50" i="36"/>
  <c r="O50" i="36"/>
  <c r="S50" i="36"/>
  <c r="V50" i="36"/>
  <c r="W50" i="36"/>
  <c r="Y50" i="36"/>
  <c r="Z50" i="36"/>
  <c r="AJ50" i="36"/>
  <c r="K40" i="42"/>
  <c r="L40" i="42"/>
  <c r="M40" i="42"/>
  <c r="N40" i="42"/>
  <c r="T40" i="42" s="1"/>
  <c r="O40" i="42"/>
  <c r="V40" i="42"/>
  <c r="W40" i="42"/>
  <c r="X40" i="42"/>
  <c r="Y40" i="42"/>
  <c r="Z40" i="42"/>
  <c r="AD40" i="42"/>
  <c r="AE40" i="42"/>
  <c r="AJ40" i="42"/>
  <c r="E39" i="42"/>
  <c r="F39" i="42"/>
  <c r="K39" i="42"/>
  <c r="L39" i="42"/>
  <c r="M39" i="42"/>
  <c r="N39" i="42"/>
  <c r="O39" i="42"/>
  <c r="S39" i="42"/>
  <c r="T39" i="42"/>
  <c r="V39" i="42"/>
  <c r="W39" i="42"/>
  <c r="X39" i="42"/>
  <c r="Y39" i="42"/>
  <c r="Z39" i="42"/>
  <c r="AE39" i="42"/>
  <c r="AJ39" i="42"/>
  <c r="K49" i="3"/>
  <c r="L49" i="3"/>
  <c r="M49" i="3" s="1"/>
  <c r="T49" i="3" s="1"/>
  <c r="N49" i="3"/>
  <c r="O49" i="3"/>
  <c r="S49" i="3"/>
  <c r="V49" i="3"/>
  <c r="W49" i="3"/>
  <c r="Y49" i="3"/>
  <c r="Z49" i="3"/>
  <c r="AJ49" i="3"/>
  <c r="E49" i="3"/>
  <c r="F49" i="3"/>
  <c r="AD49" i="3" s="1"/>
  <c r="K40" i="36"/>
  <c r="L40" i="36"/>
  <c r="M40" i="36"/>
  <c r="N40" i="36"/>
  <c r="O40" i="36"/>
  <c r="K41" i="36"/>
  <c r="L41" i="36"/>
  <c r="M41" i="36"/>
  <c r="N41" i="36"/>
  <c r="O41" i="36"/>
  <c r="K42" i="36"/>
  <c r="L42" i="36"/>
  <c r="N42" i="36"/>
  <c r="O42" i="36"/>
  <c r="K43" i="36"/>
  <c r="L43" i="36"/>
  <c r="M43" i="36"/>
  <c r="N43" i="36"/>
  <c r="O43" i="36"/>
  <c r="K44" i="36"/>
  <c r="L44" i="36"/>
  <c r="M44" i="36"/>
  <c r="N44" i="36"/>
  <c r="O44" i="36"/>
  <c r="K45" i="36"/>
  <c r="L45" i="36"/>
  <c r="M45" i="36"/>
  <c r="N45" i="36"/>
  <c r="O45" i="36"/>
  <c r="AG45" i="36" s="1"/>
  <c r="K46" i="36"/>
  <c r="M46" i="36" s="1"/>
  <c r="L46" i="36"/>
  <c r="N46" i="36"/>
  <c r="O46" i="36"/>
  <c r="K47" i="36"/>
  <c r="L47" i="36"/>
  <c r="N47" i="36"/>
  <c r="O47" i="36"/>
  <c r="AG47" i="36" s="1"/>
  <c r="K48" i="36"/>
  <c r="L48" i="36"/>
  <c r="M48" i="36"/>
  <c r="N48" i="36"/>
  <c r="T48" i="36" s="1"/>
  <c r="O48" i="36"/>
  <c r="AG48" i="36" s="1"/>
  <c r="P48" i="36"/>
  <c r="AJ39" i="36"/>
  <c r="AJ40" i="36"/>
  <c r="AJ41" i="36"/>
  <c r="AJ42" i="36"/>
  <c r="AJ43" i="36"/>
  <c r="AJ44" i="36"/>
  <c r="AJ45" i="36"/>
  <c r="AJ46" i="36"/>
  <c r="AJ47" i="36"/>
  <c r="AJ48" i="36"/>
  <c r="AD45" i="36"/>
  <c r="S47" i="36"/>
  <c r="V47" i="36"/>
  <c r="X47" i="36" s="1"/>
  <c r="W47" i="36"/>
  <c r="Y47" i="36"/>
  <c r="Z47" i="36"/>
  <c r="V48" i="36"/>
  <c r="W48" i="36"/>
  <c r="Y48" i="36"/>
  <c r="Z48" i="36"/>
  <c r="K38" i="42"/>
  <c r="L38" i="42"/>
  <c r="M38" i="42" s="1"/>
  <c r="T38" i="42" s="1"/>
  <c r="N38" i="42"/>
  <c r="O38" i="42"/>
  <c r="AG38" i="42" s="1"/>
  <c r="P38" i="42"/>
  <c r="Q38" i="42"/>
  <c r="S38" i="42"/>
  <c r="V38" i="42"/>
  <c r="W38" i="42"/>
  <c r="X38" i="42"/>
  <c r="Y38" i="42"/>
  <c r="AE38" i="42" s="1"/>
  <c r="Z38" i="42"/>
  <c r="AH38" i="42" s="1"/>
  <c r="AD38" i="42"/>
  <c r="AJ38" i="42"/>
  <c r="E45" i="36"/>
  <c r="F45" i="36"/>
  <c r="E46" i="36"/>
  <c r="F46" i="36"/>
  <c r="AD46" i="36" s="1"/>
  <c r="E47" i="36"/>
  <c r="F47" i="36"/>
  <c r="AH47" i="36" s="1"/>
  <c r="E48" i="36"/>
  <c r="F48" i="36"/>
  <c r="AD48" i="36" s="1"/>
  <c r="K48" i="34"/>
  <c r="L48" i="34"/>
  <c r="M48" i="34"/>
  <c r="N48" i="34"/>
  <c r="O48" i="34"/>
  <c r="AG48" i="34" s="1"/>
  <c r="P48" i="34"/>
  <c r="Q48" i="34"/>
  <c r="S48" i="34"/>
  <c r="T48" i="34"/>
  <c r="V48" i="34"/>
  <c r="W48" i="34"/>
  <c r="X48" i="34"/>
  <c r="Y48" i="34"/>
  <c r="AE48" i="34" s="1"/>
  <c r="Z48" i="34"/>
  <c r="AA48" i="34" s="1"/>
  <c r="AB48" i="34" s="1"/>
  <c r="AD48" i="34"/>
  <c r="AJ48" i="34"/>
  <c r="E48" i="34"/>
  <c r="F48" i="34"/>
  <c r="K48" i="12"/>
  <c r="M48" i="12" s="1"/>
  <c r="T48" i="12" s="1"/>
  <c r="L48" i="12"/>
  <c r="N48" i="12"/>
  <c r="O48" i="12"/>
  <c r="AG48" i="12" s="1"/>
  <c r="S48" i="12"/>
  <c r="V48" i="12"/>
  <c r="W48" i="12"/>
  <c r="X48" i="12"/>
  <c r="Y48" i="12"/>
  <c r="AE48" i="12" s="1"/>
  <c r="Z48" i="12"/>
  <c r="AH48" i="12" s="1"/>
  <c r="AD48" i="12"/>
  <c r="AJ48" i="12"/>
  <c r="E48" i="12"/>
  <c r="F48" i="12"/>
  <c r="K48" i="33"/>
  <c r="L48" i="33"/>
  <c r="M48" i="33"/>
  <c r="N48" i="33"/>
  <c r="O48" i="33"/>
  <c r="AG48" i="33" s="1"/>
  <c r="P48" i="33"/>
  <c r="Q48" i="33"/>
  <c r="V48" i="33"/>
  <c r="W48" i="33"/>
  <c r="X48" i="33"/>
  <c r="Y48" i="33"/>
  <c r="Z48" i="33"/>
  <c r="AH48" i="33" s="1"/>
  <c r="AA48" i="33"/>
  <c r="AB48" i="33"/>
  <c r="AD48" i="33"/>
  <c r="AE48" i="33"/>
  <c r="AJ48" i="33"/>
  <c r="E48" i="33"/>
  <c r="F48" i="33"/>
  <c r="K48" i="3"/>
  <c r="L48" i="3"/>
  <c r="M48" i="3"/>
  <c r="N48" i="3"/>
  <c r="O48" i="3"/>
  <c r="V48" i="3"/>
  <c r="W48" i="3"/>
  <c r="X48" i="3"/>
  <c r="Y48" i="3"/>
  <c r="Z48" i="3"/>
  <c r="AJ48" i="3"/>
  <c r="E38" i="42"/>
  <c r="F38" i="42"/>
  <c r="E48" i="3"/>
  <c r="F48" i="3"/>
  <c r="Q58" i="36" l="1"/>
  <c r="Q57" i="36"/>
  <c r="AE48" i="36"/>
  <c r="AE47" i="36"/>
  <c r="Q61" i="36"/>
  <c r="Q60" i="36"/>
  <c r="Q48" i="36"/>
  <c r="AE54" i="36"/>
  <c r="S56" i="36"/>
  <c r="X50" i="36"/>
  <c r="AE50" i="36" s="1"/>
  <c r="AH56" i="36"/>
  <c r="AA48" i="36"/>
  <c r="AB48" i="36" s="1"/>
  <c r="AG56" i="36"/>
  <c r="M54" i="36"/>
  <c r="AA47" i="36"/>
  <c r="AB47" i="36" s="1"/>
  <c r="P47" i="36"/>
  <c r="AE51" i="36"/>
  <c r="AD56" i="36"/>
  <c r="M42" i="36"/>
  <c r="Q52" i="36"/>
  <c r="AA56" i="36"/>
  <c r="AB56" i="36" s="1"/>
  <c r="AA59" i="36"/>
  <c r="AB59" i="36" s="1"/>
  <c r="AE60" i="36"/>
  <c r="AD62" i="36"/>
  <c r="M47" i="36"/>
  <c r="T47" i="36" s="1"/>
  <c r="S57" i="36"/>
  <c r="X48" i="36"/>
  <c r="AG46" i="36"/>
  <c r="P49" i="36"/>
  <c r="Q49" i="36" s="1"/>
  <c r="M52" i="36"/>
  <c r="T52" i="36" s="1"/>
  <c r="AA54" i="36"/>
  <c r="AB54" i="36" s="1"/>
  <c r="M58" i="36"/>
  <c r="T58" i="36" s="1"/>
  <c r="AH62" i="36"/>
  <c r="Q64" i="36"/>
  <c r="Q65" i="36"/>
  <c r="AD47" i="36"/>
  <c r="AA49" i="36"/>
  <c r="AB49" i="36" s="1"/>
  <c r="AG53" i="36"/>
  <c r="AG57" i="36"/>
  <c r="AE62" i="36"/>
  <c r="AG51" i="36"/>
  <c r="M59" i="36"/>
  <c r="T59" i="36" s="1"/>
  <c r="M60" i="36"/>
  <c r="T60" i="36" s="1"/>
  <c r="T54" i="36"/>
  <c r="S48" i="36"/>
  <c r="AD60" i="36"/>
  <c r="AH48" i="36"/>
  <c r="AD59" i="36"/>
  <c r="AH54" i="36"/>
  <c r="AH60" i="36"/>
  <c r="P55" i="36"/>
  <c r="Q55" i="36" s="1"/>
  <c r="S53" i="36"/>
  <c r="AH59" i="36"/>
  <c r="P46" i="36"/>
  <c r="Q53" i="36"/>
  <c r="AG60" i="36"/>
  <c r="X52" i="42"/>
  <c r="AE52" i="42" s="1"/>
  <c r="T52" i="42"/>
  <c r="AH52" i="42"/>
  <c r="S63" i="36"/>
  <c r="P63" i="36"/>
  <c r="Q63" i="36" s="1"/>
  <c r="AE63" i="36"/>
  <c r="AG63" i="36"/>
  <c r="M63" i="36"/>
  <c r="T63" i="36" s="1"/>
  <c r="AH63" i="36"/>
  <c r="AA63" i="34"/>
  <c r="AB63" i="34" s="1"/>
  <c r="P63" i="3"/>
  <c r="Q63" i="3" s="1"/>
  <c r="AD63" i="3"/>
  <c r="AH63" i="3"/>
  <c r="AE63" i="3"/>
  <c r="AD63" i="33"/>
  <c r="AH63" i="33"/>
  <c r="S63" i="12"/>
  <c r="M62" i="34"/>
  <c r="T62" i="34" s="1"/>
  <c r="AH62" i="34"/>
  <c r="P62" i="34"/>
  <c r="Q62" i="34" s="1"/>
  <c r="AD62" i="34"/>
  <c r="AG62" i="34"/>
  <c r="AH61" i="33"/>
  <c r="M62" i="3"/>
  <c r="T62" i="3" s="1"/>
  <c r="S61" i="34"/>
  <c r="S50" i="42"/>
  <c r="S60" i="36"/>
  <c r="S59" i="3"/>
  <c r="AA49" i="42"/>
  <c r="AB49" i="42" s="1"/>
  <c r="S59" i="34"/>
  <c r="T59" i="12"/>
  <c r="AE59" i="36"/>
  <c r="S59" i="36"/>
  <c r="P59" i="33"/>
  <c r="Q59" i="33" s="1"/>
  <c r="AG59" i="12"/>
  <c r="AD59" i="12"/>
  <c r="S58" i="36"/>
  <c r="S57" i="12"/>
  <c r="P57" i="12"/>
  <c r="Q57" i="12" s="1"/>
  <c r="S56" i="3"/>
  <c r="Q45" i="42"/>
  <c r="S45" i="42"/>
  <c r="AG45" i="42"/>
  <c r="AA45" i="42"/>
  <c r="AB45" i="42" s="1"/>
  <c r="T55" i="36"/>
  <c r="P55" i="12"/>
  <c r="Q55" i="12" s="1"/>
  <c r="P55" i="33"/>
  <c r="Q55" i="33" s="1"/>
  <c r="S55" i="33"/>
  <c r="P55" i="3"/>
  <c r="Q55" i="3" s="1"/>
  <c r="M55" i="3"/>
  <c r="T55" i="3" s="1"/>
  <c r="S54" i="36"/>
  <c r="P54" i="36"/>
  <c r="Q54" i="36" s="1"/>
  <c r="AA43" i="42"/>
  <c r="AB43" i="42" s="1"/>
  <c r="S52" i="36"/>
  <c r="AG52" i="33"/>
  <c r="T52" i="3"/>
  <c r="AD52" i="3"/>
  <c r="AH52" i="3"/>
  <c r="X52" i="3"/>
  <c r="AE52" i="3" s="1"/>
  <c r="P51" i="3"/>
  <c r="Q52" i="3" s="1"/>
  <c r="AD51" i="3"/>
  <c r="AA51" i="3"/>
  <c r="AB51" i="3" s="1"/>
  <c r="Q51" i="3"/>
  <c r="S50" i="3"/>
  <c r="X49" i="3"/>
  <c r="AG49" i="3"/>
  <c r="AA48" i="3"/>
  <c r="AB48" i="3" s="1"/>
  <c r="S48" i="3"/>
  <c r="P49" i="3"/>
  <c r="AD48" i="3"/>
  <c r="AH48" i="3"/>
  <c r="AE48" i="3"/>
  <c r="AH49" i="3"/>
  <c r="AE49" i="3"/>
  <c r="T48" i="3"/>
  <c r="AG48" i="3"/>
  <c r="AA49" i="3"/>
  <c r="AB49" i="3" s="1"/>
  <c r="S40" i="42"/>
  <c r="P40" i="42"/>
  <c r="Q40" i="42" s="1"/>
  <c r="M50" i="36"/>
  <c r="T50" i="36" s="1"/>
  <c r="P50" i="36"/>
  <c r="Q50" i="36" s="1"/>
  <c r="AA50" i="34"/>
  <c r="AB50" i="34" s="1"/>
  <c r="AE50" i="34"/>
  <c r="AA50" i="12"/>
  <c r="AB50" i="12" s="1"/>
  <c r="AE50" i="12"/>
  <c r="AH50" i="33"/>
  <c r="X50" i="33"/>
  <c r="AE50" i="33" s="1"/>
  <c r="AH40" i="42"/>
  <c r="AH50" i="36"/>
  <c r="AD50" i="36"/>
  <c r="P50" i="34"/>
  <c r="Q50" i="34" s="1"/>
  <c r="AG50" i="34"/>
  <c r="AH50" i="34"/>
  <c r="AD50" i="34"/>
  <c r="P50" i="12"/>
  <c r="Q50" i="12" s="1"/>
  <c r="AG50" i="12"/>
  <c r="AH50" i="12"/>
  <c r="AD50" i="12"/>
  <c r="P50" i="33"/>
  <c r="Q50" i="33" s="1"/>
  <c r="AG50" i="33"/>
  <c r="AA49" i="33"/>
  <c r="AB49" i="33" s="1"/>
  <c r="S49" i="12"/>
  <c r="S49" i="34"/>
  <c r="AA40" i="42"/>
  <c r="AB40" i="42" s="1"/>
  <c r="AG40" i="42"/>
  <c r="AA50" i="36"/>
  <c r="AB50" i="36" s="1"/>
  <c r="AH49" i="36"/>
  <c r="AG50" i="36"/>
  <c r="AG49" i="36"/>
  <c r="P39" i="42"/>
  <c r="Q39" i="42" s="1"/>
  <c r="AD39" i="42"/>
  <c r="AH39" i="42"/>
  <c r="AG39" i="42"/>
  <c r="AA39" i="42"/>
  <c r="AB39" i="42" s="1"/>
  <c r="AA38" i="42"/>
  <c r="AB38" i="42" s="1"/>
  <c r="AH48" i="34"/>
  <c r="P48" i="12"/>
  <c r="Q48" i="12" s="1"/>
  <c r="AA48" i="12"/>
  <c r="AB48" i="12" s="1"/>
  <c r="T48" i="33"/>
  <c r="S48" i="33"/>
  <c r="K37" i="42"/>
  <c r="S37" i="42" s="1"/>
  <c r="L37" i="42"/>
  <c r="M37" i="42"/>
  <c r="N37" i="42"/>
  <c r="T37" i="42" s="1"/>
  <c r="O37" i="42"/>
  <c r="AG37" i="42" s="1"/>
  <c r="P37" i="42"/>
  <c r="Q37" i="42"/>
  <c r="V37" i="42"/>
  <c r="W37" i="42"/>
  <c r="X37" i="42"/>
  <c r="Y37" i="42"/>
  <c r="AE37" i="42" s="1"/>
  <c r="Z37" i="42"/>
  <c r="AH37" i="42" s="1"/>
  <c r="AA37" i="42"/>
  <c r="AB37" i="42"/>
  <c r="AD37" i="42"/>
  <c r="AJ37" i="42"/>
  <c r="E37" i="42"/>
  <c r="F37" i="42"/>
  <c r="K47" i="34"/>
  <c r="S47" i="34" s="1"/>
  <c r="L47" i="34"/>
  <c r="M47" i="34"/>
  <c r="N47" i="34"/>
  <c r="T47" i="34" s="1"/>
  <c r="O47" i="34"/>
  <c r="P47" i="34"/>
  <c r="Q47" i="34"/>
  <c r="V47" i="34"/>
  <c r="W47" i="34"/>
  <c r="X47" i="34"/>
  <c r="Y47" i="34"/>
  <c r="AE47" i="34" s="1"/>
  <c r="Z47" i="34"/>
  <c r="AA47" i="34"/>
  <c r="AB47" i="34"/>
  <c r="AD47" i="34"/>
  <c r="AG47" i="34"/>
  <c r="AH47" i="34"/>
  <c r="AJ47" i="34"/>
  <c r="E47" i="34"/>
  <c r="F47" i="34"/>
  <c r="K47" i="12"/>
  <c r="L47" i="12"/>
  <c r="S47" i="12" s="1"/>
  <c r="M47" i="12"/>
  <c r="N47" i="12"/>
  <c r="T47" i="12" s="1"/>
  <c r="O47" i="12"/>
  <c r="AG47" i="12" s="1"/>
  <c r="P47" i="12"/>
  <c r="Q47" i="12"/>
  <c r="V47" i="12"/>
  <c r="W47" i="12"/>
  <c r="X47" i="12"/>
  <c r="Y47" i="12"/>
  <c r="AE47" i="12" s="1"/>
  <c r="Z47" i="12"/>
  <c r="AA47" i="12"/>
  <c r="AB47" i="12"/>
  <c r="AD47" i="12"/>
  <c r="AH47" i="12"/>
  <c r="AJ47" i="12"/>
  <c r="E47" i="12"/>
  <c r="F47" i="12"/>
  <c r="K47" i="33"/>
  <c r="L47" i="33"/>
  <c r="M47" i="33"/>
  <c r="N47" i="33"/>
  <c r="T47" i="33" s="1"/>
  <c r="O47" i="33"/>
  <c r="P47" i="33"/>
  <c r="Q47" i="33"/>
  <c r="S47" i="33"/>
  <c r="V47" i="33"/>
  <c r="W47" i="33"/>
  <c r="X47" i="33"/>
  <c r="Y47" i="33"/>
  <c r="AE47" i="33" s="1"/>
  <c r="Z47" i="33"/>
  <c r="AH47" i="33" s="1"/>
  <c r="AA47" i="33"/>
  <c r="AB47" i="33"/>
  <c r="AD47" i="33"/>
  <c r="AG47" i="33"/>
  <c r="AJ47" i="33"/>
  <c r="E47" i="33"/>
  <c r="F47" i="33"/>
  <c r="K47" i="3"/>
  <c r="L47" i="3"/>
  <c r="M47" i="3"/>
  <c r="N47" i="3"/>
  <c r="O47" i="3"/>
  <c r="V47" i="3"/>
  <c r="W47" i="3"/>
  <c r="Y47" i="3"/>
  <c r="Z47" i="3"/>
  <c r="AJ47" i="3"/>
  <c r="E47" i="3"/>
  <c r="F47" i="3"/>
  <c r="AD47" i="3" s="1"/>
  <c r="K36" i="42"/>
  <c r="L36" i="42"/>
  <c r="M36" i="42"/>
  <c r="N36" i="42"/>
  <c r="O36" i="42"/>
  <c r="AG36" i="42" s="1"/>
  <c r="P36" i="42"/>
  <c r="Q36" i="42"/>
  <c r="S36" i="42"/>
  <c r="T36" i="42"/>
  <c r="V36" i="42"/>
  <c r="W36" i="42"/>
  <c r="X36" i="42"/>
  <c r="Y36" i="42"/>
  <c r="AE36" i="42" s="1"/>
  <c r="Z36" i="42"/>
  <c r="AA36" i="42"/>
  <c r="AB36" i="42"/>
  <c r="AD36" i="42"/>
  <c r="AH36" i="42"/>
  <c r="AJ36" i="42"/>
  <c r="E36" i="42"/>
  <c r="F36" i="42"/>
  <c r="T46" i="36"/>
  <c r="V46" i="36"/>
  <c r="W46" i="36"/>
  <c r="X46" i="36"/>
  <c r="Y46" i="36"/>
  <c r="AE46" i="36" s="1"/>
  <c r="Z46" i="36"/>
  <c r="K46" i="34"/>
  <c r="S46" i="34" s="1"/>
  <c r="L46" i="34"/>
  <c r="M46" i="34"/>
  <c r="N46" i="34"/>
  <c r="T46" i="34" s="1"/>
  <c r="O46" i="34"/>
  <c r="P46" i="34"/>
  <c r="Q46" i="34"/>
  <c r="V46" i="34"/>
  <c r="W46" i="34"/>
  <c r="X46" i="34"/>
  <c r="Y46" i="34"/>
  <c r="Z46" i="34"/>
  <c r="AA46" i="34"/>
  <c r="AB46" i="34"/>
  <c r="AD46" i="34"/>
  <c r="AE46" i="34"/>
  <c r="AG46" i="34"/>
  <c r="AH46" i="34"/>
  <c r="AJ46" i="34"/>
  <c r="E46" i="34"/>
  <c r="F46" i="34"/>
  <c r="K46" i="12"/>
  <c r="L46" i="12"/>
  <c r="M46" i="12"/>
  <c r="N46" i="12"/>
  <c r="T46" i="12" s="1"/>
  <c r="O46" i="12"/>
  <c r="P46" i="12"/>
  <c r="Q46" i="12" s="1"/>
  <c r="V46" i="12"/>
  <c r="W46" i="12"/>
  <c r="X46" i="12"/>
  <c r="Y46" i="12"/>
  <c r="Z46" i="12"/>
  <c r="AH46" i="12" s="1"/>
  <c r="AA46" i="12"/>
  <c r="AB46" i="12"/>
  <c r="AD46" i="12"/>
  <c r="AE46" i="12"/>
  <c r="AG46" i="12"/>
  <c r="AJ46" i="12"/>
  <c r="E46" i="12"/>
  <c r="F46" i="12"/>
  <c r="K46" i="33"/>
  <c r="L46" i="33"/>
  <c r="S46" i="33" s="1"/>
  <c r="M46" i="33"/>
  <c r="N46" i="33"/>
  <c r="O46" i="33"/>
  <c r="P46" i="33" s="1"/>
  <c r="Q46" i="33" s="1"/>
  <c r="V46" i="33"/>
  <c r="W46" i="33"/>
  <c r="X46" i="33"/>
  <c r="Y46" i="33"/>
  <c r="Z46" i="33"/>
  <c r="AD46" i="33"/>
  <c r="AE46" i="33"/>
  <c r="AG46" i="33"/>
  <c r="AJ46" i="33"/>
  <c r="E46" i="33"/>
  <c r="F46" i="33"/>
  <c r="AA46" i="33" s="1"/>
  <c r="AB46" i="33" s="1"/>
  <c r="K46" i="3"/>
  <c r="L46" i="3"/>
  <c r="N46" i="3"/>
  <c r="O46" i="3"/>
  <c r="V46" i="3"/>
  <c r="W46" i="3"/>
  <c r="Y46" i="3"/>
  <c r="Z46" i="3"/>
  <c r="AJ46" i="3"/>
  <c r="E46" i="3"/>
  <c r="AG46" i="3" s="1"/>
  <c r="F46" i="3"/>
  <c r="AD46" i="3" s="1"/>
  <c r="K45" i="3"/>
  <c r="L45" i="3"/>
  <c r="N45" i="3"/>
  <c r="O45" i="3"/>
  <c r="V45" i="3"/>
  <c r="W45" i="3"/>
  <c r="X45" i="3"/>
  <c r="Y45" i="3"/>
  <c r="Z45" i="3"/>
  <c r="AJ45" i="3"/>
  <c r="K45" i="33"/>
  <c r="L45" i="33"/>
  <c r="M45" i="33"/>
  <c r="N45" i="33"/>
  <c r="O45" i="33"/>
  <c r="AG45" i="33" s="1"/>
  <c r="P45" i="33"/>
  <c r="Q45" i="33" s="1"/>
  <c r="S45" i="33"/>
  <c r="T45" i="33"/>
  <c r="V45" i="33"/>
  <c r="W45" i="33"/>
  <c r="X45" i="33"/>
  <c r="Y45" i="33"/>
  <c r="AE45" i="33" s="1"/>
  <c r="Z45" i="33"/>
  <c r="AH45" i="33" s="1"/>
  <c r="AA45" i="33"/>
  <c r="AB45" i="33"/>
  <c r="AD45" i="33"/>
  <c r="AJ45" i="33"/>
  <c r="K45" i="12"/>
  <c r="S45" i="12" s="1"/>
  <c r="L45" i="12"/>
  <c r="M45" i="12"/>
  <c r="N45" i="12"/>
  <c r="T45" i="12" s="1"/>
  <c r="O45" i="12"/>
  <c r="P45" i="12"/>
  <c r="Q45" i="12"/>
  <c r="V45" i="12"/>
  <c r="W45" i="12"/>
  <c r="X45" i="12"/>
  <c r="Y45" i="12"/>
  <c r="Z45" i="12"/>
  <c r="AA45" i="12"/>
  <c r="AB45" i="12"/>
  <c r="AD45" i="12"/>
  <c r="AE45" i="12"/>
  <c r="AG45" i="12"/>
  <c r="AH45" i="12"/>
  <c r="AJ45" i="12"/>
  <c r="E45" i="12"/>
  <c r="F45" i="12"/>
  <c r="K45" i="34"/>
  <c r="L45" i="34"/>
  <c r="M45" i="34"/>
  <c r="N45" i="34"/>
  <c r="T45" i="34" s="1"/>
  <c r="O45" i="34"/>
  <c r="P45" i="34" s="1"/>
  <c r="Q45" i="34" s="1"/>
  <c r="V45" i="34"/>
  <c r="W45" i="34"/>
  <c r="X45" i="34"/>
  <c r="Y45" i="34"/>
  <c r="Z45" i="34"/>
  <c r="AA45" i="34"/>
  <c r="AB45" i="34"/>
  <c r="AD45" i="34"/>
  <c r="AE45" i="34"/>
  <c r="AH45" i="34"/>
  <c r="AJ45" i="34"/>
  <c r="E45" i="34"/>
  <c r="F45" i="34"/>
  <c r="S45" i="36"/>
  <c r="T45" i="36"/>
  <c r="V45" i="36"/>
  <c r="W45" i="36"/>
  <c r="X45" i="36" s="1"/>
  <c r="Y45" i="36"/>
  <c r="AE45" i="36" s="1"/>
  <c r="Z45" i="36"/>
  <c r="K35" i="42"/>
  <c r="L35" i="42"/>
  <c r="M35" i="42"/>
  <c r="N35" i="42"/>
  <c r="T35" i="42" s="1"/>
  <c r="O35" i="42"/>
  <c r="AG35" i="42" s="1"/>
  <c r="P35" i="42"/>
  <c r="Q35" i="42" s="1"/>
  <c r="V35" i="42"/>
  <c r="W35" i="42"/>
  <c r="X35" i="42"/>
  <c r="Y35" i="42"/>
  <c r="Z35" i="42"/>
  <c r="AA35" i="42"/>
  <c r="AB35" i="42"/>
  <c r="AD35" i="42"/>
  <c r="AE35" i="42"/>
  <c r="AH35" i="42"/>
  <c r="AJ35" i="42"/>
  <c r="E35" i="42"/>
  <c r="F35" i="42"/>
  <c r="E45" i="33"/>
  <c r="F45" i="33"/>
  <c r="E45" i="3"/>
  <c r="AE45" i="3" s="1"/>
  <c r="F45" i="3"/>
  <c r="AD45" i="3" s="1"/>
  <c r="K34" i="42"/>
  <c r="S34" i="42" s="1"/>
  <c r="L34" i="42"/>
  <c r="M34" i="42"/>
  <c r="N34" i="42"/>
  <c r="T34" i="42" s="1"/>
  <c r="O34" i="42"/>
  <c r="P34" i="42"/>
  <c r="Q34" i="42"/>
  <c r="V34" i="42"/>
  <c r="W34" i="42"/>
  <c r="X34" i="42"/>
  <c r="Y34" i="42"/>
  <c r="Z34" i="42"/>
  <c r="AA34" i="42"/>
  <c r="AB34" i="42"/>
  <c r="AD34" i="42"/>
  <c r="AE34" i="42"/>
  <c r="AG34" i="42"/>
  <c r="AH34" i="42"/>
  <c r="AJ34" i="42"/>
  <c r="E34" i="42"/>
  <c r="F34" i="42"/>
  <c r="V44" i="36"/>
  <c r="W44" i="36"/>
  <c r="X44" i="36" s="1"/>
  <c r="Y44" i="36"/>
  <c r="Z44" i="36"/>
  <c r="E44" i="36"/>
  <c r="AE44" i="36" s="1"/>
  <c r="F44" i="36"/>
  <c r="K44" i="34"/>
  <c r="S44" i="34" s="1"/>
  <c r="L44" i="34"/>
  <c r="M44" i="34" s="1"/>
  <c r="N44" i="34"/>
  <c r="O44" i="34"/>
  <c r="AG44" i="34" s="1"/>
  <c r="V44" i="34"/>
  <c r="X44" i="34" s="1"/>
  <c r="AE44" i="34" s="1"/>
  <c r="W44" i="34"/>
  <c r="Y44" i="34"/>
  <c r="Z44" i="34"/>
  <c r="AA44" i="34" s="1"/>
  <c r="AB44" i="34" s="1"/>
  <c r="AD44" i="34"/>
  <c r="AH44" i="34"/>
  <c r="AJ44" i="34"/>
  <c r="E44" i="34"/>
  <c r="F44" i="34"/>
  <c r="K43" i="12"/>
  <c r="L43" i="12"/>
  <c r="M43" i="12"/>
  <c r="N43" i="12"/>
  <c r="O43" i="12"/>
  <c r="AG43" i="12" s="1"/>
  <c r="P43" i="12"/>
  <c r="Q43" i="12"/>
  <c r="S43" i="12"/>
  <c r="T43" i="12"/>
  <c r="V43" i="12"/>
  <c r="W43" i="12"/>
  <c r="X43" i="12"/>
  <c r="Y43" i="12"/>
  <c r="AE43" i="12" s="1"/>
  <c r="Z43" i="12"/>
  <c r="AH43" i="12" s="1"/>
  <c r="AD43" i="12"/>
  <c r="AJ43" i="12"/>
  <c r="K44" i="12"/>
  <c r="L44" i="12"/>
  <c r="M44" i="12"/>
  <c r="N44" i="12"/>
  <c r="O44" i="12"/>
  <c r="AG44" i="12" s="1"/>
  <c r="P44" i="12"/>
  <c r="Q44" i="12"/>
  <c r="S44" i="12"/>
  <c r="T44" i="12"/>
  <c r="V44" i="12"/>
  <c r="X44" i="12" s="1"/>
  <c r="AE44" i="12" s="1"/>
  <c r="W44" i="12"/>
  <c r="Y44" i="12"/>
  <c r="Z44" i="12"/>
  <c r="AA44" i="12"/>
  <c r="AB44" i="12"/>
  <c r="AD44" i="12"/>
  <c r="AH44" i="12"/>
  <c r="AJ44" i="12"/>
  <c r="E44" i="12"/>
  <c r="F44" i="12"/>
  <c r="K44" i="33"/>
  <c r="L44" i="33"/>
  <c r="M44" i="33" s="1"/>
  <c r="N44" i="33"/>
  <c r="O44" i="33"/>
  <c r="AG44" i="33" s="1"/>
  <c r="V44" i="33"/>
  <c r="W44" i="33"/>
  <c r="X44" i="33" s="1"/>
  <c r="AE44" i="33" s="1"/>
  <c r="Y44" i="33"/>
  <c r="Z44" i="33"/>
  <c r="AA44" i="33" s="1"/>
  <c r="AB44" i="33" s="1"/>
  <c r="AD44" i="33"/>
  <c r="AH44" i="33"/>
  <c r="AJ44" i="33"/>
  <c r="E44" i="33"/>
  <c r="F44" i="33"/>
  <c r="AD44" i="36" l="1"/>
  <c r="P45" i="36"/>
  <c r="AA45" i="36"/>
  <c r="AB45" i="36" s="1"/>
  <c r="AH45" i="36"/>
  <c r="Q56" i="36"/>
  <c r="Q51" i="36"/>
  <c r="AA44" i="36"/>
  <c r="AB44" i="36" s="1"/>
  <c r="AH44" i="36"/>
  <c r="Q47" i="36"/>
  <c r="AG44" i="36"/>
  <c r="AH46" i="36"/>
  <c r="AA46" i="36"/>
  <c r="AB46" i="36" s="1"/>
  <c r="AA45" i="3"/>
  <c r="AB45" i="3" s="1"/>
  <c r="AH45" i="3"/>
  <c r="S45" i="3"/>
  <c r="AA47" i="3"/>
  <c r="AB47" i="3" s="1"/>
  <c r="AG45" i="3"/>
  <c r="P48" i="3"/>
  <c r="Q48" i="3" s="1"/>
  <c r="X47" i="3"/>
  <c r="AE47" i="3" s="1"/>
  <c r="AG47" i="3"/>
  <c r="X46" i="3"/>
  <c r="AE46" i="3"/>
  <c r="AA46" i="3"/>
  <c r="AB46" i="3" s="1"/>
  <c r="S46" i="3"/>
  <c r="AH46" i="3"/>
  <c r="AH47" i="3"/>
  <c r="M45" i="3"/>
  <c r="T45" i="3" s="1"/>
  <c r="P46" i="3"/>
  <c r="P47" i="3"/>
  <c r="M46" i="3"/>
  <c r="T46" i="3" s="1"/>
  <c r="T47" i="3"/>
  <c r="S47" i="3"/>
  <c r="S46" i="36"/>
  <c r="S46" i="12"/>
  <c r="AH46" i="33"/>
  <c r="T46" i="33"/>
  <c r="S45" i="34"/>
  <c r="AG45" i="34"/>
  <c r="S35" i="42"/>
  <c r="S44" i="36"/>
  <c r="T44" i="36"/>
  <c r="T44" i="34"/>
  <c r="P44" i="34"/>
  <c r="Q44" i="34" s="1"/>
  <c r="AA43" i="12"/>
  <c r="AB43" i="12" s="1"/>
  <c r="T44" i="33"/>
  <c r="S44" i="33"/>
  <c r="P44" i="33"/>
  <c r="Q44" i="33" s="1"/>
  <c r="K44" i="3"/>
  <c r="L44" i="3"/>
  <c r="M44" i="3"/>
  <c r="N44" i="3"/>
  <c r="T44" i="3" s="1"/>
  <c r="O44" i="3"/>
  <c r="S44" i="3"/>
  <c r="V44" i="3"/>
  <c r="W44" i="3"/>
  <c r="X44" i="3" s="1"/>
  <c r="Y44" i="3"/>
  <c r="Z44" i="3"/>
  <c r="AJ44" i="3"/>
  <c r="E44" i="3"/>
  <c r="F44" i="3"/>
  <c r="AA44" i="3" s="1"/>
  <c r="AB44" i="3" s="1"/>
  <c r="Q46" i="36" l="1"/>
  <c r="Q49" i="3"/>
  <c r="P45" i="3"/>
  <c r="AG44" i="3"/>
  <c r="AD44" i="3"/>
  <c r="Q47" i="3"/>
  <c r="AH44" i="3"/>
  <c r="Q46" i="3"/>
  <c r="AE44" i="3"/>
  <c r="K33" i="42"/>
  <c r="M33" i="42" s="1"/>
  <c r="T33" i="42" s="1"/>
  <c r="L33" i="42"/>
  <c r="N33" i="42"/>
  <c r="O33" i="42"/>
  <c r="P33" i="42"/>
  <c r="Q33" i="42"/>
  <c r="S33" i="42"/>
  <c r="V33" i="42"/>
  <c r="X33" i="42" s="1"/>
  <c r="W33" i="42"/>
  <c r="Y33" i="42"/>
  <c r="Z33" i="42"/>
  <c r="AH33" i="42" s="1"/>
  <c r="AA33" i="42"/>
  <c r="AB33" i="42" s="1"/>
  <c r="AD33" i="42"/>
  <c r="AG33" i="42"/>
  <c r="AJ33" i="42"/>
  <c r="E33" i="42"/>
  <c r="F33" i="42"/>
  <c r="S43" i="36"/>
  <c r="T43" i="36"/>
  <c r="V43" i="36"/>
  <c r="W43" i="36"/>
  <c r="X43" i="36"/>
  <c r="Y43" i="36"/>
  <c r="Z43" i="36"/>
  <c r="E43" i="36"/>
  <c r="F43" i="36"/>
  <c r="AA43" i="36" s="1"/>
  <c r="AB43" i="36" s="1"/>
  <c r="K43" i="34"/>
  <c r="L43" i="34"/>
  <c r="S43" i="34" s="1"/>
  <c r="N43" i="34"/>
  <c r="O43" i="34"/>
  <c r="AG43" i="34" s="1"/>
  <c r="P43" i="34"/>
  <c r="Q43" i="34"/>
  <c r="V43" i="34"/>
  <c r="W43" i="34"/>
  <c r="X43" i="34"/>
  <c r="Y43" i="34"/>
  <c r="Z43" i="34"/>
  <c r="AH43" i="34" s="1"/>
  <c r="AA43" i="34"/>
  <c r="AB43" i="34"/>
  <c r="AD43" i="34"/>
  <c r="AE43" i="34"/>
  <c r="AJ43" i="34"/>
  <c r="E43" i="34"/>
  <c r="F43" i="34"/>
  <c r="E43" i="12"/>
  <c r="F43" i="12"/>
  <c r="K43" i="33"/>
  <c r="L43" i="33"/>
  <c r="N43" i="33"/>
  <c r="O43" i="33"/>
  <c r="AG43" i="33" s="1"/>
  <c r="V43" i="33"/>
  <c r="W43" i="33"/>
  <c r="Y43" i="33"/>
  <c r="Z43" i="33"/>
  <c r="AH43" i="33" s="1"/>
  <c r="AD43" i="33"/>
  <c r="AJ43" i="33"/>
  <c r="E43" i="33"/>
  <c r="F43" i="33"/>
  <c r="K43" i="3"/>
  <c r="L43" i="3"/>
  <c r="M43" i="3"/>
  <c r="N43" i="3"/>
  <c r="O43" i="3"/>
  <c r="V43" i="3"/>
  <c r="W43" i="3"/>
  <c r="X43" i="3"/>
  <c r="Y43" i="3"/>
  <c r="Z43" i="3"/>
  <c r="AJ43" i="3"/>
  <c r="E43" i="3"/>
  <c r="F43" i="3"/>
  <c r="P44" i="3" s="1"/>
  <c r="K32" i="42"/>
  <c r="L32" i="42"/>
  <c r="S32" i="42" s="1"/>
  <c r="M32" i="42"/>
  <c r="T32" i="42" s="1"/>
  <c r="N32" i="42"/>
  <c r="O32" i="42"/>
  <c r="P32" i="42"/>
  <c r="Q32" i="42"/>
  <c r="V32" i="42"/>
  <c r="W32" i="42"/>
  <c r="X32" i="42"/>
  <c r="Y32" i="42"/>
  <c r="Z32" i="42"/>
  <c r="AH32" i="42" s="1"/>
  <c r="AA32" i="42"/>
  <c r="AB32" i="42"/>
  <c r="AD32" i="42"/>
  <c r="AE32" i="42"/>
  <c r="AG32" i="42"/>
  <c r="AJ32" i="42"/>
  <c r="E32" i="42"/>
  <c r="F32" i="42"/>
  <c r="S42" i="36"/>
  <c r="T42" i="36"/>
  <c r="V42" i="36"/>
  <c r="W42" i="36"/>
  <c r="X42" i="36"/>
  <c r="Y42" i="36"/>
  <c r="AE42" i="36" s="1"/>
  <c r="Z42" i="36"/>
  <c r="AH42" i="36" s="1"/>
  <c r="AD42" i="36"/>
  <c r="E42" i="36"/>
  <c r="AG42" i="36" s="1"/>
  <c r="F42" i="36"/>
  <c r="K42" i="34"/>
  <c r="L42" i="34"/>
  <c r="N42" i="34"/>
  <c r="O42" i="34"/>
  <c r="AG42" i="34" s="1"/>
  <c r="V42" i="34"/>
  <c r="W42" i="34"/>
  <c r="X42" i="34"/>
  <c r="Y42" i="34"/>
  <c r="AE42" i="34" s="1"/>
  <c r="Z42" i="34"/>
  <c r="AH42" i="34" s="1"/>
  <c r="AA42" i="34"/>
  <c r="AB42" i="34"/>
  <c r="AD42" i="34"/>
  <c r="AJ42" i="34"/>
  <c r="E42" i="34"/>
  <c r="F42" i="34"/>
  <c r="K42" i="12"/>
  <c r="M42" i="12" s="1"/>
  <c r="T42" i="12" s="1"/>
  <c r="L42" i="12"/>
  <c r="N42" i="12"/>
  <c r="O42" i="12"/>
  <c r="AG42" i="12" s="1"/>
  <c r="P42" i="12"/>
  <c r="Q42" i="12"/>
  <c r="V42" i="12"/>
  <c r="W42" i="12"/>
  <c r="X42" i="12" s="1"/>
  <c r="Y42" i="12"/>
  <c r="AE42" i="12" s="1"/>
  <c r="Z42" i="12"/>
  <c r="AH42" i="12" s="1"/>
  <c r="AA42" i="12"/>
  <c r="AB42" i="12"/>
  <c r="AD42" i="12"/>
  <c r="AJ42" i="12"/>
  <c r="E42" i="12"/>
  <c r="F42" i="12"/>
  <c r="K42" i="33"/>
  <c r="M42" i="33" s="1"/>
  <c r="L42" i="33"/>
  <c r="N42" i="33"/>
  <c r="O42" i="33"/>
  <c r="AG42" i="33" s="1"/>
  <c r="V42" i="33"/>
  <c r="W42" i="33"/>
  <c r="X42" i="33"/>
  <c r="Y42" i="33"/>
  <c r="Z42" i="33"/>
  <c r="AA42" i="33" s="1"/>
  <c r="AB42" i="33" s="1"/>
  <c r="AD42" i="33"/>
  <c r="AE42" i="33"/>
  <c r="AH42" i="33"/>
  <c r="AJ42" i="33"/>
  <c r="E42" i="33"/>
  <c r="F42" i="33"/>
  <c r="K42" i="3"/>
  <c r="L42" i="3"/>
  <c r="N42" i="3"/>
  <c r="O42" i="3"/>
  <c r="V42" i="3"/>
  <c r="W42" i="3"/>
  <c r="Y42" i="3"/>
  <c r="Z42" i="3"/>
  <c r="AJ42" i="3"/>
  <c r="E42" i="3"/>
  <c r="F42" i="3"/>
  <c r="AE43" i="36" l="1"/>
  <c r="AG43" i="36"/>
  <c r="AH43" i="36"/>
  <c r="AA42" i="36"/>
  <c r="AB42" i="36" s="1"/>
  <c r="AD43" i="36"/>
  <c r="P43" i="36"/>
  <c r="P44" i="36"/>
  <c r="Q45" i="36" s="1"/>
  <c r="T43" i="3"/>
  <c r="S43" i="3"/>
  <c r="S42" i="3"/>
  <c r="AG43" i="3"/>
  <c r="AD43" i="3"/>
  <c r="AD42" i="3"/>
  <c r="AH43" i="3"/>
  <c r="AH42" i="3"/>
  <c r="AE43" i="3"/>
  <c r="X42" i="3"/>
  <c r="AG42" i="3"/>
  <c r="P43" i="3"/>
  <c r="Q45" i="3"/>
  <c r="AE33" i="42"/>
  <c r="M43" i="34"/>
  <c r="T43" i="34" s="1"/>
  <c r="X43" i="33"/>
  <c r="AE43" i="33" s="1"/>
  <c r="M43" i="33"/>
  <c r="T43" i="33" s="1"/>
  <c r="S43" i="33"/>
  <c r="P43" i="33"/>
  <c r="Q43" i="33" s="1"/>
  <c r="AA43" i="33"/>
  <c r="AB43" i="33" s="1"/>
  <c r="AA43" i="3"/>
  <c r="AB43" i="3" s="1"/>
  <c r="M42" i="3"/>
  <c r="T42" i="3" s="1"/>
  <c r="AE42" i="3"/>
  <c r="M42" i="34"/>
  <c r="T42" i="34" s="1"/>
  <c r="P42" i="34"/>
  <c r="Q42" i="34" s="1"/>
  <c r="S42" i="34"/>
  <c r="S42" i="12"/>
  <c r="T42" i="33"/>
  <c r="P42" i="33"/>
  <c r="S42" i="33"/>
  <c r="AA42" i="3"/>
  <c r="AB42" i="3" s="1"/>
  <c r="Q44" i="36" l="1"/>
  <c r="Q44" i="3"/>
  <c r="K31" i="42" l="1"/>
  <c r="M31" i="42" s="1"/>
  <c r="T31" i="42" s="1"/>
  <c r="L31" i="42"/>
  <c r="N31" i="42"/>
  <c r="O31" i="42"/>
  <c r="AG31" i="42" s="1"/>
  <c r="P31" i="42"/>
  <c r="Q31" i="42"/>
  <c r="V31" i="42"/>
  <c r="W31" i="42"/>
  <c r="X31" i="42"/>
  <c r="Y31" i="42"/>
  <c r="AE31" i="42" s="1"/>
  <c r="Z31" i="42"/>
  <c r="AH31" i="42" s="1"/>
  <c r="AA31" i="42"/>
  <c r="AB31" i="42"/>
  <c r="AD31" i="42"/>
  <c r="AJ31" i="42"/>
  <c r="E31" i="42"/>
  <c r="F31" i="42"/>
  <c r="S41" i="36"/>
  <c r="T41" i="36"/>
  <c r="V41" i="36"/>
  <c r="W41" i="36"/>
  <c r="X41" i="36"/>
  <c r="Y41" i="36"/>
  <c r="Z41" i="36"/>
  <c r="AA41" i="36" s="1"/>
  <c r="AB41" i="36" s="1"/>
  <c r="E41" i="36"/>
  <c r="AG41" i="36" s="1"/>
  <c r="F41" i="36"/>
  <c r="K41" i="34"/>
  <c r="S41" i="34" s="1"/>
  <c r="L41" i="34"/>
  <c r="M41" i="34"/>
  <c r="N41" i="34"/>
  <c r="T41" i="34" s="1"/>
  <c r="O41" i="34"/>
  <c r="P41" i="34"/>
  <c r="Q41" i="34"/>
  <c r="V41" i="34"/>
  <c r="W41" i="34"/>
  <c r="X41" i="34"/>
  <c r="Y41" i="34"/>
  <c r="Z41" i="34"/>
  <c r="AA41" i="34"/>
  <c r="AB41" i="34"/>
  <c r="AD41" i="34"/>
  <c r="AE41" i="34"/>
  <c r="AG41" i="34"/>
  <c r="AH41" i="34"/>
  <c r="AJ41" i="34"/>
  <c r="E41" i="34"/>
  <c r="F41" i="34"/>
  <c r="K41" i="12"/>
  <c r="L41" i="12"/>
  <c r="M41" i="12"/>
  <c r="N41" i="12"/>
  <c r="O41" i="12"/>
  <c r="AG41" i="12" s="1"/>
  <c r="P41" i="12"/>
  <c r="Q41" i="12"/>
  <c r="S41" i="12"/>
  <c r="T41" i="12"/>
  <c r="V41" i="12"/>
  <c r="W41" i="12"/>
  <c r="X41" i="12" s="1"/>
  <c r="Y41" i="12"/>
  <c r="Z41" i="12"/>
  <c r="AH41" i="12" s="1"/>
  <c r="AA41" i="12"/>
  <c r="AB41" i="12"/>
  <c r="AD41" i="12"/>
  <c r="AJ41" i="12"/>
  <c r="E41" i="12"/>
  <c r="F41" i="12"/>
  <c r="K41" i="33"/>
  <c r="L41" i="33"/>
  <c r="M41" i="33"/>
  <c r="N41" i="33"/>
  <c r="T41" i="33" s="1"/>
  <c r="O41" i="33"/>
  <c r="AG41" i="33" s="1"/>
  <c r="P41" i="33"/>
  <c r="Q42" i="33" s="1"/>
  <c r="Q41" i="33"/>
  <c r="V41" i="33"/>
  <c r="W41" i="33"/>
  <c r="X41" i="33"/>
  <c r="Y41" i="33"/>
  <c r="AE41" i="33" s="1"/>
  <c r="Z41" i="33"/>
  <c r="AH41" i="33" s="1"/>
  <c r="AA41" i="33"/>
  <c r="AB41" i="33"/>
  <c r="AD41" i="33"/>
  <c r="AJ41" i="33"/>
  <c r="E41" i="33"/>
  <c r="F41" i="33"/>
  <c r="K41" i="3"/>
  <c r="L41" i="3"/>
  <c r="M41" i="3"/>
  <c r="N41" i="3"/>
  <c r="T41" i="3" s="1"/>
  <c r="O41" i="3"/>
  <c r="AG41" i="3" s="1"/>
  <c r="V41" i="3"/>
  <c r="W41" i="3"/>
  <c r="Y41" i="3"/>
  <c r="Z41" i="3"/>
  <c r="AJ41" i="3"/>
  <c r="E41" i="3"/>
  <c r="F41" i="3"/>
  <c r="P42" i="3" s="1"/>
  <c r="P42" i="36" l="1"/>
  <c r="AD41" i="36"/>
  <c r="AE41" i="36"/>
  <c r="AH41" i="36"/>
  <c r="S41" i="3"/>
  <c r="AH41" i="3"/>
  <c r="X41" i="3"/>
  <c r="AE41" i="3" s="1"/>
  <c r="Q43" i="3"/>
  <c r="AD41" i="3"/>
  <c r="AA41" i="3"/>
  <c r="AB41" i="3" s="1"/>
  <c r="S41" i="33"/>
  <c r="S31" i="42"/>
  <c r="AE41" i="12"/>
  <c r="Z30" i="42"/>
  <c r="Z29" i="42"/>
  <c r="K30" i="42"/>
  <c r="M30" i="42" s="1"/>
  <c r="T30" i="42" s="1"/>
  <c r="L30" i="42"/>
  <c r="N30" i="42"/>
  <c r="O30" i="42"/>
  <c r="P30" i="42"/>
  <c r="Q30" i="42"/>
  <c r="V30" i="42"/>
  <c r="W30" i="42"/>
  <c r="X30" i="42"/>
  <c r="Y30" i="42"/>
  <c r="AE30" i="42" s="1"/>
  <c r="AH30" i="42"/>
  <c r="AA30" i="42"/>
  <c r="AB30" i="42"/>
  <c r="AD30" i="42"/>
  <c r="AG30" i="42"/>
  <c r="AJ30" i="42"/>
  <c r="E30" i="42"/>
  <c r="F30" i="42"/>
  <c r="T40" i="36"/>
  <c r="S40" i="36"/>
  <c r="V40" i="36"/>
  <c r="W40" i="36"/>
  <c r="X40" i="36"/>
  <c r="Y40" i="36"/>
  <c r="Z40" i="36"/>
  <c r="E40" i="36"/>
  <c r="AG40" i="36" s="1"/>
  <c r="F40" i="36"/>
  <c r="P40" i="36" s="1"/>
  <c r="K40" i="34"/>
  <c r="S40" i="34" s="1"/>
  <c r="L40" i="34"/>
  <c r="M40" i="34"/>
  <c r="T40" i="34" s="1"/>
  <c r="N40" i="34"/>
  <c r="O40" i="34"/>
  <c r="P40" i="34"/>
  <c r="Q40" i="34"/>
  <c r="V40" i="34"/>
  <c r="W40" i="34"/>
  <c r="X40" i="34"/>
  <c r="Y40" i="34"/>
  <c r="Z40" i="34"/>
  <c r="AH40" i="34" s="1"/>
  <c r="AA40" i="34"/>
  <c r="AB40" i="34"/>
  <c r="AD40" i="34"/>
  <c r="AE40" i="34"/>
  <c r="AG40" i="34"/>
  <c r="AJ40" i="34"/>
  <c r="E40" i="34"/>
  <c r="F40" i="34"/>
  <c r="K40" i="12"/>
  <c r="S40" i="12" s="1"/>
  <c r="L40" i="12"/>
  <c r="M40" i="12"/>
  <c r="N40" i="12"/>
  <c r="T40" i="12" s="1"/>
  <c r="O40" i="12"/>
  <c r="AG40" i="12" s="1"/>
  <c r="V40" i="12"/>
  <c r="W40" i="12"/>
  <c r="X40" i="12"/>
  <c r="Y40" i="12"/>
  <c r="AE40" i="12" s="1"/>
  <c r="Z40" i="12"/>
  <c r="AH40" i="12" s="1"/>
  <c r="AA40" i="12"/>
  <c r="AB40" i="12"/>
  <c r="AD40" i="12"/>
  <c r="AJ40" i="12"/>
  <c r="E40" i="12"/>
  <c r="F40" i="12"/>
  <c r="K40" i="33"/>
  <c r="M40" i="33" s="1"/>
  <c r="T40" i="33" s="1"/>
  <c r="L40" i="33"/>
  <c r="N40" i="33"/>
  <c r="O40" i="33"/>
  <c r="P40" i="33"/>
  <c r="Q40" i="33" s="1"/>
  <c r="V40" i="33"/>
  <c r="W40" i="33"/>
  <c r="X40" i="33"/>
  <c r="Y40" i="33"/>
  <c r="AE40" i="33" s="1"/>
  <c r="Z40" i="33"/>
  <c r="AH40" i="33" s="1"/>
  <c r="AA40" i="33"/>
  <c r="AB40" i="33"/>
  <c r="AD40" i="33"/>
  <c r="AG40" i="33"/>
  <c r="AJ40" i="33"/>
  <c r="E40" i="33"/>
  <c r="F40" i="33"/>
  <c r="K40" i="3"/>
  <c r="L40" i="3"/>
  <c r="N40" i="3"/>
  <c r="O40" i="3"/>
  <c r="V40" i="3"/>
  <c r="W40" i="3"/>
  <c r="X40" i="3"/>
  <c r="Y40" i="3"/>
  <c r="Z40" i="3"/>
  <c r="AJ40" i="3"/>
  <c r="E40" i="3"/>
  <c r="AG40" i="3" s="1"/>
  <c r="F40" i="3"/>
  <c r="P41" i="3" s="1"/>
  <c r="K29" i="42"/>
  <c r="M29" i="42" s="1"/>
  <c r="L29" i="42"/>
  <c r="N29" i="42"/>
  <c r="O29" i="42"/>
  <c r="AG29" i="42" s="1"/>
  <c r="P29" i="42"/>
  <c r="Q29" i="42"/>
  <c r="V29" i="42"/>
  <c r="X29" i="42" s="1"/>
  <c r="W29" i="42"/>
  <c r="Y29" i="42"/>
  <c r="AH29" i="42"/>
  <c r="AA29" i="42"/>
  <c r="AB29" i="42"/>
  <c r="AD29" i="42"/>
  <c r="AJ29" i="42"/>
  <c r="E29" i="42"/>
  <c r="F29" i="42"/>
  <c r="K39" i="36"/>
  <c r="M39" i="36" s="1"/>
  <c r="T39" i="36" s="1"/>
  <c r="L39" i="36"/>
  <c r="N39" i="36"/>
  <c r="O39" i="36"/>
  <c r="V39" i="36"/>
  <c r="W39" i="36"/>
  <c r="X39" i="36"/>
  <c r="Y39" i="36"/>
  <c r="Z39" i="36"/>
  <c r="E39" i="36"/>
  <c r="AE39" i="36" s="1"/>
  <c r="F39" i="36"/>
  <c r="AA39" i="36" s="1"/>
  <c r="AB39" i="36" s="1"/>
  <c r="K39" i="34"/>
  <c r="L39" i="34"/>
  <c r="N39" i="34"/>
  <c r="O39" i="34"/>
  <c r="P39" i="34"/>
  <c r="Q39" i="34" s="1"/>
  <c r="V39" i="34"/>
  <c r="W39" i="34"/>
  <c r="X39" i="34"/>
  <c r="Y39" i="34"/>
  <c r="AE39" i="34" s="1"/>
  <c r="Z39" i="34"/>
  <c r="AH39" i="34" s="1"/>
  <c r="AA39" i="34"/>
  <c r="AB39" i="34"/>
  <c r="AD39" i="34"/>
  <c r="AG39" i="34"/>
  <c r="AJ39" i="34"/>
  <c r="E39" i="34"/>
  <c r="F39" i="34"/>
  <c r="K39" i="12"/>
  <c r="M39" i="12" s="1"/>
  <c r="L39" i="12"/>
  <c r="N39" i="12"/>
  <c r="T39" i="12" s="1"/>
  <c r="O39" i="12"/>
  <c r="P39" i="12"/>
  <c r="Q39" i="12" s="1"/>
  <c r="V39" i="12"/>
  <c r="W39" i="12"/>
  <c r="X39" i="12"/>
  <c r="Y39" i="12"/>
  <c r="AE39" i="12" s="1"/>
  <c r="Z39" i="12"/>
  <c r="AH39" i="12" s="1"/>
  <c r="AA39" i="12"/>
  <c r="AB39" i="12"/>
  <c r="AD39" i="12"/>
  <c r="AG39" i="12"/>
  <c r="AJ39" i="12"/>
  <c r="E39" i="12"/>
  <c r="F39" i="12"/>
  <c r="K39" i="33"/>
  <c r="M39" i="33" s="1"/>
  <c r="T39" i="33" s="1"/>
  <c r="L39" i="33"/>
  <c r="N39" i="33"/>
  <c r="O39" i="33"/>
  <c r="P39" i="33"/>
  <c r="Q39" i="33"/>
  <c r="V39" i="33"/>
  <c r="W39" i="33"/>
  <c r="X39" i="33"/>
  <c r="Y39" i="33"/>
  <c r="Z39" i="33"/>
  <c r="AH39" i="33" s="1"/>
  <c r="AA39" i="33"/>
  <c r="AB39" i="33"/>
  <c r="AD39" i="33"/>
  <c r="AE39" i="33"/>
  <c r="AG39" i="33"/>
  <c r="AJ39" i="33"/>
  <c r="E39" i="33"/>
  <c r="F39" i="33"/>
  <c r="K38" i="3"/>
  <c r="L38" i="3"/>
  <c r="M38" i="3"/>
  <c r="N38" i="3"/>
  <c r="O38" i="3"/>
  <c r="S38" i="3"/>
  <c r="T38" i="3"/>
  <c r="V38" i="3"/>
  <c r="W38" i="3"/>
  <c r="Y38" i="3"/>
  <c r="Z38" i="3"/>
  <c r="AD38" i="3"/>
  <c r="AJ38" i="3"/>
  <c r="K39" i="3"/>
  <c r="L39" i="3"/>
  <c r="N39" i="3"/>
  <c r="O39" i="3"/>
  <c r="V39" i="3"/>
  <c r="W39" i="3"/>
  <c r="Y39" i="3"/>
  <c r="Z39" i="3"/>
  <c r="AJ39" i="3"/>
  <c r="E39" i="3"/>
  <c r="F39" i="3"/>
  <c r="AD39" i="3" s="1"/>
  <c r="K28" i="42"/>
  <c r="M28" i="42" s="1"/>
  <c r="L28" i="42"/>
  <c r="N28" i="42"/>
  <c r="T28" i="42" s="1"/>
  <c r="O28" i="42"/>
  <c r="AG28" i="42" s="1"/>
  <c r="V28" i="42"/>
  <c r="W28" i="42"/>
  <c r="X28" i="42"/>
  <c r="Y28" i="42"/>
  <c r="AE28" i="42" s="1"/>
  <c r="Z28" i="42"/>
  <c r="AH28" i="42" s="1"/>
  <c r="AA28" i="42"/>
  <c r="AB28" i="42"/>
  <c r="AD28" i="42"/>
  <c r="AJ28" i="42"/>
  <c r="E38" i="36"/>
  <c r="F38" i="36"/>
  <c r="AD38" i="36" s="1"/>
  <c r="K38" i="36"/>
  <c r="L38" i="36"/>
  <c r="N38" i="36"/>
  <c r="O38" i="36"/>
  <c r="AG38" i="36" s="1"/>
  <c r="V38" i="36"/>
  <c r="W38" i="36"/>
  <c r="Y38" i="36"/>
  <c r="Z38" i="36"/>
  <c r="AJ38" i="36"/>
  <c r="K38" i="34"/>
  <c r="L38" i="34"/>
  <c r="N38" i="34"/>
  <c r="O38" i="34"/>
  <c r="AG38" i="34" s="1"/>
  <c r="V38" i="34"/>
  <c r="W38" i="34"/>
  <c r="Y38" i="34"/>
  <c r="Z38" i="34"/>
  <c r="AH38" i="34" s="1"/>
  <c r="AA38" i="34"/>
  <c r="AB38" i="34"/>
  <c r="AD38" i="34"/>
  <c r="AJ38" i="34"/>
  <c r="E38" i="34"/>
  <c r="F38" i="34"/>
  <c r="K38" i="12"/>
  <c r="S38" i="12" s="1"/>
  <c r="L38" i="12"/>
  <c r="N38" i="12"/>
  <c r="O38" i="12"/>
  <c r="AG38" i="12" s="1"/>
  <c r="V38" i="12"/>
  <c r="W38" i="12"/>
  <c r="X38" i="12"/>
  <c r="Y38" i="12"/>
  <c r="AE38" i="12" s="1"/>
  <c r="Z38" i="12"/>
  <c r="AH38" i="12" s="1"/>
  <c r="AA38" i="12"/>
  <c r="AB38" i="12"/>
  <c r="AD38" i="12"/>
  <c r="AJ38" i="12"/>
  <c r="E38" i="12"/>
  <c r="F38" i="12"/>
  <c r="K38" i="33"/>
  <c r="M38" i="33" s="1"/>
  <c r="T38" i="33" s="1"/>
  <c r="L38" i="33"/>
  <c r="N38" i="33"/>
  <c r="O38" i="33"/>
  <c r="AG38" i="33" s="1"/>
  <c r="P38" i="33"/>
  <c r="Q38" i="33" s="1"/>
  <c r="S38" i="33"/>
  <c r="V38" i="33"/>
  <c r="W38" i="33"/>
  <c r="X38" i="33"/>
  <c r="Y38" i="33"/>
  <c r="AE38" i="33" s="1"/>
  <c r="Z38" i="33"/>
  <c r="AH38" i="33" s="1"/>
  <c r="AA38" i="33"/>
  <c r="AB38" i="33"/>
  <c r="AD38" i="33"/>
  <c r="AJ38" i="33"/>
  <c r="E28" i="42"/>
  <c r="F28" i="42"/>
  <c r="E38" i="33"/>
  <c r="F38" i="33"/>
  <c r="E38" i="3"/>
  <c r="F38" i="3"/>
  <c r="E27" i="42"/>
  <c r="F27" i="42"/>
  <c r="AA27" i="42" s="1"/>
  <c r="AB27" i="42" s="1"/>
  <c r="K27" i="42"/>
  <c r="S27" i="42" s="1"/>
  <c r="L27" i="42"/>
  <c r="N27" i="42"/>
  <c r="O27" i="42"/>
  <c r="V27" i="42"/>
  <c r="W27" i="42"/>
  <c r="Y27" i="42"/>
  <c r="Z27" i="42"/>
  <c r="AJ27" i="42"/>
  <c r="K37" i="36"/>
  <c r="M37" i="36" s="1"/>
  <c r="L37" i="36"/>
  <c r="N37" i="36"/>
  <c r="T37" i="36" s="1"/>
  <c r="O37" i="36"/>
  <c r="AG37" i="36" s="1"/>
  <c r="V37" i="36"/>
  <c r="W37" i="36"/>
  <c r="X37" i="36"/>
  <c r="Y37" i="36"/>
  <c r="Z37" i="36"/>
  <c r="AH37" i="36" s="1"/>
  <c r="AA37" i="36"/>
  <c r="AB37" i="36"/>
  <c r="AD37" i="36"/>
  <c r="AE37" i="36"/>
  <c r="AJ37" i="36"/>
  <c r="E37" i="36"/>
  <c r="F37" i="36"/>
  <c r="K37" i="34"/>
  <c r="L37" i="34"/>
  <c r="M37" i="34"/>
  <c r="N37" i="34"/>
  <c r="O37" i="34"/>
  <c r="AG37" i="34" s="1"/>
  <c r="P37" i="34"/>
  <c r="Q37" i="34"/>
  <c r="S37" i="34"/>
  <c r="T37" i="34"/>
  <c r="V37" i="34"/>
  <c r="W37" i="34"/>
  <c r="X37" i="34"/>
  <c r="Y37" i="34"/>
  <c r="AE37" i="34" s="1"/>
  <c r="Z37" i="34"/>
  <c r="AH37" i="34" s="1"/>
  <c r="AA37" i="34"/>
  <c r="AB37" i="34"/>
  <c r="AD37" i="34"/>
  <c r="AJ37" i="34"/>
  <c r="E37" i="34"/>
  <c r="F37" i="34"/>
  <c r="K37" i="12"/>
  <c r="S37" i="12" s="1"/>
  <c r="L37" i="12"/>
  <c r="M37" i="12"/>
  <c r="N37" i="12"/>
  <c r="T37" i="12" s="1"/>
  <c r="O37" i="12"/>
  <c r="P37" i="12"/>
  <c r="Q37" i="12"/>
  <c r="V37" i="12"/>
  <c r="W37" i="12"/>
  <c r="X37" i="12"/>
  <c r="Y37" i="12"/>
  <c r="Z37" i="12"/>
  <c r="AA37" i="12"/>
  <c r="AB37" i="12"/>
  <c r="AD37" i="12"/>
  <c r="AE37" i="12"/>
  <c r="AG37" i="12"/>
  <c r="AH37" i="12"/>
  <c r="AJ37" i="12"/>
  <c r="E37" i="12"/>
  <c r="F37" i="12"/>
  <c r="K37" i="33"/>
  <c r="S37" i="33" s="1"/>
  <c r="L37" i="33"/>
  <c r="M37" i="33"/>
  <c r="T37" i="33" s="1"/>
  <c r="N37" i="33"/>
  <c r="O37" i="33"/>
  <c r="P37" i="33"/>
  <c r="Q37" i="33"/>
  <c r="V37" i="33"/>
  <c r="W37" i="33"/>
  <c r="X37" i="33"/>
  <c r="Y37" i="33"/>
  <c r="Z37" i="33"/>
  <c r="AH37" i="33" s="1"/>
  <c r="AA37" i="33"/>
  <c r="AB37" i="33"/>
  <c r="AD37" i="33"/>
  <c r="AE37" i="33"/>
  <c r="AG37" i="33"/>
  <c r="AJ37" i="33"/>
  <c r="E37" i="33"/>
  <c r="F37" i="33"/>
  <c r="K37" i="3"/>
  <c r="L37" i="3"/>
  <c r="N37" i="3"/>
  <c r="O37" i="3"/>
  <c r="S37" i="3"/>
  <c r="V37" i="3"/>
  <c r="W37" i="3"/>
  <c r="X37" i="3"/>
  <c r="Y37" i="3"/>
  <c r="Z37" i="3"/>
  <c r="AJ37" i="3"/>
  <c r="E37" i="3"/>
  <c r="F37" i="3"/>
  <c r="AD37" i="3" s="1"/>
  <c r="E21" i="42"/>
  <c r="E22" i="42"/>
  <c r="F22" i="42"/>
  <c r="K22" i="42"/>
  <c r="L22" i="42"/>
  <c r="M22" i="42"/>
  <c r="N22" i="42"/>
  <c r="O22" i="42"/>
  <c r="S22" i="42"/>
  <c r="T22" i="42"/>
  <c r="V22" i="42"/>
  <c r="W22" i="42"/>
  <c r="X22" i="42"/>
  <c r="Y22" i="42"/>
  <c r="Z22" i="42"/>
  <c r="AH22" i="42" s="1"/>
  <c r="AJ22" i="42"/>
  <c r="E23" i="42"/>
  <c r="F23" i="42"/>
  <c r="AD23" i="42" s="1"/>
  <c r="E24" i="42"/>
  <c r="F24" i="42"/>
  <c r="AD24" i="42" s="1"/>
  <c r="E25" i="42"/>
  <c r="F25" i="42"/>
  <c r="AD25" i="42" s="1"/>
  <c r="E26" i="42"/>
  <c r="F26" i="42"/>
  <c r="AD26" i="42" s="1"/>
  <c r="K23" i="42"/>
  <c r="L23" i="42"/>
  <c r="M23" i="42"/>
  <c r="N23" i="42"/>
  <c r="T23" i="42" s="1"/>
  <c r="O23" i="42"/>
  <c r="V23" i="42"/>
  <c r="W23" i="42"/>
  <c r="X23" i="42"/>
  <c r="Y23" i="42"/>
  <c r="Z23" i="42"/>
  <c r="AJ23" i="42"/>
  <c r="K24" i="42"/>
  <c r="L24" i="42"/>
  <c r="M24" i="42"/>
  <c r="N24" i="42"/>
  <c r="T24" i="42" s="1"/>
  <c r="O24" i="42"/>
  <c r="AG24" i="42" s="1"/>
  <c r="V24" i="42"/>
  <c r="W24" i="42"/>
  <c r="Y24" i="42"/>
  <c r="Z24" i="42"/>
  <c r="AA24" i="42" s="1"/>
  <c r="AB24" i="42" s="1"/>
  <c r="AJ24" i="42"/>
  <c r="K25" i="42"/>
  <c r="L25" i="42"/>
  <c r="N25" i="42"/>
  <c r="O25" i="42"/>
  <c r="V25" i="42"/>
  <c r="X25" i="42" s="1"/>
  <c r="W25" i="42"/>
  <c r="Y25" i="42"/>
  <c r="Z25" i="42"/>
  <c r="AJ25" i="42"/>
  <c r="K26" i="42"/>
  <c r="L26" i="42"/>
  <c r="N26" i="42"/>
  <c r="O26" i="42"/>
  <c r="V26" i="42"/>
  <c r="W26" i="42"/>
  <c r="X26" i="42"/>
  <c r="Y26" i="42"/>
  <c r="Z26" i="42"/>
  <c r="AJ26" i="42"/>
  <c r="F21" i="42"/>
  <c r="AD21" i="42" s="1"/>
  <c r="K21" i="42"/>
  <c r="L21" i="42"/>
  <c r="N21" i="42"/>
  <c r="O21" i="42"/>
  <c r="V21" i="42"/>
  <c r="W21" i="42"/>
  <c r="Y21" i="42"/>
  <c r="Z21" i="42"/>
  <c r="AJ21" i="42"/>
  <c r="K36" i="36"/>
  <c r="L36" i="36"/>
  <c r="N36" i="36"/>
  <c r="O36" i="36"/>
  <c r="AG36" i="36" s="1"/>
  <c r="P36" i="36"/>
  <c r="S36" i="36"/>
  <c r="V36" i="36"/>
  <c r="W36" i="36"/>
  <c r="X36" i="36" s="1"/>
  <c r="Y36" i="36"/>
  <c r="Z36" i="36"/>
  <c r="AJ36" i="36"/>
  <c r="E36" i="36"/>
  <c r="F36" i="36"/>
  <c r="P37" i="36" s="1"/>
  <c r="Q37" i="36" s="1"/>
  <c r="K36" i="34"/>
  <c r="L36" i="34"/>
  <c r="M36" i="34"/>
  <c r="N36" i="34"/>
  <c r="O36" i="34"/>
  <c r="AG36" i="34" s="1"/>
  <c r="P36" i="34"/>
  <c r="Q36" i="34"/>
  <c r="S36" i="34"/>
  <c r="T36" i="34"/>
  <c r="V36" i="34"/>
  <c r="W36" i="34"/>
  <c r="X36" i="34"/>
  <c r="Y36" i="34"/>
  <c r="AE36" i="34" s="1"/>
  <c r="Z36" i="34"/>
  <c r="AH36" i="34" s="1"/>
  <c r="AA36" i="34"/>
  <c r="AB36" i="34"/>
  <c r="AD36" i="34"/>
  <c r="AJ36" i="34"/>
  <c r="E36" i="34"/>
  <c r="F36" i="34"/>
  <c r="K36" i="12"/>
  <c r="L36" i="12"/>
  <c r="M36" i="12"/>
  <c r="N36" i="12"/>
  <c r="O36" i="12"/>
  <c r="AG36" i="12" s="1"/>
  <c r="P36" i="12"/>
  <c r="Q36" i="12"/>
  <c r="S36" i="12"/>
  <c r="T36" i="12"/>
  <c r="V36" i="12"/>
  <c r="W36" i="12"/>
  <c r="X36" i="12"/>
  <c r="Y36" i="12"/>
  <c r="AE36" i="12" s="1"/>
  <c r="Z36" i="12"/>
  <c r="AH36" i="12" s="1"/>
  <c r="AA36" i="12"/>
  <c r="AB36" i="12"/>
  <c r="AD36" i="12"/>
  <c r="AJ36" i="12"/>
  <c r="E36" i="12"/>
  <c r="F36" i="12"/>
  <c r="K36" i="33"/>
  <c r="L36" i="33"/>
  <c r="M36" i="33"/>
  <c r="N36" i="33"/>
  <c r="O36" i="33"/>
  <c r="AG36" i="33" s="1"/>
  <c r="P36" i="33"/>
  <c r="Q36" i="33"/>
  <c r="S36" i="33"/>
  <c r="T36" i="33"/>
  <c r="V36" i="33"/>
  <c r="W36" i="33"/>
  <c r="X36" i="33"/>
  <c r="Y36" i="33"/>
  <c r="AE36" i="33" s="1"/>
  <c r="Z36" i="33"/>
  <c r="AH36" i="33" s="1"/>
  <c r="AA36" i="33"/>
  <c r="AB36" i="33"/>
  <c r="AD36" i="33"/>
  <c r="AJ36" i="33"/>
  <c r="E36" i="33"/>
  <c r="F36" i="33"/>
  <c r="K36" i="3"/>
  <c r="L36" i="3"/>
  <c r="M36" i="3"/>
  <c r="N36" i="3"/>
  <c r="T36" i="3" s="1"/>
  <c r="O36" i="3"/>
  <c r="V36" i="3"/>
  <c r="W36" i="3"/>
  <c r="Y36" i="3"/>
  <c r="Z36" i="3"/>
  <c r="AJ36" i="3"/>
  <c r="E36" i="3"/>
  <c r="F36" i="3"/>
  <c r="K35" i="3"/>
  <c r="L35" i="3"/>
  <c r="N35" i="3"/>
  <c r="O35" i="3"/>
  <c r="V35" i="3"/>
  <c r="W35" i="3"/>
  <c r="X35" i="3"/>
  <c r="Y35" i="3"/>
  <c r="Z35" i="3"/>
  <c r="AJ35" i="3"/>
  <c r="E35" i="3"/>
  <c r="AE35" i="3" s="1"/>
  <c r="F35" i="3"/>
  <c r="AD35" i="3" s="1"/>
  <c r="K35" i="33"/>
  <c r="L35" i="33"/>
  <c r="M35" i="33"/>
  <c r="N35" i="33"/>
  <c r="O35" i="33"/>
  <c r="P35" i="33"/>
  <c r="Q35" i="33"/>
  <c r="S35" i="33"/>
  <c r="T35" i="33"/>
  <c r="V35" i="33"/>
  <c r="W35" i="33"/>
  <c r="X35" i="33"/>
  <c r="Y35" i="33"/>
  <c r="AE35" i="33" s="1"/>
  <c r="Z35" i="33"/>
  <c r="AH35" i="33" s="1"/>
  <c r="AA35" i="33"/>
  <c r="AB35" i="33"/>
  <c r="AD35" i="33"/>
  <c r="AG35" i="33"/>
  <c r="AJ35" i="33"/>
  <c r="E35" i="33"/>
  <c r="F35" i="33"/>
  <c r="K35" i="12"/>
  <c r="S35" i="12" s="1"/>
  <c r="L35" i="12"/>
  <c r="M35" i="12"/>
  <c r="T35" i="12" s="1"/>
  <c r="N35" i="12"/>
  <c r="O35" i="12"/>
  <c r="P35" i="12"/>
  <c r="Q35" i="12"/>
  <c r="V35" i="12"/>
  <c r="W35" i="12"/>
  <c r="X35" i="12"/>
  <c r="Y35" i="12"/>
  <c r="Z35" i="12"/>
  <c r="AH35" i="12" s="1"/>
  <c r="AA35" i="12"/>
  <c r="AB35" i="12"/>
  <c r="AD35" i="12"/>
  <c r="AE35" i="12"/>
  <c r="AG35" i="12"/>
  <c r="AJ35" i="12"/>
  <c r="E35" i="12"/>
  <c r="F35" i="12"/>
  <c r="K35" i="34"/>
  <c r="S35" i="34" s="1"/>
  <c r="L35" i="34"/>
  <c r="M35" i="34"/>
  <c r="T35" i="34" s="1"/>
  <c r="N35" i="34"/>
  <c r="O35" i="34"/>
  <c r="P35" i="34"/>
  <c r="Q35" i="34"/>
  <c r="V35" i="34"/>
  <c r="W35" i="34"/>
  <c r="X35" i="34"/>
  <c r="Y35" i="34"/>
  <c r="AE35" i="34" s="1"/>
  <c r="Z35" i="34"/>
  <c r="AH35" i="34" s="1"/>
  <c r="AA35" i="34"/>
  <c r="AB35" i="34"/>
  <c r="AD35" i="34"/>
  <c r="AG35" i="34"/>
  <c r="AJ35" i="34"/>
  <c r="E35" i="34"/>
  <c r="F35" i="34"/>
  <c r="K35" i="36"/>
  <c r="L35" i="36"/>
  <c r="N35" i="36"/>
  <c r="O35" i="36"/>
  <c r="AG35" i="36" s="1"/>
  <c r="P35" i="36"/>
  <c r="Q35" i="36" s="1"/>
  <c r="V35" i="36"/>
  <c r="W35" i="36"/>
  <c r="X35" i="36"/>
  <c r="Y35" i="36"/>
  <c r="Z35" i="36"/>
  <c r="AJ35" i="36"/>
  <c r="E35" i="36"/>
  <c r="AE35" i="36" s="1"/>
  <c r="F35" i="36"/>
  <c r="AA35" i="36" s="1"/>
  <c r="AB35" i="36" s="1"/>
  <c r="K34" i="36"/>
  <c r="L34" i="36"/>
  <c r="N34" i="36"/>
  <c r="O34" i="36"/>
  <c r="V34" i="36"/>
  <c r="W34" i="36"/>
  <c r="X34" i="36"/>
  <c r="Y34" i="36"/>
  <c r="Z34" i="36"/>
  <c r="AJ34" i="36"/>
  <c r="E34" i="36"/>
  <c r="F34" i="36"/>
  <c r="P34" i="36" s="1"/>
  <c r="K34" i="34"/>
  <c r="M34" i="34" s="1"/>
  <c r="T34" i="34" s="1"/>
  <c r="L34" i="34"/>
  <c r="N34" i="34"/>
  <c r="O34" i="34"/>
  <c r="AG34" i="34" s="1"/>
  <c r="P34" i="34"/>
  <c r="Q34" i="34"/>
  <c r="V34" i="34"/>
  <c r="W34" i="34"/>
  <c r="X34" i="34"/>
  <c r="Y34" i="34"/>
  <c r="AE34" i="34" s="1"/>
  <c r="Z34" i="34"/>
  <c r="AH34" i="34" s="1"/>
  <c r="AA34" i="34"/>
  <c r="AB34" i="34"/>
  <c r="AD34" i="34"/>
  <c r="AJ34" i="34"/>
  <c r="E34" i="34"/>
  <c r="F34" i="34"/>
  <c r="K34" i="12"/>
  <c r="M34" i="12" s="1"/>
  <c r="T34" i="12" s="1"/>
  <c r="L34" i="12"/>
  <c r="N34" i="12"/>
  <c r="O34" i="12"/>
  <c r="AG34" i="12" s="1"/>
  <c r="P34" i="12"/>
  <c r="Q34" i="12"/>
  <c r="V34" i="12"/>
  <c r="W34" i="12"/>
  <c r="X34" i="12"/>
  <c r="Y34" i="12"/>
  <c r="Z34" i="12"/>
  <c r="AH34" i="12" s="1"/>
  <c r="AA34" i="12"/>
  <c r="AB34" i="12"/>
  <c r="AD34" i="12"/>
  <c r="AE34" i="12"/>
  <c r="AJ34" i="12"/>
  <c r="E34" i="12"/>
  <c r="F34" i="12"/>
  <c r="K34" i="33"/>
  <c r="S34" i="33" s="1"/>
  <c r="L34" i="33"/>
  <c r="M34" i="33"/>
  <c r="T34" i="33" s="1"/>
  <c r="N34" i="33"/>
  <c r="O34" i="33"/>
  <c r="P34" i="33"/>
  <c r="Q34" i="33"/>
  <c r="V34" i="33"/>
  <c r="W34" i="33"/>
  <c r="X34" i="33"/>
  <c r="Y34" i="33"/>
  <c r="Z34" i="33"/>
  <c r="AH34" i="33" s="1"/>
  <c r="AA34" i="33"/>
  <c r="AB34" i="33"/>
  <c r="AD34" i="33"/>
  <c r="AE34" i="33"/>
  <c r="AG34" i="33"/>
  <c r="AJ34" i="33"/>
  <c r="E34" i="33"/>
  <c r="F34" i="33"/>
  <c r="K34" i="3"/>
  <c r="L34" i="3"/>
  <c r="M34" i="3"/>
  <c r="N34" i="3"/>
  <c r="O34" i="3"/>
  <c r="V34" i="3"/>
  <c r="W34" i="3"/>
  <c r="X34" i="3"/>
  <c r="Y34" i="3"/>
  <c r="Z34" i="3"/>
  <c r="AJ34" i="3"/>
  <c r="E34" i="3"/>
  <c r="AE34" i="3" s="1"/>
  <c r="F34" i="3"/>
  <c r="AD34" i="3" s="1"/>
  <c r="K33" i="36"/>
  <c r="L33" i="36"/>
  <c r="M33" i="36"/>
  <c r="N33" i="36"/>
  <c r="O33" i="36"/>
  <c r="AG33" i="36" s="1"/>
  <c r="S33" i="36"/>
  <c r="T33" i="36"/>
  <c r="V33" i="36"/>
  <c r="W33" i="36"/>
  <c r="Y33" i="36"/>
  <c r="Z33" i="36"/>
  <c r="AH33" i="36" s="1"/>
  <c r="AA33" i="36"/>
  <c r="AB33" i="36" s="1"/>
  <c r="AJ33" i="36"/>
  <c r="E33" i="36"/>
  <c r="F33" i="36"/>
  <c r="AD33" i="36" s="1"/>
  <c r="K33" i="34"/>
  <c r="L33" i="34"/>
  <c r="M33" i="34" s="1"/>
  <c r="N33" i="34"/>
  <c r="O33" i="34"/>
  <c r="P33" i="34" s="1"/>
  <c r="Q33" i="34" s="1"/>
  <c r="V33" i="34"/>
  <c r="W33" i="34"/>
  <c r="X33" i="34"/>
  <c r="Y33" i="34"/>
  <c r="Z33" i="34"/>
  <c r="AA33" i="34"/>
  <c r="AB33" i="34"/>
  <c r="AD33" i="34"/>
  <c r="AE33" i="34"/>
  <c r="AH33" i="34"/>
  <c r="AJ33" i="34"/>
  <c r="E33" i="34"/>
  <c r="F33" i="34"/>
  <c r="K33" i="12"/>
  <c r="L33" i="12"/>
  <c r="M33" i="12"/>
  <c r="N33" i="12"/>
  <c r="O33" i="12"/>
  <c r="P33" i="12"/>
  <c r="Q33" i="12"/>
  <c r="V33" i="12"/>
  <c r="W33" i="12"/>
  <c r="X33" i="12"/>
  <c r="Y33" i="12"/>
  <c r="Z33" i="12"/>
  <c r="AH33" i="12" s="1"/>
  <c r="AD33" i="12"/>
  <c r="AE33" i="12"/>
  <c r="AG33" i="12"/>
  <c r="AJ33" i="12"/>
  <c r="E33" i="12"/>
  <c r="F33" i="12"/>
  <c r="K33" i="33"/>
  <c r="L33" i="33"/>
  <c r="M33" i="33"/>
  <c r="N33" i="33"/>
  <c r="O33" i="33"/>
  <c r="P33" i="33" s="1"/>
  <c r="Q33" i="33" s="1"/>
  <c r="V33" i="33"/>
  <c r="W33" i="33"/>
  <c r="X33" i="33"/>
  <c r="Y33" i="33"/>
  <c r="Z33" i="33"/>
  <c r="AH33" i="33" s="1"/>
  <c r="AA33" i="33"/>
  <c r="AB33" i="33" s="1"/>
  <c r="AD33" i="33"/>
  <c r="AE33" i="33"/>
  <c r="AJ33" i="33"/>
  <c r="E33" i="33"/>
  <c r="F33" i="33"/>
  <c r="K33" i="3"/>
  <c r="L33" i="3"/>
  <c r="M33" i="3"/>
  <c r="N33" i="3"/>
  <c r="O33" i="3"/>
  <c r="V33" i="3"/>
  <c r="W33" i="3"/>
  <c r="X33" i="3"/>
  <c r="Y33" i="3"/>
  <c r="Z33" i="3"/>
  <c r="AJ33" i="3"/>
  <c r="E33" i="3"/>
  <c r="F33" i="3"/>
  <c r="AD33" i="3" s="1"/>
  <c r="M34" i="36" l="1"/>
  <c r="T34" i="36" s="1"/>
  <c r="AD34" i="36"/>
  <c r="M36" i="36"/>
  <c r="T36" i="36" s="1"/>
  <c r="AA40" i="36"/>
  <c r="AB40" i="36" s="1"/>
  <c r="AE40" i="36"/>
  <c r="AH35" i="36"/>
  <c r="AA36" i="36"/>
  <c r="AB36" i="36" s="1"/>
  <c r="AE36" i="36"/>
  <c r="AG39" i="36"/>
  <c r="Q36" i="36"/>
  <c r="M35" i="36"/>
  <c r="T35" i="36" s="1"/>
  <c r="AD39" i="36"/>
  <c r="AA34" i="36"/>
  <c r="AB34" i="36" s="1"/>
  <c r="AH40" i="36"/>
  <c r="AH34" i="36"/>
  <c r="AE34" i="36"/>
  <c r="AH36" i="36"/>
  <c r="Q43" i="36"/>
  <c r="X33" i="36"/>
  <c r="AD40" i="36"/>
  <c r="AD35" i="36"/>
  <c r="AD36" i="36"/>
  <c r="AH39" i="36"/>
  <c r="AG34" i="36"/>
  <c r="P41" i="36"/>
  <c r="Q41" i="36" s="1"/>
  <c r="AA35" i="3"/>
  <c r="AB35" i="3" s="1"/>
  <c r="AA37" i="3"/>
  <c r="AB37" i="3" s="1"/>
  <c r="AH37" i="3"/>
  <c r="AE37" i="3"/>
  <c r="P34" i="3"/>
  <c r="AG33" i="3"/>
  <c r="X36" i="3"/>
  <c r="AG37" i="3"/>
  <c r="AA34" i="3"/>
  <c r="AB34" i="3" s="1"/>
  <c r="P36" i="3"/>
  <c r="AA39" i="3"/>
  <c r="AB39" i="3" s="1"/>
  <c r="M37" i="3"/>
  <c r="T37" i="3" s="1"/>
  <c r="P39" i="3"/>
  <c r="AE33" i="3"/>
  <c r="AG39" i="3"/>
  <c r="P40" i="3"/>
  <c r="Q40" i="3" s="1"/>
  <c r="S36" i="3"/>
  <c r="X38" i="3"/>
  <c r="AE38" i="3" s="1"/>
  <c r="M35" i="3"/>
  <c r="AA38" i="3"/>
  <c r="AB38" i="3" s="1"/>
  <c r="AG38" i="3"/>
  <c r="AH35" i="3"/>
  <c r="AG34" i="3"/>
  <c r="P37" i="3"/>
  <c r="AG35" i="3"/>
  <c r="M40" i="3"/>
  <c r="T40" i="3" s="1"/>
  <c r="AH36" i="3"/>
  <c r="AA40" i="3"/>
  <c r="AB40" i="3" s="1"/>
  <c r="T34" i="3"/>
  <c r="AE36" i="3"/>
  <c r="AH40" i="3"/>
  <c r="M39" i="3"/>
  <c r="T39" i="3" s="1"/>
  <c r="AE40" i="3"/>
  <c r="S33" i="3"/>
  <c r="S34" i="3"/>
  <c r="T35" i="3"/>
  <c r="AH39" i="3"/>
  <c r="S40" i="3"/>
  <c r="Q42" i="3"/>
  <c r="AH38" i="3"/>
  <c r="AD36" i="3"/>
  <c r="AD40" i="3"/>
  <c r="AA36" i="3"/>
  <c r="AB36" i="3" s="1"/>
  <c r="T33" i="3"/>
  <c r="AH33" i="3"/>
  <c r="AH34" i="3"/>
  <c r="S35" i="3"/>
  <c r="AG36" i="3"/>
  <c r="S30" i="42"/>
  <c r="P40" i="12"/>
  <c r="Q40" i="12" s="1"/>
  <c r="S40" i="33"/>
  <c r="AE29" i="42"/>
  <c r="T29" i="42"/>
  <c r="S29" i="42"/>
  <c r="S39" i="36"/>
  <c r="P39" i="36"/>
  <c r="M39" i="34"/>
  <c r="T39" i="34" s="1"/>
  <c r="S39" i="34"/>
  <c r="S39" i="12"/>
  <c r="S39" i="33"/>
  <c r="X39" i="3"/>
  <c r="AE39" i="3" s="1"/>
  <c r="S39" i="3"/>
  <c r="P38" i="3"/>
  <c r="S28" i="42"/>
  <c r="P28" i="42"/>
  <c r="Q28" i="42" s="1"/>
  <c r="S38" i="36"/>
  <c r="M38" i="12"/>
  <c r="T38" i="12" s="1"/>
  <c r="X38" i="36"/>
  <c r="AE38" i="36" s="1"/>
  <c r="M38" i="36"/>
  <c r="T38" i="36" s="1"/>
  <c r="P38" i="36"/>
  <c r="Q38" i="36" s="1"/>
  <c r="AH38" i="36"/>
  <c r="AA38" i="36"/>
  <c r="AB38" i="36" s="1"/>
  <c r="X38" i="34"/>
  <c r="AE38" i="34"/>
  <c r="M38" i="34"/>
  <c r="T38" i="34" s="1"/>
  <c r="S38" i="34"/>
  <c r="P38" i="34"/>
  <c r="Q38" i="34" s="1"/>
  <c r="P38" i="12"/>
  <c r="Q38" i="12" s="1"/>
  <c r="AH27" i="42"/>
  <c r="X27" i="42"/>
  <c r="AE27" i="42" s="1"/>
  <c r="M27" i="42"/>
  <c r="T27" i="42" s="1"/>
  <c r="AD27" i="42"/>
  <c r="P27" i="42"/>
  <c r="AG27" i="42"/>
  <c r="S37" i="36"/>
  <c r="X24" i="42"/>
  <c r="AE24" i="42" s="1"/>
  <c r="AG23" i="42"/>
  <c r="S23" i="42"/>
  <c r="M26" i="42"/>
  <c r="T26" i="42" s="1"/>
  <c r="AE25" i="42"/>
  <c r="M21" i="42"/>
  <c r="T21" i="42" s="1"/>
  <c r="S26" i="42"/>
  <c r="AA22" i="42"/>
  <c r="AB22" i="42" s="1"/>
  <c r="AE22" i="42"/>
  <c r="AH25" i="42"/>
  <c r="P24" i="42"/>
  <c r="AE26" i="42"/>
  <c r="P25" i="42"/>
  <c r="Q25" i="42" s="1"/>
  <c r="AG25" i="42"/>
  <c r="AA23" i="42"/>
  <c r="AB23" i="42" s="1"/>
  <c r="AH23" i="42"/>
  <c r="AG22" i="42"/>
  <c r="AE23" i="42"/>
  <c r="AA21" i="42"/>
  <c r="AB21" i="42" s="1"/>
  <c r="M25" i="42"/>
  <c r="T25" i="42" s="1"/>
  <c r="P23" i="42"/>
  <c r="P22" i="42"/>
  <c r="AH24" i="42"/>
  <c r="S24" i="42"/>
  <c r="S21" i="42"/>
  <c r="AA26" i="42"/>
  <c r="AB26" i="42" s="1"/>
  <c r="AA25" i="42"/>
  <c r="AB25" i="42" s="1"/>
  <c r="AD22" i="42"/>
  <c r="P26" i="42"/>
  <c r="AG26" i="42"/>
  <c r="AH26" i="42"/>
  <c r="S25" i="42"/>
  <c r="X21" i="42"/>
  <c r="AE21" i="42" s="1"/>
  <c r="AG21" i="42"/>
  <c r="P21" i="42"/>
  <c r="AH21" i="42"/>
  <c r="P35" i="3"/>
  <c r="Q35" i="3" s="1"/>
  <c r="S35" i="36"/>
  <c r="S34" i="36"/>
  <c r="S34" i="34"/>
  <c r="S34" i="12"/>
  <c r="AE33" i="36"/>
  <c r="T33" i="34"/>
  <c r="S33" i="34"/>
  <c r="AG33" i="34"/>
  <c r="T33" i="12"/>
  <c r="S33" i="12"/>
  <c r="AA33" i="12"/>
  <c r="AB33" i="12" s="1"/>
  <c r="T33" i="33"/>
  <c r="S33" i="33"/>
  <c r="AG33" i="33"/>
  <c r="AA33" i="3"/>
  <c r="AB33" i="3" s="1"/>
  <c r="Q39" i="36" l="1"/>
  <c r="Q42" i="36"/>
  <c r="Q40" i="36"/>
  <c r="Q37" i="3"/>
  <c r="Q41" i="3"/>
  <c r="Q36" i="3"/>
  <c r="Q39" i="3"/>
  <c r="Q38" i="3"/>
  <c r="Q27" i="42"/>
  <c r="Q26" i="42"/>
  <c r="Q22" i="42"/>
  <c r="Q23" i="42"/>
  <c r="Q24" i="42"/>
  <c r="Q21" i="42"/>
  <c r="K32" i="36" l="1"/>
  <c r="M32" i="36" s="1"/>
  <c r="T32" i="36" s="1"/>
  <c r="L32" i="36"/>
  <c r="N32" i="36"/>
  <c r="O32" i="36"/>
  <c r="V32" i="36"/>
  <c r="X32" i="36" s="1"/>
  <c r="W32" i="36"/>
  <c r="Y32" i="36"/>
  <c r="Z32" i="36"/>
  <c r="AA32" i="36" s="1"/>
  <c r="AB32" i="36" s="1"/>
  <c r="AJ32" i="36"/>
  <c r="E32" i="36"/>
  <c r="F32" i="36"/>
  <c r="P33" i="36" s="1"/>
  <c r="K32" i="34"/>
  <c r="L32" i="34"/>
  <c r="M32" i="34"/>
  <c r="N32" i="34"/>
  <c r="O32" i="34"/>
  <c r="AG32" i="34" s="1"/>
  <c r="S32" i="34"/>
  <c r="T32" i="34"/>
  <c r="V32" i="34"/>
  <c r="W32" i="34"/>
  <c r="X32" i="34"/>
  <c r="Y32" i="34"/>
  <c r="AE32" i="34" s="1"/>
  <c r="Z32" i="34"/>
  <c r="AH32" i="34" s="1"/>
  <c r="AD32" i="34"/>
  <c r="AJ32" i="34"/>
  <c r="E32" i="34"/>
  <c r="F32" i="34"/>
  <c r="K32" i="12"/>
  <c r="L32" i="12"/>
  <c r="M32" i="12"/>
  <c r="N32" i="12"/>
  <c r="O32" i="12"/>
  <c r="AG32" i="12" s="1"/>
  <c r="P32" i="12"/>
  <c r="Q32" i="12"/>
  <c r="S32" i="12"/>
  <c r="T32" i="12"/>
  <c r="V32" i="12"/>
  <c r="W32" i="12"/>
  <c r="X32" i="12"/>
  <c r="Y32" i="12"/>
  <c r="Z32" i="12"/>
  <c r="AH32" i="12" s="1"/>
  <c r="AD32" i="12"/>
  <c r="AJ32" i="12"/>
  <c r="E32" i="12"/>
  <c r="F32" i="12"/>
  <c r="K32" i="33"/>
  <c r="M32" i="33" s="1"/>
  <c r="L32" i="33"/>
  <c r="N32" i="33"/>
  <c r="O32" i="33"/>
  <c r="P32" i="33"/>
  <c r="Q32" i="33"/>
  <c r="V32" i="33"/>
  <c r="W32" i="33"/>
  <c r="X32" i="33" s="1"/>
  <c r="Y32" i="33"/>
  <c r="AE32" i="33" s="1"/>
  <c r="Z32" i="33"/>
  <c r="AH32" i="33" s="1"/>
  <c r="AD32" i="33"/>
  <c r="AG32" i="33"/>
  <c r="AJ32" i="33"/>
  <c r="E32" i="33"/>
  <c r="F32" i="33"/>
  <c r="K32" i="3"/>
  <c r="L32" i="3"/>
  <c r="M32" i="3"/>
  <c r="N32" i="3"/>
  <c r="T32" i="3" s="1"/>
  <c r="O32" i="3"/>
  <c r="V32" i="3"/>
  <c r="W32" i="3"/>
  <c r="X32" i="3"/>
  <c r="Y32" i="3"/>
  <c r="Z32" i="3"/>
  <c r="AA32" i="3" s="1"/>
  <c r="AB32" i="3" s="1"/>
  <c r="AD32" i="3"/>
  <c r="AJ32" i="3"/>
  <c r="E32" i="3"/>
  <c r="F32" i="3"/>
  <c r="P33" i="3" s="1"/>
  <c r="AD32" i="36" l="1"/>
  <c r="Q34" i="36"/>
  <c r="AH32" i="36"/>
  <c r="AE32" i="36"/>
  <c r="AG32" i="36"/>
  <c r="AE32" i="3"/>
  <c r="AG32" i="3"/>
  <c r="S32" i="3"/>
  <c r="Q34" i="3"/>
  <c r="S32" i="36"/>
  <c r="P32" i="34"/>
  <c r="Q32" i="34" s="1"/>
  <c r="AA32" i="34"/>
  <c r="AB32" i="34" s="1"/>
  <c r="AE32" i="12"/>
  <c r="AA32" i="12"/>
  <c r="AB32" i="12" s="1"/>
  <c r="S32" i="33"/>
  <c r="T32" i="33"/>
  <c r="AA32" i="33"/>
  <c r="AB32" i="33" s="1"/>
  <c r="AH32" i="3"/>
  <c r="K30" i="36" l="1"/>
  <c r="L30" i="36"/>
  <c r="N30" i="36"/>
  <c r="O30" i="36"/>
  <c r="V30" i="36"/>
  <c r="X30" i="36" s="1"/>
  <c r="W30" i="36"/>
  <c r="Y30" i="36"/>
  <c r="Z30" i="36"/>
  <c r="AJ30" i="36"/>
  <c r="K31" i="36"/>
  <c r="L31" i="36"/>
  <c r="M31" i="36"/>
  <c r="N31" i="36"/>
  <c r="O31" i="36"/>
  <c r="V31" i="36"/>
  <c r="W31" i="36"/>
  <c r="X31" i="36"/>
  <c r="Y31" i="36"/>
  <c r="Z31" i="36"/>
  <c r="AJ31" i="36"/>
  <c r="E30" i="36"/>
  <c r="F30" i="36"/>
  <c r="AA30" i="36" s="1"/>
  <c r="AB30" i="36" s="1"/>
  <c r="E31" i="36"/>
  <c r="F31" i="36"/>
  <c r="P32" i="36" s="1"/>
  <c r="K30" i="34"/>
  <c r="L30" i="34"/>
  <c r="M30" i="34"/>
  <c r="N30" i="34"/>
  <c r="T30" i="34" s="1"/>
  <c r="O30" i="34"/>
  <c r="AG30" i="34" s="1"/>
  <c r="S30" i="34"/>
  <c r="V30" i="34"/>
  <c r="W30" i="34"/>
  <c r="X30" i="34"/>
  <c r="Y30" i="34"/>
  <c r="AE30" i="34" s="1"/>
  <c r="Z30" i="34"/>
  <c r="AH30" i="34" s="1"/>
  <c r="AA30" i="34"/>
  <c r="AB30" i="34"/>
  <c r="AD30" i="34"/>
  <c r="AJ30" i="34"/>
  <c r="K31" i="34"/>
  <c r="L31" i="34"/>
  <c r="M31" i="34" s="1"/>
  <c r="T31" i="34" s="1"/>
  <c r="N31" i="34"/>
  <c r="O31" i="34"/>
  <c r="AG31" i="34" s="1"/>
  <c r="P31" i="34"/>
  <c r="S31" i="34"/>
  <c r="V31" i="34"/>
  <c r="W31" i="34"/>
  <c r="Y31" i="34"/>
  <c r="Z31" i="34"/>
  <c r="AH31" i="34" s="1"/>
  <c r="AA31" i="34"/>
  <c r="AB31" i="34" s="1"/>
  <c r="AD31" i="34"/>
  <c r="AJ31" i="34"/>
  <c r="E30" i="34"/>
  <c r="F30" i="34"/>
  <c r="E31" i="34"/>
  <c r="F31" i="34"/>
  <c r="K30" i="12"/>
  <c r="L30" i="12"/>
  <c r="N30" i="12"/>
  <c r="O30" i="12"/>
  <c r="AG30" i="12" s="1"/>
  <c r="V30" i="12"/>
  <c r="W30" i="12"/>
  <c r="X30" i="12"/>
  <c r="Y30" i="12"/>
  <c r="Z30" i="12"/>
  <c r="AH30" i="12" s="1"/>
  <c r="AA30" i="12"/>
  <c r="AB30" i="12"/>
  <c r="AD30" i="12"/>
  <c r="AE30" i="12"/>
  <c r="AJ30" i="12"/>
  <c r="K31" i="12"/>
  <c r="S31" i="12" s="1"/>
  <c r="L31" i="12"/>
  <c r="M31" i="12"/>
  <c r="N31" i="12"/>
  <c r="T31" i="12" s="1"/>
  <c r="O31" i="12"/>
  <c r="AG31" i="12" s="1"/>
  <c r="P31" i="12"/>
  <c r="V31" i="12"/>
  <c r="W31" i="12"/>
  <c r="X31" i="12"/>
  <c r="Y31" i="12"/>
  <c r="AE31" i="12" s="1"/>
  <c r="Z31" i="12"/>
  <c r="AA31" i="12"/>
  <c r="AB31" i="12" s="1"/>
  <c r="AD31" i="12"/>
  <c r="AH31" i="12"/>
  <c r="AJ31" i="12"/>
  <c r="E30" i="12"/>
  <c r="F30" i="12"/>
  <c r="E31" i="12"/>
  <c r="F31" i="12"/>
  <c r="K30" i="33"/>
  <c r="M30" i="33" s="1"/>
  <c r="L30" i="33"/>
  <c r="N30" i="33"/>
  <c r="O30" i="33"/>
  <c r="AG30" i="33" s="1"/>
  <c r="P30" i="33"/>
  <c r="Q30" i="33"/>
  <c r="V30" i="33"/>
  <c r="W30" i="33"/>
  <c r="X30" i="33"/>
  <c r="Y30" i="33"/>
  <c r="AE30" i="33" s="1"/>
  <c r="Z30" i="33"/>
  <c r="AH30" i="33" s="1"/>
  <c r="AA30" i="33"/>
  <c r="AB30" i="33"/>
  <c r="AD30" i="33"/>
  <c r="AJ30" i="33"/>
  <c r="K31" i="33"/>
  <c r="M31" i="33" s="1"/>
  <c r="T31" i="33" s="1"/>
  <c r="L31" i="33"/>
  <c r="N31" i="33"/>
  <c r="O31" i="33"/>
  <c r="P31" i="33" s="1"/>
  <c r="Q31" i="33" s="1"/>
  <c r="V31" i="33"/>
  <c r="W31" i="33"/>
  <c r="Y31" i="33"/>
  <c r="Z31" i="33"/>
  <c r="AH31" i="33" s="1"/>
  <c r="AA31" i="33"/>
  <c r="AB31" i="33"/>
  <c r="AD31" i="33"/>
  <c r="AJ31" i="33"/>
  <c r="E30" i="33"/>
  <c r="F30" i="33"/>
  <c r="E31" i="33"/>
  <c r="F31" i="33"/>
  <c r="K30" i="3"/>
  <c r="L30" i="3"/>
  <c r="N30" i="3"/>
  <c r="O30" i="3"/>
  <c r="V30" i="3"/>
  <c r="W30" i="3"/>
  <c r="X30" i="3"/>
  <c r="Y30" i="3"/>
  <c r="Z30" i="3"/>
  <c r="AH30" i="3" s="1"/>
  <c r="AA30" i="3"/>
  <c r="AB30" i="3" s="1"/>
  <c r="AJ30" i="3"/>
  <c r="K31" i="3"/>
  <c r="L31" i="3"/>
  <c r="M31" i="3"/>
  <c r="N31" i="3"/>
  <c r="O31" i="3"/>
  <c r="AG31" i="3" s="1"/>
  <c r="P31" i="3"/>
  <c r="S31" i="3"/>
  <c r="T31" i="3"/>
  <c r="V31" i="3"/>
  <c r="W31" i="3"/>
  <c r="X31" i="3"/>
  <c r="Y31" i="3"/>
  <c r="Z31" i="3"/>
  <c r="AJ31" i="3"/>
  <c r="E30" i="3"/>
  <c r="AE30" i="3" s="1"/>
  <c r="F30" i="3"/>
  <c r="AD30" i="3" s="1"/>
  <c r="E31" i="3"/>
  <c r="F31" i="3"/>
  <c r="P32" i="3" s="1"/>
  <c r="K28" i="36"/>
  <c r="M28" i="36" s="1"/>
  <c r="T28" i="36" s="1"/>
  <c r="L28" i="36"/>
  <c r="N28" i="36"/>
  <c r="O28" i="36"/>
  <c r="V28" i="36"/>
  <c r="W28" i="36"/>
  <c r="Y28" i="36"/>
  <c r="Z28" i="36"/>
  <c r="AJ28" i="36"/>
  <c r="K29" i="36"/>
  <c r="M29" i="36" s="1"/>
  <c r="T29" i="36" s="1"/>
  <c r="L29" i="36"/>
  <c r="N29" i="36"/>
  <c r="O29" i="36"/>
  <c r="AG29" i="36" s="1"/>
  <c r="V29" i="36"/>
  <c r="W29" i="36"/>
  <c r="Y29" i="36"/>
  <c r="Z29" i="36"/>
  <c r="AH29" i="36" s="1"/>
  <c r="AD29" i="36"/>
  <c r="AJ29" i="36"/>
  <c r="E28" i="36"/>
  <c r="F28" i="36"/>
  <c r="P29" i="36" s="1"/>
  <c r="E29" i="36"/>
  <c r="F29" i="36"/>
  <c r="K29" i="34"/>
  <c r="M29" i="34" s="1"/>
  <c r="T29" i="34" s="1"/>
  <c r="L29" i="34"/>
  <c r="N29" i="34"/>
  <c r="O29" i="34"/>
  <c r="AG29" i="34" s="1"/>
  <c r="P29" i="34"/>
  <c r="Q29" i="34"/>
  <c r="V29" i="34"/>
  <c r="W29" i="34"/>
  <c r="X29" i="34"/>
  <c r="Y29" i="34"/>
  <c r="AE29" i="34" s="1"/>
  <c r="Z29" i="34"/>
  <c r="AH29" i="34" s="1"/>
  <c r="AA29" i="34"/>
  <c r="AB29" i="34" s="1"/>
  <c r="AD29" i="34"/>
  <c r="AJ29" i="34"/>
  <c r="K28" i="34"/>
  <c r="M28" i="34" s="1"/>
  <c r="T28" i="34" s="1"/>
  <c r="L28" i="34"/>
  <c r="N28" i="34"/>
  <c r="O28" i="34"/>
  <c r="AG28" i="34" s="1"/>
  <c r="P28" i="34"/>
  <c r="Q28" i="34"/>
  <c r="V28" i="34"/>
  <c r="W28" i="34"/>
  <c r="X28" i="34"/>
  <c r="Y28" i="34"/>
  <c r="AE28" i="34" s="1"/>
  <c r="Z28" i="34"/>
  <c r="AH28" i="34" s="1"/>
  <c r="AD28" i="34"/>
  <c r="AJ28" i="34"/>
  <c r="E28" i="34"/>
  <c r="F28" i="34"/>
  <c r="E29" i="34"/>
  <c r="F29" i="34"/>
  <c r="K28" i="12"/>
  <c r="L28" i="12"/>
  <c r="M28" i="12"/>
  <c r="N28" i="12"/>
  <c r="O28" i="12"/>
  <c r="AG28" i="12" s="1"/>
  <c r="P28" i="12"/>
  <c r="Q28" i="12"/>
  <c r="S28" i="12"/>
  <c r="T28" i="12"/>
  <c r="V28" i="12"/>
  <c r="W28" i="12"/>
  <c r="X28" i="12"/>
  <c r="Y28" i="12"/>
  <c r="AE28" i="12" s="1"/>
  <c r="Z28" i="12"/>
  <c r="AH28" i="12" s="1"/>
  <c r="AA28" i="12"/>
  <c r="AB28" i="12" s="1"/>
  <c r="AD28" i="12"/>
  <c r="AJ28" i="12"/>
  <c r="K29" i="12"/>
  <c r="L29" i="12"/>
  <c r="M29" i="12"/>
  <c r="N29" i="12"/>
  <c r="O29" i="12"/>
  <c r="P29" i="12" s="1"/>
  <c r="Q29" i="12" s="1"/>
  <c r="S29" i="12"/>
  <c r="T29" i="12"/>
  <c r="V29" i="12"/>
  <c r="W29" i="12"/>
  <c r="Y29" i="12"/>
  <c r="Z29" i="12"/>
  <c r="AH29" i="12" s="1"/>
  <c r="AA29" i="12"/>
  <c r="AB29" i="12"/>
  <c r="AD29" i="12"/>
  <c r="AJ29" i="12"/>
  <c r="E28" i="12"/>
  <c r="F28" i="12"/>
  <c r="E29" i="12"/>
  <c r="F29" i="12"/>
  <c r="AD28" i="36" l="1"/>
  <c r="AD30" i="36"/>
  <c r="AH31" i="36"/>
  <c r="AD31" i="36"/>
  <c r="S29" i="36"/>
  <c r="S28" i="36"/>
  <c r="Q33" i="36"/>
  <c r="S31" i="36"/>
  <c r="AE30" i="36"/>
  <c r="AG31" i="36"/>
  <c r="AA28" i="36"/>
  <c r="AB28" i="36" s="1"/>
  <c r="AH28" i="36"/>
  <c r="AH30" i="36"/>
  <c r="AA31" i="36"/>
  <c r="AB31" i="36" s="1"/>
  <c r="AG30" i="36"/>
  <c r="AG28" i="36"/>
  <c r="T31" i="36"/>
  <c r="Q32" i="3"/>
  <c r="Q33" i="3"/>
  <c r="S30" i="3"/>
  <c r="AG30" i="3"/>
  <c r="AD31" i="3"/>
  <c r="AA31" i="3"/>
  <c r="AB31" i="3" s="1"/>
  <c r="AE31" i="3"/>
  <c r="AE31" i="36"/>
  <c r="P31" i="36"/>
  <c r="Q32" i="36" s="1"/>
  <c r="P30" i="36"/>
  <c r="Q30" i="36" s="1"/>
  <c r="M30" i="36"/>
  <c r="T30" i="36" s="1"/>
  <c r="S30" i="36"/>
  <c r="X31" i="34"/>
  <c r="AE31" i="34" s="1"/>
  <c r="P30" i="34"/>
  <c r="Q30" i="34" s="1"/>
  <c r="M30" i="12"/>
  <c r="T30" i="12" s="1"/>
  <c r="P30" i="12"/>
  <c r="Q30" i="12" s="1"/>
  <c r="S30" i="12"/>
  <c r="X31" i="33"/>
  <c r="AE31" i="33" s="1"/>
  <c r="S31" i="33"/>
  <c r="S30" i="33"/>
  <c r="T30" i="33"/>
  <c r="AG31" i="33"/>
  <c r="M30" i="3"/>
  <c r="T30" i="3" s="1"/>
  <c r="AH31" i="3"/>
  <c r="AA29" i="36"/>
  <c r="AB29" i="36" s="1"/>
  <c r="X29" i="36"/>
  <c r="AE29" i="36" s="1"/>
  <c r="X28" i="36"/>
  <c r="AE28" i="36" s="1"/>
  <c r="S28" i="34"/>
  <c r="S29" i="34"/>
  <c r="AA28" i="34"/>
  <c r="AB28" i="34" s="1"/>
  <c r="X29" i="12"/>
  <c r="AE29" i="12" s="1"/>
  <c r="AG29" i="12"/>
  <c r="K28" i="33"/>
  <c r="L28" i="33"/>
  <c r="M28" i="33"/>
  <c r="N28" i="33"/>
  <c r="O28" i="33"/>
  <c r="AG28" i="33" s="1"/>
  <c r="P28" i="33"/>
  <c r="Q28" i="33"/>
  <c r="S28" i="33"/>
  <c r="T28" i="33"/>
  <c r="V28" i="33"/>
  <c r="W28" i="33"/>
  <c r="X28" i="33"/>
  <c r="Y28" i="33"/>
  <c r="AE28" i="33" s="1"/>
  <c r="Z28" i="33"/>
  <c r="AH28" i="33" s="1"/>
  <c r="AA28" i="33"/>
  <c r="AB28" i="33"/>
  <c r="AD28" i="33"/>
  <c r="AJ28" i="33"/>
  <c r="K29" i="33"/>
  <c r="L29" i="33"/>
  <c r="M29" i="33"/>
  <c r="N29" i="33"/>
  <c r="O29" i="33"/>
  <c r="AG29" i="33" s="1"/>
  <c r="P29" i="33"/>
  <c r="Q29" i="33"/>
  <c r="S29" i="33"/>
  <c r="T29" i="33"/>
  <c r="V29" i="33"/>
  <c r="W29" i="33"/>
  <c r="Y29" i="33"/>
  <c r="Z29" i="33"/>
  <c r="AH29" i="33" s="1"/>
  <c r="AA29" i="33"/>
  <c r="AB29" i="33" s="1"/>
  <c r="AD29" i="33"/>
  <c r="AJ29" i="33"/>
  <c r="E28" i="33"/>
  <c r="F28" i="33"/>
  <c r="E29" i="33"/>
  <c r="F29" i="33"/>
  <c r="K28" i="3"/>
  <c r="L28" i="3"/>
  <c r="N28" i="3"/>
  <c r="O28" i="3"/>
  <c r="AG28" i="3" s="1"/>
  <c r="V28" i="3"/>
  <c r="W28" i="3"/>
  <c r="X28" i="3"/>
  <c r="Y28" i="3"/>
  <c r="Z28" i="3"/>
  <c r="AJ28" i="3"/>
  <c r="K29" i="3"/>
  <c r="L29" i="3"/>
  <c r="M29" i="3"/>
  <c r="N29" i="3"/>
  <c r="T29" i="3" s="1"/>
  <c r="O29" i="3"/>
  <c r="V29" i="3"/>
  <c r="W29" i="3"/>
  <c r="X29" i="3"/>
  <c r="Y29" i="3"/>
  <c r="Z29" i="3"/>
  <c r="AJ29" i="3"/>
  <c r="E29" i="3"/>
  <c r="F29" i="3"/>
  <c r="P30" i="3" s="1"/>
  <c r="AJ20" i="42"/>
  <c r="Y20" i="42"/>
  <c r="W20" i="42"/>
  <c r="V20" i="42"/>
  <c r="L20" i="42"/>
  <c r="K20" i="42"/>
  <c r="G14" i="42"/>
  <c r="F14" i="42"/>
  <c r="E14" i="42"/>
  <c r="E28" i="3"/>
  <c r="F28" i="3"/>
  <c r="AA28" i="3" l="1"/>
  <c r="AB28" i="3" s="1"/>
  <c r="P29" i="3"/>
  <c r="AG29" i="3"/>
  <c r="S29" i="3"/>
  <c r="Q30" i="3"/>
  <c r="Q31" i="3"/>
  <c r="AH29" i="3"/>
  <c r="AD29" i="3"/>
  <c r="AD28" i="3"/>
  <c r="AH28" i="3"/>
  <c r="M28" i="3"/>
  <c r="T28" i="3" s="1"/>
  <c r="AA29" i="3"/>
  <c r="AB29" i="3" s="1"/>
  <c r="AE29" i="3"/>
  <c r="AE28" i="3"/>
  <c r="Q31" i="36"/>
  <c r="Q31" i="34"/>
  <c r="Q31" i="12"/>
  <c r="X29" i="33"/>
  <c r="AE29" i="33" s="1"/>
  <c r="S28" i="3"/>
  <c r="K26" i="36" l="1"/>
  <c r="M26" i="36" s="1"/>
  <c r="L26" i="36"/>
  <c r="N26" i="36"/>
  <c r="O26" i="36"/>
  <c r="AG26" i="36" s="1"/>
  <c r="V26" i="36"/>
  <c r="W26" i="36"/>
  <c r="X26" i="36"/>
  <c r="Y26" i="36"/>
  <c r="Z26" i="36"/>
  <c r="AH26" i="36" s="1"/>
  <c r="AA26" i="36"/>
  <c r="AB26" i="36"/>
  <c r="AD26" i="36"/>
  <c r="AJ26" i="36"/>
  <c r="K27" i="36"/>
  <c r="L27" i="36"/>
  <c r="N27" i="36"/>
  <c r="O27" i="36"/>
  <c r="AG27" i="36" s="1"/>
  <c r="V27" i="36"/>
  <c r="W27" i="36"/>
  <c r="X27" i="36"/>
  <c r="Y27" i="36"/>
  <c r="AE27" i="36" s="1"/>
  <c r="Z27" i="36"/>
  <c r="AH27" i="36" s="1"/>
  <c r="AA27" i="36"/>
  <c r="AB27" i="36"/>
  <c r="AD27" i="36"/>
  <c r="AJ27" i="36"/>
  <c r="E26" i="36"/>
  <c r="AE26" i="36" s="1"/>
  <c r="F26" i="36"/>
  <c r="E27" i="36"/>
  <c r="F27" i="36"/>
  <c r="P28" i="36" s="1"/>
  <c r="K26" i="34"/>
  <c r="L26" i="34"/>
  <c r="M26" i="34"/>
  <c r="N26" i="34"/>
  <c r="O26" i="34"/>
  <c r="AG26" i="34" s="1"/>
  <c r="P26" i="34"/>
  <c r="Q26" i="34"/>
  <c r="S26" i="34"/>
  <c r="T26" i="34"/>
  <c r="V26" i="34"/>
  <c r="W26" i="34"/>
  <c r="X26" i="34"/>
  <c r="Y26" i="34"/>
  <c r="AE26" i="34" s="1"/>
  <c r="Z26" i="34"/>
  <c r="AH26" i="34" s="1"/>
  <c r="AA26" i="34"/>
  <c r="AB26" i="34"/>
  <c r="AD26" i="34"/>
  <c r="AJ26" i="34"/>
  <c r="K27" i="34"/>
  <c r="L27" i="34"/>
  <c r="M27" i="34"/>
  <c r="N27" i="34"/>
  <c r="O27" i="34"/>
  <c r="AG27" i="34" s="1"/>
  <c r="P27" i="34"/>
  <c r="Q27" i="34"/>
  <c r="S27" i="34"/>
  <c r="T27" i="34"/>
  <c r="V27" i="34"/>
  <c r="W27" i="34"/>
  <c r="Y27" i="34"/>
  <c r="Z27" i="34"/>
  <c r="AH27" i="34" s="1"/>
  <c r="AA27" i="34"/>
  <c r="AB27" i="34" s="1"/>
  <c r="AD27" i="34"/>
  <c r="AJ27" i="34"/>
  <c r="E26" i="34"/>
  <c r="F26" i="34"/>
  <c r="E27" i="34"/>
  <c r="F27" i="34"/>
  <c r="K26" i="12"/>
  <c r="L26" i="12"/>
  <c r="M26" i="12"/>
  <c r="N26" i="12"/>
  <c r="O26" i="12"/>
  <c r="AG26" i="12" s="1"/>
  <c r="P26" i="12"/>
  <c r="Q26" i="12" s="1"/>
  <c r="S26" i="12"/>
  <c r="T26" i="12"/>
  <c r="V26" i="12"/>
  <c r="W26" i="12"/>
  <c r="X26" i="12" s="1"/>
  <c r="Y26" i="12"/>
  <c r="Z26" i="12"/>
  <c r="AH26" i="12" s="1"/>
  <c r="AA26" i="12"/>
  <c r="AB26" i="12"/>
  <c r="AD26" i="12"/>
  <c r="AJ26" i="12"/>
  <c r="K27" i="12"/>
  <c r="M27" i="12" s="1"/>
  <c r="T27" i="12" s="1"/>
  <c r="L27" i="12"/>
  <c r="N27" i="12"/>
  <c r="O27" i="12"/>
  <c r="AG27" i="12" s="1"/>
  <c r="P27" i="12"/>
  <c r="Q27" i="12"/>
  <c r="S27" i="12"/>
  <c r="V27" i="12"/>
  <c r="W27" i="12"/>
  <c r="Y27" i="12"/>
  <c r="Z27" i="12"/>
  <c r="AH27" i="12" s="1"/>
  <c r="AA27" i="12"/>
  <c r="AB27" i="12"/>
  <c r="AD27" i="12"/>
  <c r="AJ27" i="12"/>
  <c r="E26" i="12"/>
  <c r="F26" i="12"/>
  <c r="E27" i="12"/>
  <c r="F27" i="12"/>
  <c r="K26" i="33"/>
  <c r="L26" i="33"/>
  <c r="N26" i="33"/>
  <c r="O26" i="33"/>
  <c r="AG26" i="33" s="1"/>
  <c r="P26" i="33"/>
  <c r="Q26" i="33"/>
  <c r="V26" i="33"/>
  <c r="W26" i="33"/>
  <c r="X26" i="33"/>
  <c r="Y26" i="33"/>
  <c r="AE26" i="33" s="1"/>
  <c r="Z26" i="33"/>
  <c r="AH26" i="33" s="1"/>
  <c r="AA26" i="33"/>
  <c r="AB26" i="33"/>
  <c r="AD26" i="33"/>
  <c r="AJ26" i="33"/>
  <c r="K27" i="33"/>
  <c r="S27" i="33" s="1"/>
  <c r="L27" i="33"/>
  <c r="N27" i="33"/>
  <c r="O27" i="33"/>
  <c r="AG27" i="33" s="1"/>
  <c r="P27" i="33"/>
  <c r="Q27" i="33"/>
  <c r="V27" i="33"/>
  <c r="W27" i="33"/>
  <c r="X27" i="33"/>
  <c r="Y27" i="33"/>
  <c r="Z27" i="33"/>
  <c r="AA27" i="33"/>
  <c r="AB27" i="33"/>
  <c r="AD27" i="33"/>
  <c r="AH27" i="33"/>
  <c r="AJ27" i="33"/>
  <c r="E26" i="33"/>
  <c r="F26" i="33"/>
  <c r="E27" i="33"/>
  <c r="F27" i="33"/>
  <c r="K26" i="3"/>
  <c r="L26" i="3"/>
  <c r="M26" i="3"/>
  <c r="N26" i="3"/>
  <c r="O26" i="3"/>
  <c r="S26" i="3"/>
  <c r="T26" i="3"/>
  <c r="V26" i="3"/>
  <c r="W26" i="3"/>
  <c r="X26" i="3"/>
  <c r="Y26" i="3"/>
  <c r="Z26" i="3"/>
  <c r="AA26" i="3"/>
  <c r="AB26" i="3" s="1"/>
  <c r="AJ26" i="3"/>
  <c r="K27" i="3"/>
  <c r="M27" i="3" s="1"/>
  <c r="T27" i="3" s="1"/>
  <c r="L27" i="3"/>
  <c r="N27" i="3"/>
  <c r="O27" i="3"/>
  <c r="V27" i="3"/>
  <c r="W27" i="3"/>
  <c r="Y27" i="3"/>
  <c r="Z27" i="3"/>
  <c r="AJ27" i="3"/>
  <c r="E26" i="3"/>
  <c r="F26" i="3"/>
  <c r="AD26" i="3" s="1"/>
  <c r="E27" i="3"/>
  <c r="F27" i="3"/>
  <c r="P28" i="3" s="1"/>
  <c r="T26" i="36" l="1"/>
  <c r="Q29" i="36"/>
  <c r="AG26" i="3"/>
  <c r="AH26" i="3"/>
  <c r="AE26" i="3"/>
  <c r="AH27" i="3"/>
  <c r="S27" i="3"/>
  <c r="P27" i="3"/>
  <c r="AG27" i="3"/>
  <c r="Q28" i="3"/>
  <c r="Q29" i="3"/>
  <c r="AD27" i="3"/>
  <c r="AA27" i="3"/>
  <c r="AB27" i="3" s="1"/>
  <c r="M27" i="36"/>
  <c r="T27" i="36" s="1"/>
  <c r="S26" i="36"/>
  <c r="P27" i="36"/>
  <c r="Q28" i="36" s="1"/>
  <c r="S27" i="36"/>
  <c r="X27" i="34"/>
  <c r="AE27" i="34" s="1"/>
  <c r="AE26" i="12"/>
  <c r="X27" i="12"/>
  <c r="AE27" i="12" s="1"/>
  <c r="AE27" i="33"/>
  <c r="M27" i="33"/>
  <c r="T27" i="33" s="1"/>
  <c r="M26" i="33"/>
  <c r="T26" i="33" s="1"/>
  <c r="S26" i="33"/>
  <c r="X27" i="3"/>
  <c r="AE27" i="3" s="1"/>
  <c r="K25" i="33"/>
  <c r="S25" i="33" s="1"/>
  <c r="L25" i="33"/>
  <c r="M25" i="33"/>
  <c r="N25" i="33"/>
  <c r="T25" i="33" s="1"/>
  <c r="O25" i="33"/>
  <c r="P25" i="33"/>
  <c r="Q25" i="33"/>
  <c r="V25" i="33"/>
  <c r="W25" i="33"/>
  <c r="X25" i="33"/>
  <c r="Y25" i="33"/>
  <c r="Z25" i="33"/>
  <c r="AA25" i="33"/>
  <c r="AB25" i="33"/>
  <c r="AD25" i="33"/>
  <c r="AE25" i="33"/>
  <c r="AG25" i="33"/>
  <c r="AH25" i="33"/>
  <c r="AJ25" i="33"/>
  <c r="E25" i="33"/>
  <c r="F25" i="33"/>
  <c r="K25" i="12"/>
  <c r="S25" i="12" s="1"/>
  <c r="L25" i="12"/>
  <c r="M25" i="12"/>
  <c r="N25" i="12"/>
  <c r="T25" i="12" s="1"/>
  <c r="O25" i="12"/>
  <c r="P25" i="12"/>
  <c r="Q25" i="12"/>
  <c r="V25" i="12"/>
  <c r="W25" i="12"/>
  <c r="X25" i="12"/>
  <c r="Y25" i="12"/>
  <c r="Z25" i="12"/>
  <c r="AA25" i="12"/>
  <c r="AB25" i="12"/>
  <c r="AD25" i="12"/>
  <c r="AE25" i="12"/>
  <c r="AG25" i="12"/>
  <c r="AH25" i="12"/>
  <c r="AJ25" i="12"/>
  <c r="E25" i="12"/>
  <c r="F25" i="12"/>
  <c r="K25" i="34"/>
  <c r="S25" i="34" s="1"/>
  <c r="L25" i="34"/>
  <c r="M25" i="34"/>
  <c r="T25" i="34" s="1"/>
  <c r="N25" i="34"/>
  <c r="O25" i="34"/>
  <c r="P25" i="34"/>
  <c r="Q25" i="34"/>
  <c r="V25" i="34"/>
  <c r="W25" i="34"/>
  <c r="X25" i="34"/>
  <c r="Y25" i="34"/>
  <c r="Z25" i="34"/>
  <c r="AH25" i="34" s="1"/>
  <c r="AA25" i="34"/>
  <c r="AB25" i="34"/>
  <c r="AD25" i="34"/>
  <c r="AE25" i="34"/>
  <c r="AG25" i="34"/>
  <c r="AJ25" i="34"/>
  <c r="E25" i="34"/>
  <c r="F25" i="34"/>
  <c r="K25" i="36"/>
  <c r="L25" i="36"/>
  <c r="N25" i="36"/>
  <c r="O25" i="36"/>
  <c r="P25" i="36" s="1"/>
  <c r="Q25" i="36" s="1"/>
  <c r="V25" i="36"/>
  <c r="W25" i="36"/>
  <c r="X25" i="36"/>
  <c r="Y25" i="36"/>
  <c r="Z25" i="36"/>
  <c r="AJ25" i="36"/>
  <c r="E25" i="36"/>
  <c r="F25" i="36"/>
  <c r="P26" i="36" s="1"/>
  <c r="K25" i="3"/>
  <c r="L25" i="3"/>
  <c r="M25" i="3"/>
  <c r="N25" i="3"/>
  <c r="O25" i="3"/>
  <c r="V25" i="3"/>
  <c r="W25" i="3"/>
  <c r="X25" i="3"/>
  <c r="Y25" i="3"/>
  <c r="Z25" i="3"/>
  <c r="AJ25" i="3"/>
  <c r="E25" i="3"/>
  <c r="F25" i="3"/>
  <c r="K24" i="36"/>
  <c r="L24" i="36"/>
  <c r="M24" i="36" s="1"/>
  <c r="N24" i="36"/>
  <c r="O24" i="36"/>
  <c r="AG24" i="36" s="1"/>
  <c r="P24" i="36"/>
  <c r="V24" i="36"/>
  <c r="W24" i="36"/>
  <c r="X24" i="36"/>
  <c r="Y24" i="36"/>
  <c r="Z24" i="36"/>
  <c r="AA24" i="36" s="1"/>
  <c r="AB24" i="36" s="1"/>
  <c r="AJ24" i="36"/>
  <c r="E24" i="36"/>
  <c r="F24" i="36"/>
  <c r="AD24" i="36" s="1"/>
  <c r="K24" i="34"/>
  <c r="L24" i="34"/>
  <c r="M24" i="34"/>
  <c r="N24" i="34"/>
  <c r="O24" i="34"/>
  <c r="AG24" i="34" s="1"/>
  <c r="P24" i="34"/>
  <c r="Q24" i="34"/>
  <c r="S24" i="34"/>
  <c r="T24" i="34"/>
  <c r="V24" i="34"/>
  <c r="W24" i="34"/>
  <c r="X24" i="34"/>
  <c r="Y24" i="34"/>
  <c r="AE24" i="34" s="1"/>
  <c r="Z24" i="34"/>
  <c r="AH24" i="34" s="1"/>
  <c r="AA24" i="34"/>
  <c r="AB24" i="34"/>
  <c r="AD24" i="34"/>
  <c r="AJ24" i="34"/>
  <c r="E24" i="34"/>
  <c r="F24" i="34"/>
  <c r="K24" i="12"/>
  <c r="M24" i="12" s="1"/>
  <c r="T24" i="12" s="1"/>
  <c r="L24" i="12"/>
  <c r="N24" i="12"/>
  <c r="O24" i="12"/>
  <c r="AG24" i="12" s="1"/>
  <c r="P24" i="12"/>
  <c r="Q24" i="12"/>
  <c r="V24" i="12"/>
  <c r="W24" i="12"/>
  <c r="X24" i="12"/>
  <c r="Y24" i="12"/>
  <c r="AE24" i="12" s="1"/>
  <c r="Z24" i="12"/>
  <c r="AH24" i="12" s="1"/>
  <c r="AA24" i="12"/>
  <c r="AB24" i="12"/>
  <c r="AD24" i="12"/>
  <c r="AJ24" i="12"/>
  <c r="E24" i="12"/>
  <c r="F24" i="12"/>
  <c r="K24" i="33"/>
  <c r="M24" i="33" s="1"/>
  <c r="T24" i="33" s="1"/>
  <c r="L24" i="33"/>
  <c r="N24" i="33"/>
  <c r="O24" i="33"/>
  <c r="AG24" i="33" s="1"/>
  <c r="P24" i="33"/>
  <c r="Q24" i="33"/>
  <c r="V24" i="33"/>
  <c r="W24" i="33"/>
  <c r="X24" i="33"/>
  <c r="Y24" i="33"/>
  <c r="AE24" i="33" s="1"/>
  <c r="Z24" i="33"/>
  <c r="AH24" i="33" s="1"/>
  <c r="AA24" i="33"/>
  <c r="AB24" i="33"/>
  <c r="AD24" i="33"/>
  <c r="AJ24" i="33"/>
  <c r="E24" i="33"/>
  <c r="F24" i="33"/>
  <c r="K24" i="3"/>
  <c r="L24" i="3"/>
  <c r="N24" i="3"/>
  <c r="O24" i="3"/>
  <c r="V24" i="3"/>
  <c r="W24" i="3"/>
  <c r="Y24" i="3"/>
  <c r="Z24" i="3"/>
  <c r="AJ24" i="3"/>
  <c r="E24" i="3"/>
  <c r="F24" i="3"/>
  <c r="AA24" i="3" s="1"/>
  <c r="AB24" i="3" s="1"/>
  <c r="E22" i="36"/>
  <c r="F22" i="36"/>
  <c r="AD22" i="36" s="1"/>
  <c r="E23" i="36"/>
  <c r="F23" i="36"/>
  <c r="K22" i="36"/>
  <c r="L22" i="36"/>
  <c r="N22" i="36"/>
  <c r="O22" i="36"/>
  <c r="AG22" i="36" s="1"/>
  <c r="S22" i="36"/>
  <c r="V22" i="36"/>
  <c r="W22" i="36"/>
  <c r="Y22" i="36"/>
  <c r="Z22" i="36"/>
  <c r="AJ22" i="36"/>
  <c r="K23" i="36"/>
  <c r="M23" i="36" s="1"/>
  <c r="L23" i="36"/>
  <c r="N23" i="36"/>
  <c r="O23" i="36"/>
  <c r="V23" i="36"/>
  <c r="W23" i="36"/>
  <c r="Y23" i="36"/>
  <c r="Z23" i="36"/>
  <c r="AH23" i="36" s="1"/>
  <c r="AD23" i="36"/>
  <c r="AJ23" i="36"/>
  <c r="K22" i="34"/>
  <c r="L22" i="34"/>
  <c r="N22" i="34"/>
  <c r="O22" i="34"/>
  <c r="V22" i="34"/>
  <c r="W22" i="34"/>
  <c r="Y22" i="34"/>
  <c r="Z22" i="34"/>
  <c r="AH22" i="34" s="1"/>
  <c r="AD22" i="34"/>
  <c r="AJ22" i="34"/>
  <c r="K23" i="34"/>
  <c r="L23" i="34"/>
  <c r="N23" i="34"/>
  <c r="O23" i="34"/>
  <c r="AG23" i="34" s="1"/>
  <c r="V23" i="34"/>
  <c r="X23" i="34" s="1"/>
  <c r="AE23" i="34" s="1"/>
  <c r="W23" i="34"/>
  <c r="Y23" i="34"/>
  <c r="Z23" i="34"/>
  <c r="AJ23" i="34"/>
  <c r="E22" i="34"/>
  <c r="F22" i="34"/>
  <c r="E23" i="34"/>
  <c r="F23" i="34"/>
  <c r="AD23" i="34" s="1"/>
  <c r="K22" i="12"/>
  <c r="L22" i="12"/>
  <c r="N22" i="12"/>
  <c r="O22" i="12"/>
  <c r="V22" i="12"/>
  <c r="W22" i="12"/>
  <c r="Y22" i="12"/>
  <c r="Z22" i="12"/>
  <c r="AA22" i="12" s="1"/>
  <c r="AB22" i="12" s="1"/>
  <c r="AJ22" i="12"/>
  <c r="K23" i="12"/>
  <c r="S23" i="12" s="1"/>
  <c r="L23" i="12"/>
  <c r="N23" i="12"/>
  <c r="O23" i="12"/>
  <c r="AG23" i="12" s="1"/>
  <c r="V23" i="12"/>
  <c r="W23" i="12"/>
  <c r="X23" i="12"/>
  <c r="Y23" i="12"/>
  <c r="Z23" i="12"/>
  <c r="AH23" i="12" s="1"/>
  <c r="AJ23" i="12"/>
  <c r="E22" i="12"/>
  <c r="F22" i="12"/>
  <c r="AD22" i="12" s="1"/>
  <c r="E23" i="12"/>
  <c r="F23" i="12"/>
  <c r="AD23" i="12" s="1"/>
  <c r="K22" i="33"/>
  <c r="L22" i="33"/>
  <c r="N22" i="33"/>
  <c r="O22" i="33"/>
  <c r="V22" i="33"/>
  <c r="W22" i="33"/>
  <c r="Y22" i="33"/>
  <c r="Z22" i="33"/>
  <c r="AD22" i="33"/>
  <c r="AJ22" i="33"/>
  <c r="K23" i="33"/>
  <c r="L23" i="33"/>
  <c r="N23" i="33"/>
  <c r="O23" i="33"/>
  <c r="AG23" i="33" s="1"/>
  <c r="V23" i="33"/>
  <c r="W23" i="33"/>
  <c r="X23" i="33" s="1"/>
  <c r="AE23" i="33" s="1"/>
  <c r="Y23" i="33"/>
  <c r="Z23" i="33"/>
  <c r="AH23" i="33" s="1"/>
  <c r="AA23" i="33"/>
  <c r="AB23" i="33" s="1"/>
  <c r="AJ23" i="33"/>
  <c r="E22" i="33"/>
  <c r="F22" i="33"/>
  <c r="E23" i="33"/>
  <c r="F23" i="33"/>
  <c r="AD23" i="33" s="1"/>
  <c r="E23" i="3"/>
  <c r="F23" i="3"/>
  <c r="K23" i="3"/>
  <c r="L23" i="3"/>
  <c r="N23" i="3"/>
  <c r="O23" i="3"/>
  <c r="V23" i="3"/>
  <c r="W23" i="3"/>
  <c r="Y23" i="3"/>
  <c r="Z23" i="3"/>
  <c r="AJ23" i="3"/>
  <c r="E22" i="3"/>
  <c r="F22" i="3"/>
  <c r="K22" i="3"/>
  <c r="M22" i="3" s="1"/>
  <c r="L22" i="3"/>
  <c r="N22" i="3"/>
  <c r="O22" i="3"/>
  <c r="V22" i="3"/>
  <c r="W22" i="3"/>
  <c r="X22" i="3" s="1"/>
  <c r="Y22" i="3"/>
  <c r="Z22" i="3"/>
  <c r="AJ22" i="3"/>
  <c r="Q26" i="36" l="1"/>
  <c r="T24" i="36"/>
  <c r="AA25" i="36"/>
  <c r="AB25" i="36" s="1"/>
  <c r="AH25" i="36"/>
  <c r="Q27" i="36"/>
  <c r="M25" i="36"/>
  <c r="T25" i="36" s="1"/>
  <c r="AG25" i="36"/>
  <c r="AD25" i="36"/>
  <c r="AH24" i="36"/>
  <c r="AE25" i="36"/>
  <c r="AE24" i="36"/>
  <c r="P25" i="3"/>
  <c r="X24" i="3"/>
  <c r="P24" i="3"/>
  <c r="Q25" i="3" s="1"/>
  <c r="AG24" i="3"/>
  <c r="S24" i="3"/>
  <c r="AG25" i="3"/>
  <c r="X23" i="3"/>
  <c r="M24" i="3"/>
  <c r="T24" i="3" s="1"/>
  <c r="AD24" i="3"/>
  <c r="M23" i="3"/>
  <c r="T23" i="3" s="1"/>
  <c r="AH24" i="3"/>
  <c r="AA25" i="3"/>
  <c r="AB25" i="3" s="1"/>
  <c r="P26" i="3"/>
  <c r="T22" i="3"/>
  <c r="AE24" i="3"/>
  <c r="AA22" i="3"/>
  <c r="AB22" i="3" s="1"/>
  <c r="S22" i="3"/>
  <c r="AE25" i="3"/>
  <c r="T25" i="3"/>
  <c r="S25" i="3"/>
  <c r="AD25" i="3"/>
  <c r="AH25" i="3"/>
  <c r="S25" i="36"/>
  <c r="S24" i="36"/>
  <c r="S24" i="12"/>
  <c r="S24" i="33"/>
  <c r="S23" i="36"/>
  <c r="P23" i="36"/>
  <c r="Q24" i="36" s="1"/>
  <c r="AH22" i="36"/>
  <c r="X22" i="36"/>
  <c r="AE22" i="36" s="1"/>
  <c r="S23" i="34"/>
  <c r="AA23" i="34"/>
  <c r="AB23" i="34" s="1"/>
  <c r="AG22" i="34"/>
  <c r="P23" i="12"/>
  <c r="X22" i="12"/>
  <c r="AE22" i="12" s="1"/>
  <c r="AA23" i="12"/>
  <c r="AB23" i="12" s="1"/>
  <c r="AH22" i="12"/>
  <c r="AE23" i="12"/>
  <c r="AG22" i="12"/>
  <c r="AH22" i="33"/>
  <c r="AG22" i="33"/>
  <c r="M22" i="36"/>
  <c r="T22" i="36" s="1"/>
  <c r="T23" i="36"/>
  <c r="X23" i="36"/>
  <c r="AA23" i="36"/>
  <c r="AB23" i="36" s="1"/>
  <c r="AE23" i="36"/>
  <c r="AA22" i="36"/>
  <c r="AB22" i="36" s="1"/>
  <c r="AG23" i="36"/>
  <c r="X22" i="34"/>
  <c r="M22" i="34"/>
  <c r="M23" i="34"/>
  <c r="T23" i="34" s="1"/>
  <c r="AH23" i="34"/>
  <c r="AE22" i="34"/>
  <c r="P23" i="34"/>
  <c r="T22" i="34"/>
  <c r="S22" i="34"/>
  <c r="AA22" i="34"/>
  <c r="AB22" i="34" s="1"/>
  <c r="M23" i="12"/>
  <c r="T23" i="12" s="1"/>
  <c r="M22" i="12"/>
  <c r="T22" i="12" s="1"/>
  <c r="S22" i="12"/>
  <c r="AA22" i="33"/>
  <c r="AB22" i="33" s="1"/>
  <c r="M22" i="33"/>
  <c r="T22" i="33" s="1"/>
  <c r="X22" i="33"/>
  <c r="AE22" i="33" s="1"/>
  <c r="M23" i="33"/>
  <c r="T23" i="33" s="1"/>
  <c r="P23" i="33"/>
  <c r="S23" i="33"/>
  <c r="S22" i="33"/>
  <c r="AA23" i="3"/>
  <c r="AB23" i="3" s="1"/>
  <c r="AG23" i="3"/>
  <c r="AE23" i="3"/>
  <c r="AD23" i="3"/>
  <c r="AH23" i="3"/>
  <c r="P23" i="3"/>
  <c r="Q24" i="3" s="1"/>
  <c r="AD22" i="3"/>
  <c r="AG22" i="3"/>
  <c r="AE22" i="3"/>
  <c r="S23" i="3"/>
  <c r="AH22" i="3"/>
  <c r="Q26" i="3" l="1"/>
  <c r="Q27" i="3"/>
  <c r="F21" i="36" l="1"/>
  <c r="P22" i="36" s="1"/>
  <c r="AJ21" i="36"/>
  <c r="Z21" i="36"/>
  <c r="Y21" i="36"/>
  <c r="W21" i="36"/>
  <c r="V21" i="36"/>
  <c r="X21" i="36" s="1"/>
  <c r="O21" i="36"/>
  <c r="N21" i="36"/>
  <c r="L21" i="36"/>
  <c r="K21" i="36"/>
  <c r="AJ20" i="36"/>
  <c r="Y20" i="36"/>
  <c r="W20" i="36"/>
  <c r="V20" i="36"/>
  <c r="L20" i="36"/>
  <c r="K20" i="36"/>
  <c r="G14" i="36"/>
  <c r="F14" i="36"/>
  <c r="E14" i="36"/>
  <c r="Q23" i="36" l="1"/>
  <c r="AD21" i="36"/>
  <c r="AH21" i="36"/>
  <c r="E21" i="36"/>
  <c r="AG21" i="36" s="1"/>
  <c r="S21" i="36"/>
  <c r="AA21" i="36"/>
  <c r="P21" i="36"/>
  <c r="Q21" i="36" s="1"/>
  <c r="M21" i="36"/>
  <c r="T21" i="36" s="1"/>
  <c r="Q22" i="36" l="1"/>
  <c r="AB21" i="36"/>
  <c r="AE21" i="36"/>
  <c r="G14" i="33" l="1"/>
  <c r="F14" i="33"/>
  <c r="E14" i="33"/>
  <c r="E21" i="34"/>
  <c r="E21" i="12"/>
  <c r="G14" i="34"/>
  <c r="F14" i="34"/>
  <c r="E14" i="34"/>
  <c r="G14" i="12"/>
  <c r="F14" i="12"/>
  <c r="E14" i="12"/>
  <c r="F21" i="3"/>
  <c r="P22" i="3" s="1"/>
  <c r="E21" i="3"/>
  <c r="G14" i="3"/>
  <c r="F14" i="3"/>
  <c r="E14" i="3"/>
  <c r="Q23" i="3" l="1"/>
  <c r="E21" i="33" l="1"/>
  <c r="AJ21" i="33" l="1"/>
  <c r="Z21" i="33"/>
  <c r="Y21" i="33"/>
  <c r="W21" i="33"/>
  <c r="V21" i="33"/>
  <c r="AJ21" i="34"/>
  <c r="Z21" i="34"/>
  <c r="Y21" i="34"/>
  <c r="W21" i="34"/>
  <c r="V21" i="34"/>
  <c r="AJ20" i="33"/>
  <c r="Y20" i="33"/>
  <c r="W20" i="33"/>
  <c r="V20" i="33"/>
  <c r="O20" i="33"/>
  <c r="N20" i="33"/>
  <c r="L20" i="33"/>
  <c r="K20" i="33"/>
  <c r="AJ20" i="34"/>
  <c r="Y20" i="34"/>
  <c r="W20" i="34"/>
  <c r="V20" i="34"/>
  <c r="O20" i="34"/>
  <c r="N20" i="34"/>
  <c r="L20" i="34"/>
  <c r="K20" i="34"/>
  <c r="F21" i="34"/>
  <c r="P22" i="34" s="1"/>
  <c r="F21" i="33"/>
  <c r="Q23" i="34" l="1"/>
  <c r="P22" i="33"/>
  <c r="AD21" i="34"/>
  <c r="AD21" i="33"/>
  <c r="M20" i="33"/>
  <c r="X21" i="34"/>
  <c r="X21" i="33"/>
  <c r="M20" i="34"/>
  <c r="AH21" i="34"/>
  <c r="AH21" i="33"/>
  <c r="AA21" i="33"/>
  <c r="AA21" i="34"/>
  <c r="Q23" i="33" l="1"/>
  <c r="AE21" i="34"/>
  <c r="AE21" i="33"/>
  <c r="AB21" i="34"/>
  <c r="AB21" i="33"/>
  <c r="O21" i="34" l="1"/>
  <c r="AG21" i="34" s="1"/>
  <c r="N21" i="34"/>
  <c r="L21" i="34"/>
  <c r="K21" i="34"/>
  <c r="S21" i="34" s="1"/>
  <c r="O21" i="33"/>
  <c r="N21" i="33"/>
  <c r="L21" i="33"/>
  <c r="K21" i="33"/>
  <c r="AG21" i="33" l="1"/>
  <c r="P21" i="33"/>
  <c r="Q22" i="33" s="1"/>
  <c r="M21" i="34"/>
  <c r="T21" i="34" s="1"/>
  <c r="S21" i="33"/>
  <c r="P21" i="34"/>
  <c r="Q22" i="34" s="1"/>
  <c r="M21" i="33"/>
  <c r="T21" i="33" s="1"/>
  <c r="Q21" i="34" l="1"/>
  <c r="Q21" i="33"/>
  <c r="F21" i="12" l="1"/>
  <c r="P22" i="12" s="1"/>
  <c r="Q23" i="12" l="1"/>
  <c r="AJ21" i="12" l="1"/>
  <c r="AJ20" i="12"/>
  <c r="AJ21" i="3"/>
  <c r="AJ20" i="3"/>
  <c r="Z21" i="12" l="1"/>
  <c r="Y21" i="12"/>
  <c r="W21" i="12"/>
  <c r="V21" i="12"/>
  <c r="O21" i="12"/>
  <c r="N21" i="12"/>
  <c r="L21" i="12"/>
  <c r="K21" i="12"/>
  <c r="AD21" i="12"/>
  <c r="Y20" i="12"/>
  <c r="W20" i="12"/>
  <c r="V20" i="12"/>
  <c r="L20" i="12"/>
  <c r="K20" i="12"/>
  <c r="P21" i="12" l="1"/>
  <c r="Q22" i="12" s="1"/>
  <c r="AH21" i="12"/>
  <c r="AG21" i="12"/>
  <c r="M21" i="12"/>
  <c r="T21" i="12" s="1"/>
  <c r="X21" i="12"/>
  <c r="AA21" i="12"/>
  <c r="S21" i="12"/>
  <c r="Q21" i="12" l="1"/>
  <c r="AE21" i="12"/>
  <c r="AB21" i="12"/>
  <c r="Z21" i="3" l="1"/>
  <c r="Y21" i="3"/>
  <c r="Y20" i="3"/>
  <c r="W21" i="3"/>
  <c r="V21" i="3"/>
  <c r="W20" i="3"/>
  <c r="V20" i="3"/>
  <c r="O21" i="3"/>
  <c r="P21" i="3" s="1"/>
  <c r="Q22" i="3" s="1"/>
  <c r="N21" i="3"/>
  <c r="L21" i="3"/>
  <c r="K21" i="3"/>
  <c r="X21" i="3" l="1"/>
  <c r="M21" i="3"/>
  <c r="T21" i="3" s="1"/>
  <c r="S21" i="3"/>
  <c r="L20" i="3"/>
  <c r="K20" i="3"/>
  <c r="AD21" i="3"/>
  <c r="AE21" i="3" l="1"/>
  <c r="AG21" i="3"/>
  <c r="AH21" i="3"/>
  <c r="AA21" i="3"/>
  <c r="Q21" i="3" l="1"/>
  <c r="AB21" i="3"/>
</calcChain>
</file>

<file path=xl/sharedStrings.xml><?xml version="1.0" encoding="utf-8"?>
<sst xmlns="http://schemas.openxmlformats.org/spreadsheetml/2006/main" count="845" uniqueCount="57">
  <si>
    <t>Fecha</t>
  </si>
  <si>
    <t>Registro N°</t>
  </si>
  <si>
    <t>Tiempo de monitoreo</t>
  </si>
  <si>
    <t>Este</t>
  </si>
  <si>
    <t>Norte</t>
  </si>
  <si>
    <t>Elevacion</t>
  </si>
  <si>
    <t>Δ_E</t>
  </si>
  <si>
    <t>Δ_N</t>
  </si>
  <si>
    <t>Δ_H</t>
  </si>
  <si>
    <t>Δ_Z</t>
  </si>
  <si>
    <t>Despl.</t>
  </si>
  <si>
    <t>Velocidad</t>
  </si>
  <si>
    <t>Aceleración</t>
  </si>
  <si>
    <t>Azimut</t>
  </si>
  <si>
    <t>Buz.</t>
  </si>
  <si>
    <t>(cm)</t>
  </si>
  <si>
    <t>(cm/día)</t>
  </si>
  <si>
    <t>(º)</t>
  </si>
  <si>
    <t>(m)</t>
  </si>
  <si>
    <t>Frecuencia de Monitoreo</t>
  </si>
  <si>
    <t>dias</t>
  </si>
  <si>
    <t>Incremento Diarios</t>
  </si>
  <si>
    <t>Coordenadas</t>
  </si>
  <si>
    <t>Direc_Despl.</t>
  </si>
  <si>
    <t>Incremento Acumulativos</t>
  </si>
  <si>
    <t>CORDENADAS</t>
  </si>
  <si>
    <t>-.-</t>
  </si>
  <si>
    <t>E</t>
  </si>
  <si>
    <t>N</t>
  </si>
  <si>
    <t>Z</t>
  </si>
  <si>
    <t>PUNTO DE MONITOREO:</t>
  </si>
  <si>
    <t>EQUIPO:</t>
  </si>
  <si>
    <t>SECTOR:</t>
  </si>
  <si>
    <t>COMPONENTE:</t>
  </si>
  <si>
    <t>Direc_Despl. Acumulados</t>
  </si>
  <si>
    <t>Inversa de la Velocidad</t>
  </si>
  <si>
    <r>
      <t>(cm/dia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</si>
  <si>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Estacion Base</t>
  </si>
  <si>
    <t>Distancia</t>
  </si>
  <si>
    <t>XXX</t>
  </si>
  <si>
    <t>TRIMBLE</t>
  </si>
  <si>
    <t>UNIDAD MINERA SHAHUINDO
MONITOREO DE PRISMAS
TAJO CHALARINA FASE 3B</t>
  </si>
  <si>
    <t>D-CH-1</t>
  </si>
  <si>
    <t>D-CH-2</t>
  </si>
  <si>
    <t>D-CH-3</t>
  </si>
  <si>
    <t>D-CH-4</t>
  </si>
  <si>
    <t>D-CH-5</t>
  </si>
  <si>
    <t>DME CHOLOQUE</t>
  </si>
  <si>
    <t>DIQUE CHOLOQUE</t>
  </si>
  <si>
    <t>D-CH-11</t>
  </si>
  <si>
    <t>BM-CHOLOQUE</t>
  </si>
  <si>
    <t>Evaluar lectura</t>
  </si>
  <si>
    <t>D-CH-31</t>
  </si>
  <si>
    <t>D-CH-32</t>
  </si>
  <si>
    <t>D-CH-33</t>
  </si>
  <si>
    <t>D-CH-34</t>
  </si>
  <si>
    <t>D-CH-35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</si>
</sst>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10"/>
      <name val="Arial"/>
      <family val="2"/>
    </font>
    <font>
      <b/>
      <sz val="11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9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14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/>
    </xf>
    <xf numFmtId="164" fontId="7" fillId="0" borderId="19" xfId="0" applyNumberFormat="1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164" fontId="5" fillId="0" borderId="14" xfId="0" applyNumberFormat="1" applyFont="1" applyBorder="1" applyAlignment="1">
      <alignment horizontal="center" vertical="center"/>
    </xf>
    <xf numFmtId="164" fontId="5" fillId="0" borderId="19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28" xfId="0" applyFill="1" applyBorder="1" applyAlignment="1">
      <alignment vertical="center"/>
    </xf>
    <xf numFmtId="0" fontId="0" fillId="2" borderId="29" xfId="0" applyFill="1" applyBorder="1" applyAlignment="1">
      <alignment vertical="center"/>
    </xf>
    <xf numFmtId="0" fontId="0" fillId="2" borderId="30" xfId="0" applyFill="1" applyBorder="1" applyAlignment="1">
      <alignment vertical="center"/>
    </xf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64" fontId="5" fillId="2" borderId="11" xfId="0" applyNumberFormat="1" applyFont="1" applyFill="1" applyBorder="1" applyAlignment="1">
      <alignment horizontal="center" vertical="center"/>
    </xf>
    <xf numFmtId="0" fontId="10" fillId="2" borderId="0" xfId="0" applyFont="1" applyFill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11" fillId="2" borderId="0" xfId="0" applyFont="1" applyFill="1" applyAlignment="1">
      <alignment vertical="center"/>
    </xf>
    <xf numFmtId="164" fontId="7" fillId="0" borderId="34" xfId="0" applyNumberFormat="1" applyFont="1" applyBorder="1" applyAlignment="1">
      <alignment horizontal="center" vertical="center"/>
    </xf>
    <xf numFmtId="164" fontId="5" fillId="0" borderId="34" xfId="0" applyNumberFormat="1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4" fontId="5" fillId="0" borderId="27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1" fontId="5" fillId="0" borderId="19" xfId="0" applyNumberFormat="1" applyFont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6" fillId="0" borderId="25" xfId="0" applyFont="1" applyBorder="1"/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164" fontId="5" fillId="0" borderId="23" xfId="0" applyNumberFormat="1" applyFont="1" applyBorder="1" applyAlignment="1">
      <alignment horizontal="center" vertical="center"/>
    </xf>
    <xf numFmtId="164" fontId="5" fillId="0" borderId="24" xfId="0" applyNumberFormat="1" applyFont="1" applyBorder="1" applyAlignment="1">
      <alignment horizontal="center" vertical="center"/>
    </xf>
    <xf numFmtId="164" fontId="5" fillId="2" borderId="11" xfId="0" applyNumberFormat="1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3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8" fillId="0" borderId="0" xfId="0" applyFont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2" xfId="0" applyFont="1" applyFill="1" applyBorder="1" applyAlignment="1">
      <alignment vertical="center"/>
    </xf>
    <xf numFmtId="164" fontId="5" fillId="2" borderId="2" xfId="0" applyNumberFormat="1" applyFont="1" applyFill="1" applyBorder="1" applyAlignment="1">
      <alignment vertical="center"/>
    </xf>
    <xf numFmtId="164" fontId="5" fillId="2" borderId="10" xfId="0" applyNumberFormat="1" applyFont="1" applyFill="1" applyBorder="1"/>
    <xf numFmtId="0" fontId="5" fillId="2" borderId="3" xfId="0" applyFont="1" applyFill="1" applyBorder="1"/>
    <xf numFmtId="0" fontId="5" fillId="2" borderId="0" xfId="0" applyFont="1" applyFill="1"/>
    <xf numFmtId="0" fontId="0" fillId="2" borderId="0" xfId="0" applyFill="1"/>
    <xf numFmtId="0" fontId="0" fillId="2" borderId="6" xfId="0" applyFill="1" applyBorder="1"/>
    <xf numFmtId="164" fontId="5" fillId="2" borderId="0" xfId="0" applyNumberFormat="1" applyFont="1" applyFill="1" applyAlignment="1">
      <alignment vertical="center"/>
    </xf>
    <xf numFmtId="164" fontId="5" fillId="2" borderId="6" xfId="0" applyNumberFormat="1" applyFont="1" applyFill="1" applyBorder="1"/>
    <xf numFmtId="0" fontId="10" fillId="2" borderId="3" xfId="0" applyFont="1" applyFill="1" applyBorder="1"/>
    <xf numFmtId="164" fontId="5" fillId="2" borderId="0" xfId="0" applyNumberFormat="1" applyFont="1" applyFill="1"/>
    <xf numFmtId="164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3" borderId="3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10" xfId="0" applyFill="1" applyBorder="1"/>
    <xf numFmtId="0" fontId="0" fillId="2" borderId="3" xfId="0" applyFill="1" applyBorder="1"/>
    <xf numFmtId="0" fontId="6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" fontId="7" fillId="0" borderId="22" xfId="0" applyNumberFormat="1" applyFont="1" applyBorder="1" applyAlignment="1">
      <alignment horizontal="center" vertical="center"/>
    </xf>
    <xf numFmtId="1" fontId="7" fillId="0" borderId="26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22" fontId="7" fillId="0" borderId="11" xfId="0" applyNumberFormat="1" applyFont="1" applyBorder="1" applyAlignment="1">
      <alignment horizontal="right" vertical="center"/>
    </xf>
    <xf numFmtId="22" fontId="7" fillId="0" borderId="34" xfId="0" applyNumberFormat="1" applyFont="1" applyBorder="1" applyAlignment="1">
      <alignment horizontal="righ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/>
    </xf>
    <xf numFmtId="0" fontId="7" fillId="0" borderId="4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0" borderId="38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/>
    </xf>
    <xf numFmtId="0" fontId="8" fillId="0" borderId="35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/>
    </xf>
    <xf numFmtId="0" fontId="7" fillId="0" borderId="40" xfId="0" applyFont="1" applyBorder="1" applyAlignment="1">
      <alignment horizontal="center"/>
    </xf>
  </cellXfs>
  <cellStyles count="13">
    <cellStyle name="Millares 10" xfId="10" xr:uid="{607F62DD-761B-46F9-AC1C-4E83C0B0DDC8}"/>
    <cellStyle name="Millares 11" xfId="11" xr:uid="{E3C1049B-A2EE-49A1-AC40-306718FB8E8C}"/>
    <cellStyle name="Millares 12" xfId="12" xr:uid="{A6D8B4AE-E402-4F95-B56B-FDC1B9A50EFB}"/>
    <cellStyle name="Millares 2" xfId="2" xr:uid="{15D26758-F7E1-4CBA-84A1-9FEC23B027EE}"/>
    <cellStyle name="Millares 3" xfId="3" xr:uid="{35AADB52-434C-4CFF-BD27-DD16FE45D086}"/>
    <cellStyle name="Millares 4" xfId="4" xr:uid="{DF4D42BE-BB8F-4D76-B625-E74689C0936B}"/>
    <cellStyle name="Millares 5" xfId="5" xr:uid="{668A9CBA-9B58-4410-8A5B-8DFD617B47D7}"/>
    <cellStyle name="Millares 6" xfId="6" xr:uid="{EC7FA0FC-3B2D-4E0B-86CC-DD924F2FA7F6}"/>
    <cellStyle name="Millares 7" xfId="7" xr:uid="{948DEB8C-0F07-43E7-AF70-922D6D4D445D}"/>
    <cellStyle name="Millares 8" xfId="8" xr:uid="{5D1B811D-C0EB-4EE4-8D39-52606E372911}"/>
    <cellStyle name="Millares 9" xfId="9" xr:uid="{E6C0EB7D-1B7F-4CC5-AD10-ECE48EB83257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F9F29B"/>
      <color rgb="FF7D564B"/>
      <color rgb="FF698EB7"/>
      <color rgb="FF698E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9121790375797729"/>
          <c:y val="3.7941912998580095E-2"/>
          <c:w val="0.61489177061410605"/>
          <c:h val="0.920415128436814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Vector'!#REF!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'Data Vector'!#REF!</c:f>
            </c:numRef>
          </c:xVal>
          <c:yVal>
            <c:numRef>
              <c:f>'Data Vector'!#REF!</c:f>
            </c:numRef>
          </c:yVal>
          <c:smooth val="0"/>
          <c:extLst>
            <c:ext xmlns:c16="http://schemas.microsoft.com/office/drawing/2014/chart" uri="{C3380CC4-5D6E-409C-BE32-E72D297353CC}">
              <c16:uniqueId val="{00000002-0136-43A8-A1BB-E7EDA02E6F85}"/>
            </c:ext>
          </c:extLst>
        </c:ser>
        <c:ser>
          <c:idx val="11"/>
          <c:order val="1"/>
          <c:tx>
            <c:strRef>
              <c:f>#REF!</c:f>
              <c:strCache>
                <c:ptCount val="1"/>
                <c:pt idx="0">
                  <c:v>#¡REF!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  <a:tailEnd type="stealth" w="med" len="lg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359-4685-8CE3-297F59FED232}"/>
                </c:ext>
              </c:extLst>
            </c:dLbl>
            <c:dLbl>
              <c:idx val="1"/>
              <c:layout>
                <c:manualLayout>
                  <c:x val="-4.1923383287225752E-2"/>
                  <c:y val="1.3114754098360736E-2"/>
                </c:manualLayout>
              </c:layout>
              <c:tx>
                <c:rich>
                  <a:bodyPr/>
                  <a:lstStyle/>
                  <a:p>
                    <a:fld id="{7BB447E0-E07B-4E6D-B346-EA22F1EB2A69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{7BB447E0-E07B-4E6D-B346-EA22F1EB2A69}</c15:txfldGUID>
                      <c15:f>#REF!</c15:f>
                      <c15:dlblFieldTableCache>
                        <c:ptCount val="1"/>
                        <c:pt idx="0">
                          <c:v>#¡REF!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2359-4685-8CE3-297F59FED2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D1-4B58-B4C4-F990260568C8}"/>
            </c:ext>
          </c:extLst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#¡REF!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  <a:tailEnd type="stealth" w="med" len="lg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36-43A8-A1BB-E7EDA02E6F85}"/>
                </c:ext>
              </c:extLst>
            </c:dLbl>
            <c:dLbl>
              <c:idx val="1"/>
              <c:layout>
                <c:manualLayout>
                  <c:x val="-3.4915205960906762E-2"/>
                  <c:y val="-1.9918936362462888E-2"/>
                </c:manualLayout>
              </c:layout>
              <c:tx>
                <c:rich>
                  <a:bodyPr/>
                  <a:lstStyle/>
                  <a:p>
                    <a:fld id="{195C54E3-882E-476E-A706-7A76C2BAD5AE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{195C54E3-882E-476E-A706-7A76C2BAD5AE}</c15:txfldGUID>
                      <c15:f>#REF!</c15:f>
                      <c15:dlblFieldTableCache>
                        <c:ptCount val="1"/>
                        <c:pt idx="0">
                          <c:v>#¡REF!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0136-43A8-A1BB-E7EDA02E6F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36-43A8-A1BB-E7EDA02E6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344944"/>
        <c:axId val="1620337328"/>
        <c:extLst/>
      </c:scatterChart>
      <c:valAx>
        <c:axId val="162034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337328"/>
        <c:crosses val="autoZero"/>
        <c:crossBetween val="midCat"/>
        <c:majorUnit val="200"/>
        <c:minorUnit val="50"/>
      </c:valAx>
      <c:valAx>
        <c:axId val="16203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344944"/>
        <c:crosses val="autoZero"/>
        <c:crossBetween val="midCat"/>
        <c:majorUnit val="200"/>
        <c:minorUnit val="50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802108847023189"/>
          <c:y val="0.30619026720020659"/>
          <c:w val="7.8705769154126887E-2"/>
          <c:h val="0.47430592487414486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193028</xdr:colOff>
      <xdr:row>33</xdr:row>
      <xdr:rowOff>77562</xdr:rowOff>
    </xdr:from>
    <xdr:to>
      <xdr:col>4</xdr:col>
      <xdr:colOff>571146</xdr:colOff>
      <xdr:row>36</xdr:row>
      <xdr:rowOff>194035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6E74E4C-7E61-46BF-B941-02CC54403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3628" y="7316562"/>
          <a:ext cx="1902118" cy="916573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14</xdr:col>
      <xdr:colOff>0</xdr:colOff>
      <xdr:row>32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ABE518-8549-40B7-8FF6-2B59E9830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4</xdr:col>
      <xdr:colOff>620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203D20-B463-4BC5-A2F6-9090B55AC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189023"/>
          <a:ext cx="1886569" cy="9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4</xdr:col>
      <xdr:colOff>620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D59542-E44E-4827-B0F3-6351A42329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189023"/>
          <a:ext cx="1886569" cy="9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4</xdr:col>
      <xdr:colOff>620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8EF11B-B721-4F02-8AB7-7FDEC61032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189023"/>
          <a:ext cx="1886569" cy="9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3</xdr:col>
      <xdr:colOff>1372220</xdr:colOff>
      <xdr:row>4</xdr:row>
      <xdr:rowOff>212723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689" y="184261"/>
          <a:ext cx="1896094" cy="8857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3</xdr:col>
      <xdr:colOff>1372220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D0ACAD-CED3-444C-ACB9-5B9C25768C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189023"/>
          <a:ext cx="190561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</xdr:row>
      <xdr:rowOff>112823</xdr:rowOff>
    </xdr:from>
    <xdr:to>
      <xdr:col>3</xdr:col>
      <xdr:colOff>1372220</xdr:colOff>
      <xdr:row>4</xdr:row>
      <xdr:rowOff>212723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CB1DE6-C27F-4816-82B6-A30C32C958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189023"/>
          <a:ext cx="1905619" cy="9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4</xdr:col>
      <xdr:colOff>620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189023"/>
          <a:ext cx="1905619" cy="9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107951</xdr:colOff>
      <xdr:row>2</xdr:row>
      <xdr:rowOff>49323</xdr:rowOff>
    </xdr:from>
    <xdr:to>
      <xdr:col>3</xdr:col>
      <xdr:colOff>1270000</xdr:colOff>
      <xdr:row>4</xdr:row>
      <xdr:rowOff>304800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7B14BD-C3A6-49A6-8AB8-2F5C7DC287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151" y="392223"/>
          <a:ext cx="1797049" cy="7888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4</xdr:col>
      <xdr:colOff>620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6AE928-FFED-40A2-AB9F-02E6EA2900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189023"/>
          <a:ext cx="1886569" cy="9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4</xdr:col>
      <xdr:colOff>620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60825F-AAE8-4D0B-A36A-D52DB59E26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189023"/>
          <a:ext cx="1886569" cy="9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4</xdr:col>
      <xdr:colOff>620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D0FDA2E-626A-4FFE-8E5C-E3E395AE2D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189023"/>
          <a:ext cx="1886569" cy="9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4</xdr:col>
      <xdr:colOff>620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388214-F163-45E3-98AB-C4A320F829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189023"/>
          <a:ext cx="1886569" cy="9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  <pageSetUpPr fitToPage="1"/>
  </sheetPr>
  <dimension ref="C2:N38"/>
  <sheetViews>
    <sheetView showGridLines="0" zoomScale="90" zoomScaleNormal="90" zoomScaleSheetLayoutView="50" zoomScalePageLayoutView="70" workbookViewId="0">
      <selection activeCell="A8" sqref="A8"/>
    </sheetView>
  </sheetViews>
  <sheetFormatPr baseColWidth="10" defaultRowHeight="15" x14ac:dyDescent="0.25"/>
  <cols>
    <col min="2" max="2" width="3.42578125" customWidth="1"/>
    <col min="3" max="3" width="11.42578125" customWidth="1"/>
    <col min="11" max="11" width="11.42578125" customWidth="1"/>
    <col min="12" max="12" width="6" customWidth="1"/>
    <col min="13" max="13" width="11.42578125" customWidth="1"/>
  </cols>
  <sheetData>
    <row r="2" spans="3:14" ht="15" customHeight="1" thickBot="1" x14ac:dyDescent="0.3"/>
    <row r="3" spans="3:14" x14ac:dyDescent="0.25"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3"/>
    </row>
    <row r="4" spans="3:14" x14ac:dyDescent="0.25">
      <c r="C4" s="94"/>
      <c r="D4" s="81"/>
      <c r="E4" s="81"/>
      <c r="F4" s="81"/>
      <c r="G4" s="81"/>
      <c r="H4" s="81"/>
      <c r="I4" s="81"/>
      <c r="J4" s="81"/>
      <c r="K4" s="81"/>
      <c r="L4" s="81"/>
      <c r="M4" s="81"/>
      <c r="N4" s="82"/>
    </row>
    <row r="5" spans="3:14" x14ac:dyDescent="0.25">
      <c r="C5" s="94"/>
      <c r="D5" s="81"/>
      <c r="E5" s="81"/>
      <c r="F5" s="81"/>
      <c r="G5" s="81"/>
      <c r="H5" s="81"/>
      <c r="I5" s="81"/>
      <c r="J5" s="81"/>
      <c r="K5" s="81"/>
      <c r="L5" s="81"/>
      <c r="M5" s="81"/>
      <c r="N5" s="82"/>
    </row>
    <row r="6" spans="3:14" x14ac:dyDescent="0.25">
      <c r="C6" s="94"/>
      <c r="D6" s="81"/>
      <c r="E6" s="81"/>
      <c r="F6" s="81"/>
      <c r="G6" s="81"/>
      <c r="H6" s="81"/>
      <c r="I6" s="81"/>
      <c r="J6" s="81"/>
      <c r="K6" s="81"/>
      <c r="L6" s="81"/>
      <c r="M6" s="81"/>
      <c r="N6" s="82"/>
    </row>
    <row r="7" spans="3:14" x14ac:dyDescent="0.25">
      <c r="C7" s="94"/>
      <c r="D7" s="81"/>
      <c r="E7" s="81"/>
      <c r="F7" s="81"/>
      <c r="G7" s="81"/>
      <c r="H7" s="81"/>
      <c r="I7" s="81"/>
      <c r="J7" s="81"/>
      <c r="K7" s="81"/>
      <c r="L7" s="81"/>
      <c r="M7" s="81"/>
      <c r="N7" s="82"/>
    </row>
    <row r="8" spans="3:14" x14ac:dyDescent="0.25">
      <c r="C8" s="94"/>
      <c r="D8" s="81"/>
      <c r="E8" s="81"/>
      <c r="F8" s="81"/>
      <c r="G8" s="81"/>
      <c r="H8" s="81"/>
      <c r="I8" s="81"/>
      <c r="J8" s="81"/>
      <c r="K8" s="81"/>
      <c r="L8" s="81"/>
      <c r="M8" s="81"/>
      <c r="N8" s="82"/>
    </row>
    <row r="9" spans="3:14" x14ac:dyDescent="0.25">
      <c r="C9" s="94"/>
      <c r="D9" s="81"/>
      <c r="E9" s="81"/>
      <c r="F9" s="81"/>
      <c r="G9" s="81"/>
      <c r="H9" s="81"/>
      <c r="I9" s="81"/>
      <c r="J9" s="81"/>
      <c r="K9" s="81"/>
      <c r="L9" s="81"/>
      <c r="M9" s="81"/>
      <c r="N9" s="82"/>
    </row>
    <row r="10" spans="3:14" x14ac:dyDescent="0.25">
      <c r="C10" s="94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2"/>
    </row>
    <row r="11" spans="3:14" x14ac:dyDescent="0.25">
      <c r="C11" s="94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2"/>
    </row>
    <row r="12" spans="3:14" x14ac:dyDescent="0.25">
      <c r="C12" s="94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2"/>
    </row>
    <row r="13" spans="3:14" x14ac:dyDescent="0.25">
      <c r="C13" s="94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2"/>
    </row>
    <row r="14" spans="3:14" x14ac:dyDescent="0.25">
      <c r="C14" s="94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2"/>
    </row>
    <row r="15" spans="3:14" x14ac:dyDescent="0.25">
      <c r="C15" s="94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2"/>
    </row>
    <row r="16" spans="3:14" x14ac:dyDescent="0.25">
      <c r="C16" s="94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2"/>
    </row>
    <row r="17" spans="3:14" x14ac:dyDescent="0.25">
      <c r="C17" s="94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2"/>
    </row>
    <row r="18" spans="3:14" x14ac:dyDescent="0.25">
      <c r="C18" s="94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2"/>
    </row>
    <row r="19" spans="3:14" x14ac:dyDescent="0.25">
      <c r="C19" s="94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2"/>
    </row>
    <row r="20" spans="3:14" x14ac:dyDescent="0.25">
      <c r="C20" s="94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2"/>
    </row>
    <row r="21" spans="3:14" x14ac:dyDescent="0.25">
      <c r="C21" s="94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2"/>
    </row>
    <row r="22" spans="3:14" x14ac:dyDescent="0.25">
      <c r="C22" s="94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2"/>
    </row>
    <row r="23" spans="3:14" x14ac:dyDescent="0.25">
      <c r="C23" s="94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2"/>
    </row>
    <row r="24" spans="3:14" x14ac:dyDescent="0.25">
      <c r="C24" s="94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2"/>
    </row>
    <row r="25" spans="3:14" x14ac:dyDescent="0.25">
      <c r="C25" s="94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2"/>
    </row>
    <row r="26" spans="3:14" x14ac:dyDescent="0.25">
      <c r="C26" s="94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2"/>
    </row>
    <row r="27" spans="3:14" x14ac:dyDescent="0.25">
      <c r="C27" s="94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2"/>
    </row>
    <row r="28" spans="3:14" x14ac:dyDescent="0.25">
      <c r="C28" s="94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2"/>
    </row>
    <row r="29" spans="3:14" x14ac:dyDescent="0.25">
      <c r="C29" s="94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2"/>
    </row>
    <row r="30" spans="3:14" x14ac:dyDescent="0.25">
      <c r="C30" s="94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2"/>
    </row>
    <row r="31" spans="3:14" x14ac:dyDescent="0.25">
      <c r="C31" s="94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2"/>
    </row>
    <row r="32" spans="3:14" ht="15" customHeight="1" x14ac:dyDescent="0.25">
      <c r="C32" s="94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2"/>
    </row>
    <row r="33" spans="3:14" ht="15" customHeight="1" thickBot="1" x14ac:dyDescent="0.3">
      <c r="C33" s="42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4"/>
    </row>
    <row r="34" spans="3:14" ht="21.2" customHeight="1" x14ac:dyDescent="0.25">
      <c r="C34" s="91"/>
      <c r="D34" s="92"/>
      <c r="E34" s="93"/>
      <c r="F34" s="102" t="s">
        <v>41</v>
      </c>
      <c r="G34" s="103"/>
      <c r="H34" s="103"/>
      <c r="I34" s="103"/>
      <c r="J34" s="103"/>
      <c r="K34" s="103"/>
      <c r="L34" s="103"/>
      <c r="M34" s="103"/>
      <c r="N34" s="104"/>
    </row>
    <row r="35" spans="3:14" ht="21.2" customHeight="1" x14ac:dyDescent="0.25">
      <c r="C35" s="94"/>
      <c r="D35" s="81"/>
      <c r="E35" s="82"/>
      <c r="F35" s="105"/>
      <c r="G35" s="106"/>
      <c r="H35" s="106"/>
      <c r="I35" s="106"/>
      <c r="J35" s="106"/>
      <c r="K35" s="106"/>
      <c r="L35" s="106"/>
      <c r="M35" s="106"/>
      <c r="N35" s="107"/>
    </row>
    <row r="36" spans="3:14" ht="21.2" customHeight="1" x14ac:dyDescent="0.25">
      <c r="C36" s="94"/>
      <c r="D36" s="81"/>
      <c r="E36" s="82"/>
      <c r="F36" s="105"/>
      <c r="G36" s="106"/>
      <c r="H36" s="106"/>
      <c r="I36" s="106"/>
      <c r="J36" s="106"/>
      <c r="K36" s="106"/>
      <c r="L36" s="106"/>
      <c r="M36" s="106"/>
      <c r="N36" s="107"/>
    </row>
    <row r="37" spans="3:14" ht="21.2" customHeight="1" thickBot="1" x14ac:dyDescent="0.3">
      <c r="C37" s="42"/>
      <c r="D37" s="43"/>
      <c r="E37" s="44"/>
      <c r="F37" s="108"/>
      <c r="G37" s="109"/>
      <c r="H37" s="109"/>
      <c r="I37" s="109"/>
      <c r="J37" s="109"/>
      <c r="K37" s="109"/>
      <c r="L37" s="109"/>
      <c r="M37" s="109"/>
      <c r="N37" s="110"/>
    </row>
    <row r="38" spans="3:14" ht="21.2" customHeight="1" x14ac:dyDescent="0.25"/>
  </sheetData>
  <mergeCells count="1">
    <mergeCell ref="F34:N37"/>
  </mergeCells>
  <printOptions horizontalCentered="1" verticalCentered="1"/>
  <pageMargins left="0.59055118110236215" right="0" top="0.19685039370078741" bottom="0.19685039370078741" header="0" footer="0"/>
  <pageSetup paperSize="9" scale="9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643C-E27D-4A72-A9F5-6ACF07101F85}">
  <sheetPr>
    <tabColor rgb="FF92D050"/>
  </sheetPr>
  <dimension ref="B1:CV138"/>
  <sheetViews>
    <sheetView zoomScale="75" zoomScaleNormal="75" workbookViewId="0">
      <pane ySplit="19" topLeftCell="A32" activePane="bottomLeft" state="frozen"/>
      <selection activeCell="Q81" sqref="Q81"/>
      <selection pane="bottomLeft" activeCell="F36" sqref="F36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0.5703125" customWidth="1"/>
    <col min="5" max="9" width="15.5703125" customWidth="1"/>
    <col min="10" max="10" width="1.140625" customWidth="1"/>
    <col min="11" max="11" width="11.42578125" bestFit="1" customWidth="1"/>
    <col min="12" max="12" width="14.5703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13"/>
      <c r="C2" s="114"/>
      <c r="D2" s="115"/>
      <c r="E2" s="33"/>
      <c r="F2" s="27"/>
      <c r="G2" s="27"/>
      <c r="H2" s="27"/>
      <c r="I2" s="28"/>
      <c r="J2" s="1"/>
      <c r="K2" s="1"/>
      <c r="L2" s="1"/>
      <c r="M2" s="1"/>
      <c r="N2" s="1"/>
    </row>
    <row r="3" spans="2:36" ht="21.2" customHeight="1" x14ac:dyDescent="0.25">
      <c r="B3" s="116"/>
      <c r="C3" s="117"/>
      <c r="D3" s="118"/>
      <c r="E3" s="34"/>
      <c r="F3" s="29"/>
      <c r="G3" s="29"/>
      <c r="H3" s="29"/>
      <c r="I3" s="30"/>
      <c r="J3" s="1"/>
      <c r="K3" s="72"/>
      <c r="L3" s="72"/>
      <c r="M3" s="72"/>
      <c r="N3" s="7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16"/>
      <c r="C4" s="117"/>
      <c r="D4" s="118"/>
      <c r="E4" s="34"/>
      <c r="F4" s="29"/>
      <c r="G4" s="29"/>
      <c r="H4" s="29"/>
      <c r="I4" s="30"/>
      <c r="J4" s="2"/>
      <c r="K4" s="69"/>
      <c r="L4" s="69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19"/>
      <c r="C5" s="120"/>
      <c r="D5" s="121"/>
      <c r="E5" s="35"/>
      <c r="F5" s="31"/>
      <c r="G5" s="31"/>
      <c r="H5" s="31"/>
      <c r="I5" s="32"/>
      <c r="J5" s="2"/>
      <c r="K5" s="69"/>
      <c r="L5" s="69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4"/>
      <c r="C6" s="75"/>
      <c r="D6" s="75"/>
      <c r="E6" s="76"/>
      <c r="F6" s="76"/>
      <c r="G6" s="77"/>
      <c r="H6" s="77"/>
      <c r="I6" s="78"/>
      <c r="J6" s="3"/>
      <c r="K6" s="69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79"/>
      <c r="C7" s="36" t="s">
        <v>33</v>
      </c>
      <c r="D7" s="80"/>
      <c r="E7" s="99" t="s">
        <v>47</v>
      </c>
      <c r="F7" s="37"/>
      <c r="G7" s="36" t="s">
        <v>31</v>
      </c>
      <c r="H7" s="80"/>
      <c r="I7" s="88" t="s">
        <v>40</v>
      </c>
      <c r="J7" s="3"/>
      <c r="K7" s="69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79"/>
      <c r="C8" s="36" t="s">
        <v>32</v>
      </c>
      <c r="D8" s="80"/>
      <c r="E8" s="99" t="s">
        <v>48</v>
      </c>
      <c r="F8" s="45"/>
      <c r="G8" s="36" t="s">
        <v>30</v>
      </c>
      <c r="H8" s="80"/>
      <c r="I8" s="88" t="s">
        <v>54</v>
      </c>
      <c r="J8" s="3"/>
      <c r="K8" s="69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79"/>
      <c r="C9" s="36"/>
      <c r="D9" s="80"/>
      <c r="E9" s="37"/>
      <c r="F9" s="81"/>
      <c r="G9" s="81"/>
      <c r="H9" s="81"/>
      <c r="I9" s="82"/>
      <c r="J9" s="3"/>
      <c r="K9" s="69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79"/>
      <c r="C10" s="37" t="s">
        <v>37</v>
      </c>
      <c r="D10" s="80"/>
      <c r="E10" s="40" t="s">
        <v>27</v>
      </c>
      <c r="F10" s="40" t="s">
        <v>28</v>
      </c>
      <c r="G10" s="68" t="s">
        <v>29</v>
      </c>
      <c r="H10" s="81"/>
      <c r="I10" s="82"/>
      <c r="J10" s="3"/>
      <c r="K10" s="69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79"/>
      <c r="C11" s="36" t="s">
        <v>50</v>
      </c>
      <c r="E11" s="68">
        <v>808931.10900000005</v>
      </c>
      <c r="F11" s="68">
        <v>9159077.3220000006</v>
      </c>
      <c r="G11" s="68">
        <v>2523.3319999999999</v>
      </c>
      <c r="H11" s="83"/>
      <c r="I11" s="84"/>
      <c r="J11" s="3"/>
      <c r="K11" s="69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5"/>
      <c r="C12" s="80"/>
      <c r="D12" s="80"/>
      <c r="E12" s="36"/>
      <c r="F12" s="36"/>
      <c r="G12" s="86"/>
      <c r="H12" s="86"/>
      <c r="I12" s="87"/>
      <c r="J12" s="4"/>
      <c r="K12" s="70"/>
      <c r="L12" s="70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5"/>
      <c r="C13" s="80"/>
      <c r="D13" s="80"/>
      <c r="E13" s="38" t="s">
        <v>27</v>
      </c>
      <c r="F13" s="39" t="s">
        <v>28</v>
      </c>
      <c r="G13" s="40" t="s">
        <v>29</v>
      </c>
      <c r="H13" s="86"/>
      <c r="I13" s="87"/>
      <c r="J13" s="4"/>
      <c r="K13" s="70"/>
      <c r="L13" s="70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5"/>
      <c r="C14" s="41" t="s">
        <v>25</v>
      </c>
      <c r="D14" s="41"/>
      <c r="E14" s="68">
        <f>G20</f>
        <v>808732.85349999997</v>
      </c>
      <c r="F14" s="68">
        <f>H20</f>
        <v>9158811.7485000007</v>
      </c>
      <c r="G14" s="68">
        <f>I20</f>
        <v>2578.5754999999999</v>
      </c>
      <c r="H14" s="86"/>
      <c r="I14" s="87"/>
      <c r="J14" s="5"/>
      <c r="K14" s="73"/>
      <c r="L14" s="73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2"/>
      <c r="C15" s="43"/>
      <c r="D15" s="43"/>
      <c r="E15" s="43"/>
      <c r="F15" s="43"/>
      <c r="G15" s="43"/>
      <c r="H15" s="43"/>
      <c r="I15" s="4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34" t="s">
        <v>1</v>
      </c>
      <c r="C17" s="135"/>
      <c r="D17" s="129" t="s">
        <v>0</v>
      </c>
      <c r="E17" s="132" t="s">
        <v>19</v>
      </c>
      <c r="F17" s="129" t="s">
        <v>2</v>
      </c>
      <c r="G17" s="126" t="s">
        <v>22</v>
      </c>
      <c r="H17" s="140"/>
      <c r="I17" s="127"/>
      <c r="J17" s="9"/>
      <c r="K17" s="141" t="s">
        <v>21</v>
      </c>
      <c r="L17" s="142"/>
      <c r="M17" s="142"/>
      <c r="N17" s="142"/>
      <c r="O17" s="142"/>
      <c r="P17" s="142"/>
      <c r="Q17" s="143"/>
      <c r="R17" s="7"/>
      <c r="S17" s="126" t="s">
        <v>23</v>
      </c>
      <c r="T17" s="127"/>
      <c r="U17" s="7"/>
      <c r="V17" s="126" t="s">
        <v>24</v>
      </c>
      <c r="W17" s="128"/>
      <c r="X17" s="128"/>
      <c r="Y17" s="128"/>
      <c r="Z17" s="128"/>
      <c r="AA17" s="128"/>
      <c r="AB17" s="127"/>
      <c r="AC17" s="7"/>
      <c r="AD17" s="126" t="s">
        <v>34</v>
      </c>
      <c r="AE17" s="127"/>
      <c r="AF17" s="7"/>
      <c r="AG17" s="122" t="s">
        <v>35</v>
      </c>
      <c r="AH17" s="122" t="s">
        <v>35</v>
      </c>
      <c r="AI17" s="7"/>
      <c r="AJ17" s="95" t="s">
        <v>38</v>
      </c>
    </row>
    <row r="18" spans="2:100" ht="15.75" x14ac:dyDescent="0.25">
      <c r="B18" s="136"/>
      <c r="C18" s="137"/>
      <c r="D18" s="130"/>
      <c r="E18" s="133"/>
      <c r="F18" s="130"/>
      <c r="G18" s="54" t="s">
        <v>3</v>
      </c>
      <c r="H18" s="54" t="s">
        <v>4</v>
      </c>
      <c r="I18" s="55" t="s">
        <v>5</v>
      </c>
      <c r="J18" s="11"/>
      <c r="K18" s="54" t="s">
        <v>6</v>
      </c>
      <c r="L18" s="65" t="s">
        <v>7</v>
      </c>
      <c r="M18" s="65" t="s">
        <v>8</v>
      </c>
      <c r="N18" s="65" t="s">
        <v>9</v>
      </c>
      <c r="O18" s="64" t="s">
        <v>10</v>
      </c>
      <c r="P18" s="64" t="s">
        <v>11</v>
      </c>
      <c r="Q18" s="63" t="s">
        <v>12</v>
      </c>
      <c r="R18" s="56"/>
      <c r="S18" s="62" t="s">
        <v>13</v>
      </c>
      <c r="T18" s="63" t="s">
        <v>14</v>
      </c>
      <c r="U18" s="56"/>
      <c r="V18" s="62" t="s">
        <v>6</v>
      </c>
      <c r="W18" s="64" t="s">
        <v>7</v>
      </c>
      <c r="X18" s="64" t="s">
        <v>8</v>
      </c>
      <c r="Y18" s="64" t="s">
        <v>9</v>
      </c>
      <c r="Z18" s="89" t="s">
        <v>10</v>
      </c>
      <c r="AA18" s="64" t="s">
        <v>11</v>
      </c>
      <c r="AB18" s="63" t="s">
        <v>12</v>
      </c>
      <c r="AC18" s="56"/>
      <c r="AD18" s="62" t="s">
        <v>13</v>
      </c>
      <c r="AE18" s="63" t="s">
        <v>14</v>
      </c>
      <c r="AF18" s="7"/>
      <c r="AG18" s="123"/>
      <c r="AH18" s="123"/>
      <c r="AI18" s="7"/>
      <c r="AJ18" s="96" t="s">
        <v>39</v>
      </c>
    </row>
    <row r="19" spans="2:100" ht="18.75" thickBot="1" x14ac:dyDescent="0.3">
      <c r="B19" s="138"/>
      <c r="C19" s="139"/>
      <c r="D19" s="131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49" t="s">
        <v>15</v>
      </c>
      <c r="M19" s="49" t="s">
        <v>15</v>
      </c>
      <c r="N19" s="49" t="s">
        <v>15</v>
      </c>
      <c r="O19" s="57" t="s">
        <v>15</v>
      </c>
      <c r="P19" s="57" t="s">
        <v>16</v>
      </c>
      <c r="Q19" s="58" t="s">
        <v>36</v>
      </c>
      <c r="R19" s="56"/>
      <c r="S19" s="59" t="s">
        <v>17</v>
      </c>
      <c r="T19" s="58" t="s">
        <v>17</v>
      </c>
      <c r="U19" s="56"/>
      <c r="V19" s="59" t="s">
        <v>15</v>
      </c>
      <c r="W19" s="57" t="s">
        <v>15</v>
      </c>
      <c r="X19" s="57" t="s">
        <v>15</v>
      </c>
      <c r="Y19" s="57" t="s">
        <v>15</v>
      </c>
      <c r="Z19" s="90" t="s">
        <v>15</v>
      </c>
      <c r="AA19" s="57" t="s">
        <v>16</v>
      </c>
      <c r="AB19" s="58" t="s">
        <v>36</v>
      </c>
      <c r="AC19" s="56"/>
      <c r="AD19" s="59" t="s">
        <v>17</v>
      </c>
      <c r="AE19" s="58" t="s">
        <v>17</v>
      </c>
      <c r="AF19" s="7"/>
      <c r="AG19" s="61"/>
      <c r="AH19" s="61"/>
      <c r="AI19" s="7"/>
      <c r="AJ19" s="96" t="s">
        <v>18</v>
      </c>
    </row>
    <row r="20" spans="2:100" ht="15.75" x14ac:dyDescent="0.25">
      <c r="B20" s="124">
        <v>1</v>
      </c>
      <c r="C20" s="125"/>
      <c r="D20" s="100">
        <v>45606.625</v>
      </c>
      <c r="E20" s="25">
        <v>0</v>
      </c>
      <c r="F20" s="24">
        <v>0</v>
      </c>
      <c r="G20" s="17">
        <v>808732.85349999997</v>
      </c>
      <c r="H20" s="17">
        <v>9158811.7485000007</v>
      </c>
      <c r="I20" s="18">
        <v>2578.5754999999999</v>
      </c>
      <c r="J20" s="10"/>
      <c r="K20" s="17">
        <f>(G20-G20)*100</f>
        <v>0</v>
      </c>
      <c r="L20" s="46">
        <f>(I20-I20)*100</f>
        <v>0</v>
      </c>
      <c r="M20" s="46">
        <v>0</v>
      </c>
      <c r="N20" s="46">
        <v>0</v>
      </c>
      <c r="O20" s="47">
        <v>0</v>
      </c>
      <c r="P20" s="47">
        <v>0</v>
      </c>
      <c r="Q20" s="48">
        <v>0</v>
      </c>
      <c r="R20" s="26"/>
      <c r="S20" s="50" t="s">
        <v>26</v>
      </c>
      <c r="T20" s="51" t="s">
        <v>26</v>
      </c>
      <c r="U20" s="26"/>
      <c r="V20" s="50">
        <f t="shared" ref="V20:V23" si="0">(G20-$G$20)*100</f>
        <v>0</v>
      </c>
      <c r="W20" s="60">
        <f t="shared" ref="W20:W23" si="1">(H20-$H$20)*100</f>
        <v>0</v>
      </c>
      <c r="X20" s="60">
        <v>0</v>
      </c>
      <c r="Y20" s="60">
        <f t="shared" ref="Y20:Y23" si="2">(I20-$I$20)*100</f>
        <v>0</v>
      </c>
      <c r="Z20" s="60">
        <v>0</v>
      </c>
      <c r="AA20" s="60">
        <v>0</v>
      </c>
      <c r="AB20" s="51">
        <v>0</v>
      </c>
      <c r="AC20" s="26"/>
      <c r="AD20" s="50">
        <v>0</v>
      </c>
      <c r="AE20" s="51">
        <v>0</v>
      </c>
      <c r="AF20" s="26"/>
      <c r="AG20" s="66">
        <v>0</v>
      </c>
      <c r="AH20" s="66">
        <v>0</v>
      </c>
      <c r="AI20" s="26"/>
      <c r="AJ20" s="20">
        <f t="shared" ref="AJ20:AJ23" si="3">SQRT((G20-$E$11)^2+(H20-$F$11)^2+(I20-$G$11)^2)</f>
        <v>335.98567153191624</v>
      </c>
      <c r="AK20" s="2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44">
        <v>2</v>
      </c>
      <c r="C21" s="145"/>
      <c r="D21" s="100">
        <v>45612.625</v>
      </c>
      <c r="E21" s="97">
        <f>D21-D20</f>
        <v>6</v>
      </c>
      <c r="F21" s="98">
        <f>D21-D$20</f>
        <v>6</v>
      </c>
      <c r="G21" s="17">
        <v>808732.87349999999</v>
      </c>
      <c r="H21" s="17">
        <v>9158811.7360000014</v>
      </c>
      <c r="I21" s="18">
        <v>2578.5810000000001</v>
      </c>
      <c r="J21" s="10"/>
      <c r="K21" s="19">
        <f t="shared" ref="K21:L21" si="4">(G21-G20)*100</f>
        <v>2.0000000018626451</v>
      </c>
      <c r="L21" s="20">
        <f t="shared" si="4"/>
        <v>-1.249999925494194</v>
      </c>
      <c r="M21" s="20">
        <f t="shared" ref="M21:M23" si="5">SQRT(K21^2+L21^2)</f>
        <v>2.3584952451056735</v>
      </c>
      <c r="N21" s="20">
        <f t="shared" ref="N21" si="6">(I21-I20)*100</f>
        <v>0.55000000002110028</v>
      </c>
      <c r="O21" s="21">
        <f t="shared" ref="O21" si="7">(SQRT((G21-G20)^2+(H21-H20)^2+(I21-I20)^2)*100)</f>
        <v>2.4217761707493288</v>
      </c>
      <c r="P21" s="21">
        <f t="shared" ref="P21" si="8">O21/(F21-F20)</f>
        <v>0.40362936179155479</v>
      </c>
      <c r="Q21" s="22">
        <f t="shared" ref="Q21" si="9">(P21-P20)/(F21-F20)</f>
        <v>6.7271560298592464E-2</v>
      </c>
      <c r="R21" s="26"/>
      <c r="S21" s="52">
        <f t="shared" ref="S21:S23" si="10">IF(K21&lt;0, ATAN2(L21,K21)*180/PI()+360,ATAN2(L21,K21)*180/PI())</f>
        <v>122.00538164922709</v>
      </c>
      <c r="T21" s="53">
        <f t="shared" ref="T21:T23" si="11">ATAN(N21/M21)*180/PI()</f>
        <v>13.126751964520496</v>
      </c>
      <c r="U21" s="26"/>
      <c r="V21" s="23">
        <f t="shared" si="0"/>
        <v>2.0000000018626451</v>
      </c>
      <c r="W21" s="21">
        <f t="shared" si="1"/>
        <v>-1.249999925494194</v>
      </c>
      <c r="X21" s="21">
        <f t="shared" ref="X21:X23" si="12">SQRT(V21^2+W21^2)</f>
        <v>2.3584952451056735</v>
      </c>
      <c r="Y21" s="21">
        <f t="shared" si="2"/>
        <v>0.55000000002110028</v>
      </c>
      <c r="Z21" s="21">
        <f t="shared" ref="Z21:Z23" si="13">SQRT((G21-$G$20)^2+(H21-$H$20)^2+(I21-$I$20)^2)*100</f>
        <v>2.4217761707493288</v>
      </c>
      <c r="AA21" s="21">
        <f t="shared" ref="AA21:AA23" si="14">Z21/F21</f>
        <v>0.40362936179155479</v>
      </c>
      <c r="AB21" s="22">
        <f t="shared" ref="AB21:AB23" si="15">(AA21-$AA$20)/(F21-$F$20)</f>
        <v>6.7271560298592464E-2</v>
      </c>
      <c r="AC21" s="26"/>
      <c r="AD21" s="52">
        <f t="shared" ref="AD21:AD23" si="16">IF(F21&lt;=0,NA(),IF((G21-$G$20)&lt;0,ATAN2((H21-$H$20),(G21-$G$20))*180/PI()+360,ATAN2((H21-$H$20),(G21-$G$20))*180/PI()))</f>
        <v>122.00538164922709</v>
      </c>
      <c r="AE21" s="53">
        <f t="shared" ref="AE21:AE23" si="17">IF(E21&lt;=0,NA(),ATAN(Y21/X21)*180/PI())</f>
        <v>13.126751964520496</v>
      </c>
      <c r="AF21" s="26"/>
      <c r="AG21" s="67">
        <f t="shared" ref="AG21:AG23" si="18">1/(O21/E21)</f>
        <v>2.4775204548088037</v>
      </c>
      <c r="AH21" s="67">
        <f t="shared" ref="AH21:AH23" si="19">1/(Z21/F21)</f>
        <v>2.4775204548088037</v>
      </c>
      <c r="AI21" s="26"/>
      <c r="AJ21" s="20">
        <f t="shared" si="3"/>
        <v>335.98465568660953</v>
      </c>
      <c r="AK21" s="2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44">
        <v>3</v>
      </c>
      <c r="C22" s="145"/>
      <c r="D22" s="100">
        <v>45621.375</v>
      </c>
      <c r="E22" s="97">
        <f>D22-D21</f>
        <v>8.75</v>
      </c>
      <c r="F22" s="98">
        <f t="shared" ref="F22:F23" si="20">D22-D$20</f>
        <v>14.75</v>
      </c>
      <c r="G22" s="17">
        <v>808732.95400000003</v>
      </c>
      <c r="H22" s="17">
        <v>9158811.6710000001</v>
      </c>
      <c r="I22" s="18">
        <v>2578.5834999999997</v>
      </c>
      <c r="J22" s="10"/>
      <c r="K22" s="19">
        <f t="shared" ref="K22:L24" si="21">(G22-G21)*100</f>
        <v>8.0500000040046871</v>
      </c>
      <c r="L22" s="20">
        <f t="shared" si="21"/>
        <v>-6.5000001341104507</v>
      </c>
      <c r="M22" s="20">
        <f t="shared" si="5"/>
        <v>10.346617892234706</v>
      </c>
      <c r="N22" s="20">
        <f t="shared" ref="N22:N30" si="22">(I22-I21)*100</f>
        <v>0.24999999995998223</v>
      </c>
      <c r="O22" s="21">
        <f t="shared" ref="O22:O30" si="23">(SQRT((G22-G21)^2+(H22-H21)^2+(I22-I21)^2)*100)</f>
        <v>10.349637762158217</v>
      </c>
      <c r="P22" s="21">
        <f t="shared" ref="P22:P30" si="24">O22/(F22-F21)</f>
        <v>1.1828157442466534</v>
      </c>
      <c r="Q22" s="22">
        <f t="shared" ref="Q22:Q30" si="25">(P22-P21)/(F22-F21)</f>
        <v>8.9049872280582698E-2</v>
      </c>
      <c r="R22" s="26"/>
      <c r="S22" s="52">
        <f t="shared" si="10"/>
        <v>128.91925963106021</v>
      </c>
      <c r="T22" s="53">
        <f t="shared" si="11"/>
        <v>1.3841390915276088</v>
      </c>
      <c r="U22" s="26"/>
      <c r="V22" s="23">
        <f t="shared" si="0"/>
        <v>10.050000005867332</v>
      </c>
      <c r="W22" s="21">
        <f t="shared" si="1"/>
        <v>-7.7500000596046448</v>
      </c>
      <c r="X22" s="21">
        <f t="shared" si="12"/>
        <v>12.691138681844327</v>
      </c>
      <c r="Y22" s="21">
        <f t="shared" si="2"/>
        <v>0.79999999998108251</v>
      </c>
      <c r="Z22" s="21">
        <f t="shared" si="13"/>
        <v>12.71632812732414</v>
      </c>
      <c r="AA22" s="21">
        <f t="shared" si="14"/>
        <v>0.8621239408355349</v>
      </c>
      <c r="AB22" s="22">
        <f t="shared" si="15"/>
        <v>5.8449080734612538E-2</v>
      </c>
      <c r="AC22" s="26"/>
      <c r="AD22" s="52">
        <f t="shared" si="16"/>
        <v>127.63740768570395</v>
      </c>
      <c r="AE22" s="53">
        <f t="shared" si="17"/>
        <v>3.6069306075441463</v>
      </c>
      <c r="AF22" s="26"/>
      <c r="AG22" s="67">
        <f t="shared" si="18"/>
        <v>0.84544021743378939</v>
      </c>
      <c r="AH22" s="67">
        <f t="shared" si="19"/>
        <v>1.1599260299288769</v>
      </c>
      <c r="AI22" s="26"/>
      <c r="AJ22" s="20">
        <f t="shared" si="3"/>
        <v>335.98896719765378</v>
      </c>
      <c r="AK22" s="2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</row>
    <row r="23" spans="2:100" ht="15.75" x14ac:dyDescent="0.25">
      <c r="B23" s="144">
        <v>4</v>
      </c>
      <c r="C23" s="145"/>
      <c r="D23" s="100">
        <v>45634.375</v>
      </c>
      <c r="E23" s="97">
        <f>D23-D22</f>
        <v>13</v>
      </c>
      <c r="F23" s="98">
        <f t="shared" si="20"/>
        <v>27.75</v>
      </c>
      <c r="G23" s="17">
        <v>808732.99199999997</v>
      </c>
      <c r="H23" s="17">
        <v>9158811.6435000002</v>
      </c>
      <c r="I23" s="18">
        <v>2578.578</v>
      </c>
      <c r="J23" s="10"/>
      <c r="K23" s="19">
        <f t="shared" si="21"/>
        <v>3.7999999942258</v>
      </c>
      <c r="L23" s="20">
        <f t="shared" si="21"/>
        <v>-2.7499999850988388</v>
      </c>
      <c r="M23" s="20">
        <f t="shared" si="5"/>
        <v>4.6906822397343966</v>
      </c>
      <c r="N23" s="20">
        <f t="shared" si="22"/>
        <v>-0.54999999997562554</v>
      </c>
      <c r="O23" s="21">
        <f t="shared" si="23"/>
        <v>4.7228169426871585</v>
      </c>
      <c r="P23" s="21">
        <f t="shared" si="24"/>
        <v>0.36329361097593527</v>
      </c>
      <c r="Q23" s="22">
        <f t="shared" si="25"/>
        <v>-6.3040164097747542E-2</v>
      </c>
      <c r="R23" s="26"/>
      <c r="S23" s="52">
        <f t="shared" si="10"/>
        <v>125.89266558164232</v>
      </c>
      <c r="T23" s="53">
        <f t="shared" si="11"/>
        <v>-6.6876075065488543</v>
      </c>
      <c r="U23" s="26"/>
      <c r="V23" s="23">
        <f t="shared" si="0"/>
        <v>13.850000000093132</v>
      </c>
      <c r="W23" s="21">
        <f t="shared" si="1"/>
        <v>-10.500000044703484</v>
      </c>
      <c r="X23" s="21">
        <f t="shared" si="12"/>
        <v>17.380233051986181</v>
      </c>
      <c r="Y23" s="21">
        <f t="shared" si="2"/>
        <v>0.25000000000545697</v>
      </c>
      <c r="Z23" s="21">
        <f t="shared" si="13"/>
        <v>17.38203097860994</v>
      </c>
      <c r="AA23" s="21">
        <f t="shared" si="14"/>
        <v>0.62637949472468257</v>
      </c>
      <c r="AB23" s="22">
        <f t="shared" si="15"/>
        <v>2.2572234044132704E-2</v>
      </c>
      <c r="AC23" s="26"/>
      <c r="AD23" s="52">
        <f t="shared" si="16"/>
        <v>127.16659362411414</v>
      </c>
      <c r="AE23" s="53">
        <f t="shared" si="17"/>
        <v>0.82409465193422304</v>
      </c>
      <c r="AF23" s="26"/>
      <c r="AG23" s="67">
        <f t="shared" si="18"/>
        <v>2.7525945125036633</v>
      </c>
      <c r="AH23" s="67">
        <f t="shared" si="19"/>
        <v>1.5964762710496099</v>
      </c>
      <c r="AI23" s="26"/>
      <c r="AJ23" s="20">
        <f t="shared" si="3"/>
        <v>335.98739792957986</v>
      </c>
    </row>
    <row r="24" spans="2:100" ht="15.75" x14ac:dyDescent="0.25">
      <c r="B24" s="144">
        <v>5</v>
      </c>
      <c r="C24" s="145"/>
      <c r="D24" s="100">
        <v>45638.625</v>
      </c>
      <c r="E24" s="97">
        <f>D24-D23</f>
        <v>4.25</v>
      </c>
      <c r="F24" s="98">
        <f t="shared" ref="F24" si="26">D24-D$20</f>
        <v>32</v>
      </c>
      <c r="G24" s="17">
        <v>808732.87100000004</v>
      </c>
      <c r="H24" s="17">
        <v>9158811.7364999987</v>
      </c>
      <c r="I24" s="18">
        <v>2578.5884999999998</v>
      </c>
      <c r="K24" s="19">
        <f t="shared" si="21"/>
        <v>-12.099999992642552</v>
      </c>
      <c r="L24" s="20">
        <f t="shared" si="21"/>
        <v>9.2999998480081558</v>
      </c>
      <c r="M24" s="20">
        <f t="shared" ref="M24" si="27">SQRT(K24^2+L24^2)</f>
        <v>15.261061463571316</v>
      </c>
      <c r="N24" s="20">
        <f t="shared" si="22"/>
        <v>1.0499999999865395</v>
      </c>
      <c r="O24" s="21">
        <f t="shared" si="23"/>
        <v>15.29714015739129</v>
      </c>
      <c r="P24" s="21">
        <f t="shared" si="24"/>
        <v>3.5993270958567742</v>
      </c>
      <c r="Q24" s="22">
        <f t="shared" si="25"/>
        <v>0.76141964350137392</v>
      </c>
      <c r="R24" s="26"/>
      <c r="S24" s="52">
        <f t="shared" ref="S24" si="28">IF(K24&lt;0, ATAN2(L24,K24)*180/PI()+360,ATAN2(L24,K24)*180/PI())</f>
        <v>307.5457007516469</v>
      </c>
      <c r="T24" s="53">
        <f t="shared" ref="T24" si="29">ATAN(N24/M24)*180/PI()</f>
        <v>3.9358931981466561</v>
      </c>
      <c r="U24" s="26"/>
      <c r="V24" s="23">
        <f t="shared" ref="V24" si="30">(G24-$G$20)*100</f>
        <v>1.7500000074505806</v>
      </c>
      <c r="W24" s="21">
        <f t="shared" ref="W24" si="31">(H24-$H$20)*100</f>
        <v>-1.2000001966953278</v>
      </c>
      <c r="X24" s="21">
        <f t="shared" ref="X24" si="32">SQRT(V24^2+W24^2)</f>
        <v>2.1219096347737945</v>
      </c>
      <c r="Y24" s="21">
        <f t="shared" ref="Y24" si="33">(I24-$I$20)*100</f>
        <v>1.2999999999919964</v>
      </c>
      <c r="Z24" s="21">
        <f t="shared" ref="Z24" si="34">SQRT((G24-$G$20)^2+(H24-$H$20)^2+(I24-$I$20)^2)*100</f>
        <v>2.4884735277123298</v>
      </c>
      <c r="AA24" s="21">
        <f t="shared" ref="AA24" si="35">Z24/F24</f>
        <v>7.7764797741010305E-2</v>
      </c>
      <c r="AB24" s="22">
        <f t="shared" ref="AB24" si="36">(AA24-$AA$20)/(F24-$F$20)</f>
        <v>2.430149929406572E-3</v>
      </c>
      <c r="AC24" s="26"/>
      <c r="AD24" s="52">
        <f t="shared" ref="AD24" si="37">IF(F24&lt;=0,NA(),IF((G24-$G$20)&lt;0,ATAN2((H24-$H$20),(G24-$G$20))*180/PI()+360,ATAN2((H24-$H$20),(G24-$G$20))*180/PI()))</f>
        <v>124.43899357530134</v>
      </c>
      <c r="AE24" s="53">
        <f t="shared" ref="AE24" si="38">IF(E24&lt;=0,NA(),ATAN(Y24/X24)*180/PI())</f>
        <v>31.493955502111621</v>
      </c>
      <c r="AF24" s="26"/>
      <c r="AG24" s="67">
        <f t="shared" ref="AG24" si="39">1/(O24/E24)</f>
        <v>0.27782970910065696</v>
      </c>
      <c r="AH24" s="67">
        <f t="shared" ref="AH24" si="40">1/(Z24/F24)</f>
        <v>12.859288894834181</v>
      </c>
      <c r="AI24" s="26"/>
      <c r="AJ24" s="20">
        <f t="shared" ref="AJ24" si="41">SQRT((G24-$E$11)^2+(H24-$F$11)^2+(I24-$G$11)^2)</f>
        <v>335.98696886563613</v>
      </c>
    </row>
    <row r="25" spans="2:100" ht="15.75" x14ac:dyDescent="0.25">
      <c r="B25" s="144">
        <v>6</v>
      </c>
      <c r="C25" s="145"/>
      <c r="D25" s="100">
        <v>45643.583333333336</v>
      </c>
      <c r="E25" s="97">
        <f t="shared" ref="E25:E26" si="42">D25-D24</f>
        <v>4.9583333333357587</v>
      </c>
      <c r="F25" s="98">
        <f t="shared" ref="F25" si="43">D25-D$20</f>
        <v>36.958333333335759</v>
      </c>
      <c r="G25" s="17">
        <v>808732.5774999999</v>
      </c>
      <c r="H25" s="17">
        <v>9158811.9554999992</v>
      </c>
      <c r="I25" s="18">
        <v>2578.5785000000001</v>
      </c>
      <c r="K25" s="19">
        <f t="shared" ref="K25" si="44">(G25-G24)*100</f>
        <v>-29.350000014528632</v>
      </c>
      <c r="L25" s="20">
        <f t="shared" ref="L25" si="45">(H25-H24)*100</f>
        <v>21.900000050663948</v>
      </c>
      <c r="M25" s="20">
        <f t="shared" ref="M25" si="46">SQRT(K25^2+L25^2)</f>
        <v>36.620110637079073</v>
      </c>
      <c r="N25" s="20">
        <f t="shared" si="22"/>
        <v>-0.99999999997635314</v>
      </c>
      <c r="O25" s="21">
        <f t="shared" si="23"/>
        <v>36.633761792530457</v>
      </c>
      <c r="P25" s="21">
        <f t="shared" si="24"/>
        <v>7.3883217060529489</v>
      </c>
      <c r="Q25" s="22">
        <f t="shared" si="25"/>
        <v>0.76416698020725804</v>
      </c>
      <c r="R25" s="26"/>
      <c r="S25" s="52">
        <f t="shared" ref="S25" si="47">IF(K25&lt;0, ATAN2(L25,K25)*180/PI()+360,ATAN2(L25,K25)*180/PI())</f>
        <v>306.7290836659086</v>
      </c>
      <c r="T25" s="53">
        <f t="shared" ref="T25" si="48">ATAN(N25/M25)*180/PI()</f>
        <v>-1.5642100249262463</v>
      </c>
      <c r="U25" s="26"/>
      <c r="V25" s="23">
        <f t="shared" ref="V25" si="49">(G25-$G$20)*100</f>
        <v>-27.600000007078052</v>
      </c>
      <c r="W25" s="21">
        <f t="shared" ref="W25" si="50">(H25-$H$20)*100</f>
        <v>20.69999985396862</v>
      </c>
      <c r="X25" s="21">
        <f t="shared" ref="X25" si="51">SQRT(V25^2+W25^2)</f>
        <v>34.499999918043613</v>
      </c>
      <c r="Y25" s="21">
        <f t="shared" ref="Y25" si="52">(I25-$I$20)*100</f>
        <v>0.30000000001564331</v>
      </c>
      <c r="Z25" s="21">
        <f t="shared" ref="Z25" si="53">SQRT((G25-$G$20)^2+(H25-$H$20)^2+(I25-$I$20)^2)*100</f>
        <v>34.501304241217007</v>
      </c>
      <c r="AA25" s="21">
        <f t="shared" ref="AA25" si="54">Z25/F25</f>
        <v>0.93351894226511145</v>
      </c>
      <c r="AB25" s="22">
        <f t="shared" ref="AB25" si="55">(AA25-$AA$20)/(F25-$F$20)</f>
        <v>2.5258686149223455E-2</v>
      </c>
      <c r="AC25" s="26"/>
      <c r="AD25" s="52">
        <f t="shared" ref="AD25" si="56">IF(F25&lt;=0,NA(),IF((G25-$G$20)&lt;0,ATAN2((H25-$H$20),(G25-$G$20))*180/PI()+360,ATAN2((H25-$H$20),(G25-$G$20))*180/PI()))</f>
        <v>306.86989744477415</v>
      </c>
      <c r="AE25" s="53">
        <f t="shared" ref="AE25" si="57">IF(E25&lt;=0,NA(),ATAN(Y25/X25)*180/PI())</f>
        <v>0.49821161382308521</v>
      </c>
      <c r="AF25" s="26"/>
      <c r="AG25" s="67">
        <f t="shared" ref="AG25" si="58">1/(O25/E25)</f>
        <v>0.13534873544836862</v>
      </c>
      <c r="AH25" s="67">
        <f t="shared" ref="AH25" si="59">1/(Z25/F25)</f>
        <v>1.0712155423151644</v>
      </c>
      <c r="AI25" s="26"/>
      <c r="AJ25" s="20">
        <f t="shared" ref="AJ25" si="60">SQRT((G25-$E$11)^2+(H25-$F$11)^2+(I25-$G$11)^2)</f>
        <v>335.98558239536993</v>
      </c>
    </row>
    <row r="26" spans="2:100" ht="15.75" x14ac:dyDescent="0.25">
      <c r="B26" s="144">
        <v>7</v>
      </c>
      <c r="C26" s="145"/>
      <c r="D26" s="100">
        <v>45644.416666666664</v>
      </c>
      <c r="E26" s="97">
        <f t="shared" si="42"/>
        <v>0.83333333332848269</v>
      </c>
      <c r="F26" s="98">
        <f t="shared" ref="F26" si="61">D26-D$20</f>
        <v>37.791666666664241</v>
      </c>
      <c r="G26" s="17">
        <v>808732.65500000003</v>
      </c>
      <c r="H26" s="17">
        <v>9158811.9000000004</v>
      </c>
      <c r="I26" s="18">
        <v>2578.5740000000001</v>
      </c>
      <c r="K26" s="19">
        <f t="shared" ref="K26:K30" si="62">(G26-G25)*100</f>
        <v>7.750000013038516</v>
      </c>
      <c r="L26" s="20">
        <f t="shared" ref="L26:L30" si="63">(H26-H25)*100</f>
        <v>-5.5499998852610588</v>
      </c>
      <c r="M26" s="20">
        <f t="shared" ref="M26:M30" si="64">SQRT(K26^2+L26^2)</f>
        <v>9.5323134090573607</v>
      </c>
      <c r="N26" s="20">
        <f t="shared" si="22"/>
        <v>-0.4500000000007276</v>
      </c>
      <c r="O26" s="21">
        <f t="shared" si="23"/>
        <v>9.5429292635173297</v>
      </c>
      <c r="P26" s="21">
        <f t="shared" si="24"/>
        <v>11.451515116287453</v>
      </c>
      <c r="Q26" s="22">
        <f t="shared" si="25"/>
        <v>4.8758320923097864</v>
      </c>
      <c r="R26" s="26"/>
      <c r="S26" s="52">
        <f t="shared" ref="S26:S30" si="65">IF(K26&lt;0, ATAN2(L26,K26)*180/PI()+360,ATAN2(L26,K26)*180/PI())</f>
        <v>125.60755005284109</v>
      </c>
      <c r="T26" s="53">
        <f t="shared" ref="T26:T30" si="66">ATAN(N26/M26)*180/PI()</f>
        <v>-2.7028038214314312</v>
      </c>
      <c r="U26" s="26"/>
      <c r="V26" s="23">
        <f t="shared" ref="V26:V30" si="67">(G26-$G$20)*100</f>
        <v>-19.849999994039536</v>
      </c>
      <c r="W26" s="21">
        <f t="shared" ref="W26:W30" si="68">(H26-$H$20)*100</f>
        <v>15.149999968707561</v>
      </c>
      <c r="X26" s="21">
        <f t="shared" ref="X26:X30" si="69">SQRT(V26^2+W26^2)</f>
        <v>24.970883020334078</v>
      </c>
      <c r="Y26" s="21">
        <f t="shared" ref="Y26:Y30" si="70">(I26-$I$20)*100</f>
        <v>-0.14999999998508429</v>
      </c>
      <c r="Z26" s="21">
        <f t="shared" ref="Z26:Z30" si="71">SQRT((G26-$G$20)^2+(H26-$H$20)^2+(I26-$I$20)^2)*100</f>
        <v>24.971333540986635</v>
      </c>
      <c r="AA26" s="21">
        <f t="shared" ref="AA26:AA30" si="72">Z26/F26</f>
        <v>0.66076296029075821</v>
      </c>
      <c r="AB26" s="22">
        <f t="shared" ref="AB26:AB30" si="73">(AA26-$AA$20)/(F26-$F$20)</f>
        <v>1.7484356170870137E-2</v>
      </c>
      <c r="AC26" s="26"/>
      <c r="AD26" s="52">
        <f t="shared" ref="AD26:AD30" si="74">IF(F26&lt;=0,NA(),IF((G26-$G$20)&lt;0,ATAN2((H26-$H$20),(G26-$G$20))*180/PI()+360,ATAN2((H26-$H$20),(G26-$G$20))*180/PI()))</f>
        <v>307.35174902013534</v>
      </c>
      <c r="AE26" s="53">
        <f t="shared" ref="AE26:AE30" si="75">IF(E26&lt;=0,NA(),ATAN(Y26/X26)*180/PI())</f>
        <v>-0.34417139146787806</v>
      </c>
      <c r="AF26" s="26"/>
      <c r="AG26" s="67">
        <f t="shared" ref="AG26:AG30" si="76">1/(O26/E26)</f>
        <v>8.7324689339815242E-2</v>
      </c>
      <c r="AH26" s="67">
        <f t="shared" ref="AH26:AH30" si="77">1/(Z26/F26)</f>
        <v>1.5134020217476567</v>
      </c>
      <c r="AI26" s="26"/>
      <c r="AJ26" s="20">
        <f t="shared" ref="AJ26:AJ30" si="78">SQRT((G26-$E$11)^2+(H26-$F$11)^2+(I26-$G$11)^2)</f>
        <v>335.98289653514388</v>
      </c>
    </row>
    <row r="27" spans="2:100" ht="15.75" x14ac:dyDescent="0.25">
      <c r="B27" s="144">
        <v>8</v>
      </c>
      <c r="C27" s="145"/>
      <c r="D27" s="100">
        <v>45648.375</v>
      </c>
      <c r="E27" s="97">
        <f t="shared" ref="E27:E30" si="79">D27-D26</f>
        <v>3.9583333333357587</v>
      </c>
      <c r="F27" s="98">
        <f t="shared" ref="F27:F30" si="80">D27-D$20</f>
        <v>41.75</v>
      </c>
      <c r="G27" s="17">
        <v>808732.87199999997</v>
      </c>
      <c r="H27" s="17">
        <v>9158811.7375000007</v>
      </c>
      <c r="I27" s="18">
        <v>2578.5805</v>
      </c>
      <c r="K27" s="19">
        <f t="shared" si="62"/>
        <v>21.699999994598329</v>
      </c>
      <c r="L27" s="20">
        <f t="shared" si="63"/>
        <v>-16.249999962747097</v>
      </c>
      <c r="M27" s="20">
        <f t="shared" si="64"/>
        <v>27.11000735069705</v>
      </c>
      <c r="N27" s="20">
        <f t="shared" si="22"/>
        <v>0.64999999999599822</v>
      </c>
      <c r="O27" s="21">
        <f t="shared" si="23"/>
        <v>27.117798556572453</v>
      </c>
      <c r="P27" s="21">
        <f t="shared" si="24"/>
        <v>6.8508122669193696</v>
      </c>
      <c r="Q27" s="22">
        <f t="shared" si="25"/>
        <v>-1.1622828251028037</v>
      </c>
      <c r="R27" s="26"/>
      <c r="S27" s="52">
        <f t="shared" si="65"/>
        <v>126.82762848666475</v>
      </c>
      <c r="T27" s="53">
        <f t="shared" si="66"/>
        <v>1.3734825746419708</v>
      </c>
      <c r="U27" s="26"/>
      <c r="V27" s="23">
        <f t="shared" si="67"/>
        <v>1.8500000005587935</v>
      </c>
      <c r="W27" s="21">
        <f t="shared" si="68"/>
        <v>-1.0999999940395355</v>
      </c>
      <c r="X27" s="21">
        <f t="shared" si="69"/>
        <v>2.1523243224371447</v>
      </c>
      <c r="Y27" s="21">
        <f t="shared" si="70"/>
        <v>0.50000000001091394</v>
      </c>
      <c r="Z27" s="21">
        <f t="shared" si="71"/>
        <v>2.2096379769015169</v>
      </c>
      <c r="AA27" s="21">
        <f t="shared" si="72"/>
        <v>5.2925460524587228E-2</v>
      </c>
      <c r="AB27" s="22">
        <f t="shared" si="73"/>
        <v>1.2676757011877181E-3</v>
      </c>
      <c r="AC27" s="26"/>
      <c r="AD27" s="52">
        <f t="shared" si="74"/>
        <v>120.73548755793504</v>
      </c>
      <c r="AE27" s="53">
        <f t="shared" si="75"/>
        <v>13.078241200218569</v>
      </c>
      <c r="AF27" s="26"/>
      <c r="AG27" s="67">
        <f t="shared" si="76"/>
        <v>0.1459680926929959</v>
      </c>
      <c r="AH27" s="67">
        <f t="shared" si="77"/>
        <v>18.894497848260322</v>
      </c>
      <c r="AI27" s="26"/>
      <c r="AJ27" s="20">
        <f t="shared" si="78"/>
        <v>335.98427278887448</v>
      </c>
    </row>
    <row r="28" spans="2:100" ht="15.75" x14ac:dyDescent="0.25">
      <c r="B28" s="144">
        <v>9</v>
      </c>
      <c r="C28" s="145"/>
      <c r="D28" s="100">
        <v>45652.375</v>
      </c>
      <c r="E28" s="97">
        <f t="shared" si="79"/>
        <v>4</v>
      </c>
      <c r="F28" s="98">
        <f t="shared" si="80"/>
        <v>45.75</v>
      </c>
      <c r="G28" s="17">
        <v>808732.87100000004</v>
      </c>
      <c r="H28" s="17">
        <v>9158811.7395000011</v>
      </c>
      <c r="I28" s="18">
        <v>2578.5835000000002</v>
      </c>
      <c r="K28" s="19">
        <f t="shared" si="62"/>
        <v>-9.9999993108212948E-2</v>
      </c>
      <c r="L28" s="20">
        <f t="shared" si="63"/>
        <v>0.20000003278255463</v>
      </c>
      <c r="M28" s="20">
        <f t="shared" si="64"/>
        <v>0.22360682398948731</v>
      </c>
      <c r="N28" s="20">
        <f t="shared" si="22"/>
        <v>0.30000000001564331</v>
      </c>
      <c r="O28" s="21">
        <f t="shared" si="23"/>
        <v>0.37416575437104282</v>
      </c>
      <c r="P28" s="21">
        <f t="shared" si="24"/>
        <v>9.3541438592760706E-2</v>
      </c>
      <c r="Q28" s="22">
        <f t="shared" si="25"/>
        <v>-1.6893177070816523</v>
      </c>
      <c r="R28" s="26"/>
      <c r="S28" s="52">
        <f t="shared" si="65"/>
        <v>333.43495415900668</v>
      </c>
      <c r="T28" s="53">
        <f t="shared" si="66"/>
        <v>53.300771579342346</v>
      </c>
      <c r="U28" s="26"/>
      <c r="V28" s="23">
        <f t="shared" si="67"/>
        <v>1.7500000074505806</v>
      </c>
      <c r="W28" s="21">
        <f t="shared" si="68"/>
        <v>-0.8999999612569809</v>
      </c>
      <c r="X28" s="21">
        <f t="shared" si="69"/>
        <v>1.9678668543221107</v>
      </c>
      <c r="Y28" s="21">
        <f t="shared" si="70"/>
        <v>0.80000000002655725</v>
      </c>
      <c r="Z28" s="21">
        <f t="shared" si="71"/>
        <v>2.1242645683582095</v>
      </c>
      <c r="AA28" s="21">
        <f t="shared" si="72"/>
        <v>4.6432012423130262E-2</v>
      </c>
      <c r="AB28" s="22">
        <f t="shared" si="73"/>
        <v>1.0149073753689675E-3</v>
      </c>
      <c r="AC28" s="26"/>
      <c r="AD28" s="52">
        <f t="shared" si="74"/>
        <v>117.21611045495285</v>
      </c>
      <c r="AE28" s="53">
        <f t="shared" si="75"/>
        <v>22.123294347956119</v>
      </c>
      <c r="AF28" s="26"/>
      <c r="AG28" s="67">
        <f t="shared" si="76"/>
        <v>10.690449228107031</v>
      </c>
      <c r="AH28" s="67">
        <f t="shared" si="77"/>
        <v>21.536865361059533</v>
      </c>
      <c r="AI28" s="26"/>
      <c r="AJ28" s="20">
        <f t="shared" si="78"/>
        <v>335.98377520688018</v>
      </c>
    </row>
    <row r="29" spans="2:100" ht="15.75" x14ac:dyDescent="0.25">
      <c r="B29" s="144">
        <v>10</v>
      </c>
      <c r="C29" s="145"/>
      <c r="D29" s="100">
        <v>45664.375</v>
      </c>
      <c r="E29" s="97">
        <f t="shared" si="79"/>
        <v>12</v>
      </c>
      <c r="F29" s="98">
        <f t="shared" si="80"/>
        <v>57.75</v>
      </c>
      <c r="G29" s="17">
        <v>808732.91440000001</v>
      </c>
      <c r="H29" s="17">
        <v>9158811.9069999997</v>
      </c>
      <c r="I29" s="18">
        <v>2578.5893500000002</v>
      </c>
      <c r="K29" s="19">
        <f t="shared" si="62"/>
        <v>4.3399999965913594</v>
      </c>
      <c r="L29" s="20">
        <f t="shared" si="63"/>
        <v>16.749999858438969</v>
      </c>
      <c r="M29" s="20">
        <f t="shared" si="64"/>
        <v>17.303123857503838</v>
      </c>
      <c r="N29" s="20">
        <f t="shared" si="22"/>
        <v>0.58500000000094587</v>
      </c>
      <c r="O29" s="21">
        <f t="shared" si="23"/>
        <v>17.313010143476482</v>
      </c>
      <c r="P29" s="21">
        <f t="shared" si="24"/>
        <v>1.4427508452897069</v>
      </c>
      <c r="Q29" s="22">
        <f t="shared" si="25"/>
        <v>0.11243411722474551</v>
      </c>
      <c r="R29" s="26"/>
      <c r="S29" s="52">
        <f t="shared" si="65"/>
        <v>14.526145085167009</v>
      </c>
      <c r="T29" s="53">
        <f t="shared" si="66"/>
        <v>1.9363710962531984</v>
      </c>
      <c r="U29" s="26"/>
      <c r="V29" s="23">
        <f t="shared" si="67"/>
        <v>6.09000000404194</v>
      </c>
      <c r="W29" s="21">
        <f t="shared" si="68"/>
        <v>15.849999897181988</v>
      </c>
      <c r="X29" s="21">
        <f t="shared" si="69"/>
        <v>16.979711328226397</v>
      </c>
      <c r="Y29" s="21">
        <f t="shared" si="70"/>
        <v>1.3850000000275031</v>
      </c>
      <c r="Z29" s="21">
        <f t="shared" si="71"/>
        <v>17.036103480255573</v>
      </c>
      <c r="AA29" s="21">
        <f t="shared" si="72"/>
        <v>0.29499746286156836</v>
      </c>
      <c r="AB29" s="22">
        <f t="shared" si="73"/>
        <v>5.1081811750920926E-3</v>
      </c>
      <c r="AC29" s="26"/>
      <c r="AD29" s="52">
        <f t="shared" si="74"/>
        <v>21.018129927130374</v>
      </c>
      <c r="AE29" s="53">
        <f t="shared" si="75"/>
        <v>4.6631748607680734</v>
      </c>
      <c r="AF29" s="26"/>
      <c r="AG29" s="67">
        <f t="shared" si="76"/>
        <v>0.69312037020446049</v>
      </c>
      <c r="AH29" s="67">
        <f t="shared" si="77"/>
        <v>3.3898596628584019</v>
      </c>
      <c r="AI29" s="26"/>
      <c r="AJ29" s="20">
        <f t="shared" si="78"/>
        <v>335.82673571905349</v>
      </c>
    </row>
    <row r="30" spans="2:100" ht="15.75" x14ac:dyDescent="0.25">
      <c r="B30" s="144">
        <v>11</v>
      </c>
      <c r="C30" s="145"/>
      <c r="D30" s="100">
        <v>45666.375</v>
      </c>
      <c r="E30" s="97">
        <f t="shared" si="79"/>
        <v>2</v>
      </c>
      <c r="F30" s="98">
        <f t="shared" si="80"/>
        <v>59.75</v>
      </c>
      <c r="G30" s="17">
        <v>808732.91720000003</v>
      </c>
      <c r="H30" s="17">
        <v>9158811.9109000005</v>
      </c>
      <c r="I30" s="18">
        <v>2578.5880000000002</v>
      </c>
      <c r="K30" s="19">
        <f t="shared" si="62"/>
        <v>0.28000000165775418</v>
      </c>
      <c r="L30" s="20">
        <f t="shared" si="63"/>
        <v>0.39000008255243301</v>
      </c>
      <c r="M30" s="20">
        <f t="shared" si="64"/>
        <v>0.48010422339242853</v>
      </c>
      <c r="N30" s="20">
        <f t="shared" si="22"/>
        <v>-0.13500000000021828</v>
      </c>
      <c r="O30" s="21">
        <f t="shared" si="23"/>
        <v>0.49872343570290123</v>
      </c>
      <c r="P30" s="21">
        <f t="shared" si="24"/>
        <v>0.24936171785145061</v>
      </c>
      <c r="Q30" s="22">
        <f t="shared" si="25"/>
        <v>-0.5966945637191281</v>
      </c>
      <c r="R30" s="26"/>
      <c r="S30" s="52">
        <f t="shared" si="65"/>
        <v>35.676402636914503</v>
      </c>
      <c r="T30" s="53">
        <f t="shared" si="66"/>
        <v>-15.705396005052421</v>
      </c>
      <c r="U30" s="26"/>
      <c r="V30" s="23">
        <f t="shared" si="67"/>
        <v>6.3700000056996942</v>
      </c>
      <c r="W30" s="21">
        <f t="shared" si="68"/>
        <v>16.239999979734421</v>
      </c>
      <c r="X30" s="21">
        <f t="shared" si="69"/>
        <v>17.444612332017815</v>
      </c>
      <c r="Y30" s="21">
        <f t="shared" si="70"/>
        <v>1.2500000000272848</v>
      </c>
      <c r="Z30" s="21">
        <f t="shared" si="71"/>
        <v>17.489339593433947</v>
      </c>
      <c r="AA30" s="21">
        <f t="shared" si="72"/>
        <v>0.29270861244240914</v>
      </c>
      <c r="AB30" s="22">
        <f t="shared" si="73"/>
        <v>4.8988889111700271E-3</v>
      </c>
      <c r="AC30" s="26"/>
      <c r="AD30" s="52">
        <f t="shared" si="74"/>
        <v>21.417166394674446</v>
      </c>
      <c r="AE30" s="53">
        <f t="shared" si="75"/>
        <v>4.0985447160386634</v>
      </c>
      <c r="AF30" s="26"/>
      <c r="AG30" s="67">
        <f t="shared" si="76"/>
        <v>4.0102386549795845</v>
      </c>
      <c r="AH30" s="67">
        <f t="shared" si="77"/>
        <v>3.4163668491194517</v>
      </c>
      <c r="AI30" s="26"/>
      <c r="AJ30" s="20">
        <f t="shared" si="78"/>
        <v>335.82177881509966</v>
      </c>
    </row>
    <row r="31" spans="2:100" ht="15.75" x14ac:dyDescent="0.25">
      <c r="B31" s="144">
        <v>12</v>
      </c>
      <c r="C31" s="145"/>
      <c r="D31" s="100">
        <v>45685.416666666664</v>
      </c>
      <c r="E31" s="97">
        <f t="shared" ref="E31:E32" si="81">D31-D30</f>
        <v>19.041666666664241</v>
      </c>
      <c r="F31" s="98">
        <f t="shared" ref="F31:F32" si="82">D31-D$20</f>
        <v>78.791666666664241</v>
      </c>
      <c r="G31" s="17">
        <v>808732.86899999995</v>
      </c>
      <c r="H31" s="17">
        <v>9158811.7760000005</v>
      </c>
      <c r="I31" s="18">
        <v>2578.6115</v>
      </c>
      <c r="K31" s="19">
        <f t="shared" ref="K31:K32" si="83">(G31-G30)*100</f>
        <v>-4.8200000077486038</v>
      </c>
      <c r="L31" s="20">
        <f t="shared" ref="L31:L32" si="84">(H31-H30)*100</f>
        <v>-13.489999994635582</v>
      </c>
      <c r="M31" s="20">
        <f t="shared" ref="M31:M32" si="85">SQRT(K31^2+L31^2)</f>
        <v>14.325239960641657</v>
      </c>
      <c r="N31" s="20">
        <f t="shared" ref="N31:N32" si="86">(I31-I30)*100</f>
        <v>2.3499999999785359</v>
      </c>
      <c r="O31" s="21">
        <f t="shared" ref="O31:O32" si="87">(SQRT((G31-G30)^2+(H31-H30)^2+(I31-I30)^2)*100)</f>
        <v>14.516714501906542</v>
      </c>
      <c r="P31" s="21">
        <f t="shared" ref="P31:P32" si="88">O31/(F31-F30)</f>
        <v>0.76236575064726775</v>
      </c>
      <c r="Q31" s="22">
        <f t="shared" ref="Q31:Q32" si="89">(P31-P30)/(F31-F30)</f>
        <v>2.6941130825166696E-2</v>
      </c>
      <c r="R31" s="26"/>
      <c r="S31" s="52">
        <f t="shared" ref="S31:S32" si="90">IF(K31&lt;0, ATAN2(L31,K31)*180/PI()+360,ATAN2(L31,K31)*180/PI())</f>
        <v>199.6618954382495</v>
      </c>
      <c r="T31" s="53">
        <f t="shared" ref="T31:T32" si="91">ATAN(N31/M31)*180/PI()</f>
        <v>9.3161720300159114</v>
      </c>
      <c r="U31" s="26"/>
      <c r="V31" s="23">
        <f t="shared" ref="V31:V32" si="92">(G31-$G$20)*100</f>
        <v>1.5499999979510903</v>
      </c>
      <c r="W31" s="21">
        <f t="shared" ref="W31:W32" si="93">(H31-$H$20)*100</f>
        <v>2.7499999850988388</v>
      </c>
      <c r="X31" s="21">
        <f t="shared" ref="X31:X32" si="94">SQRT(V31^2+W31^2)</f>
        <v>3.1567388095456983</v>
      </c>
      <c r="Y31" s="21">
        <f t="shared" ref="Y31:Y32" si="95">(I31-$I$20)*100</f>
        <v>3.6000000000058208</v>
      </c>
      <c r="Z31" s="21">
        <f t="shared" ref="Z31:Z32" si="96">SQRT((G31-$G$20)^2+(H31-$H$20)^2+(I31-$I$20)^2)*100</f>
        <v>4.7880058387322277</v>
      </c>
      <c r="AA31" s="21">
        <f t="shared" ref="AA31:AA32" si="97">Z31/F31</f>
        <v>6.0767921803055E-2</v>
      </c>
      <c r="AB31" s="22">
        <f t="shared" ref="AB31:AB32" si="98">(AA31-$AA$20)/(F31-$F$20)</f>
        <v>7.7124808211177418E-4</v>
      </c>
      <c r="AC31" s="26"/>
      <c r="AD31" s="52">
        <f t="shared" ref="AD31:AD32" si="99">IF(F31&lt;=0,NA(),IF((G31-$G$20)&lt;0,ATAN2((H31-$H$20),(G31-$G$20))*180/PI()+360,ATAN2((H31-$H$20),(G31-$G$20))*180/PI()))</f>
        <v>29.407189161136667</v>
      </c>
      <c r="AE31" s="53">
        <f t="shared" ref="AE31:AE32" si="100">IF(E31&lt;=0,NA(),ATAN(Y31/X31)*180/PI())</f>
        <v>48.75338695108077</v>
      </c>
      <c r="AF31" s="26"/>
      <c r="AG31" s="67">
        <f t="shared" ref="AG31:AG32" si="101">1/(O31/E31)</f>
        <v>1.3117063550546109</v>
      </c>
      <c r="AH31" s="67">
        <f t="shared" ref="AH31:AH32" si="102">1/(Z31/F31)</f>
        <v>16.45605066503569</v>
      </c>
      <c r="AI31" s="26"/>
      <c r="AJ31" s="20">
        <f t="shared" ref="AJ31:AJ32" si="103">SQRT((G31-$E$11)^2+(H31-$F$11)^2+(I31-$G$11)^2)</f>
        <v>335.96071025692862</v>
      </c>
    </row>
    <row r="32" spans="2:100" ht="15.75" x14ac:dyDescent="0.25">
      <c r="B32" s="144">
        <v>13</v>
      </c>
      <c r="C32" s="145"/>
      <c r="D32" s="100">
        <v>45687.375</v>
      </c>
      <c r="E32" s="97">
        <f t="shared" si="81"/>
        <v>1.9583333333357587</v>
      </c>
      <c r="F32" s="98">
        <f t="shared" si="82"/>
        <v>80.75</v>
      </c>
      <c r="G32" s="17">
        <v>808732.87450000003</v>
      </c>
      <c r="H32" s="17">
        <v>9158811.773</v>
      </c>
      <c r="I32" s="18">
        <v>2578.6040000000003</v>
      </c>
      <c r="K32" s="19">
        <f t="shared" si="83"/>
        <v>0.55000000866129994</v>
      </c>
      <c r="L32" s="20">
        <f t="shared" si="84"/>
        <v>-0.30000004917383194</v>
      </c>
      <c r="M32" s="20">
        <f t="shared" si="85"/>
        <v>0.6264982354577957</v>
      </c>
      <c r="N32" s="20">
        <f t="shared" si="86"/>
        <v>-0.74999999997089617</v>
      </c>
      <c r="O32" s="21">
        <f t="shared" si="87"/>
        <v>0.97724103423263797</v>
      </c>
      <c r="P32" s="21">
        <f t="shared" si="88"/>
        <v>0.49901669833094181</v>
      </c>
      <c r="Q32" s="22">
        <f t="shared" si="89"/>
        <v>-0.13447611182093605</v>
      </c>
      <c r="R32" s="26"/>
      <c r="S32" s="52">
        <f t="shared" si="90"/>
        <v>118.6104632346845</v>
      </c>
      <c r="T32" s="53">
        <f t="shared" si="91"/>
        <v>-50.126946984871033</v>
      </c>
      <c r="U32" s="26"/>
      <c r="V32" s="23">
        <f t="shared" si="92"/>
        <v>2.1000000066123903</v>
      </c>
      <c r="W32" s="21">
        <f t="shared" si="93"/>
        <v>2.4499999359250069</v>
      </c>
      <c r="X32" s="21">
        <f t="shared" si="94"/>
        <v>3.2268405157064359</v>
      </c>
      <c r="Y32" s="21">
        <f t="shared" si="95"/>
        <v>2.8500000000349246</v>
      </c>
      <c r="Z32" s="21">
        <f t="shared" si="96"/>
        <v>4.3052293451108561</v>
      </c>
      <c r="AA32" s="21">
        <f t="shared" si="97"/>
        <v>5.3315533685583359E-2</v>
      </c>
      <c r="AB32" s="22">
        <f t="shared" si="98"/>
        <v>6.6025428712796733E-4</v>
      </c>
      <c r="AC32" s="26"/>
      <c r="AD32" s="52">
        <f t="shared" si="99"/>
        <v>40.601295474563962</v>
      </c>
      <c r="AE32" s="53">
        <f t="shared" si="100"/>
        <v>41.451485313537106</v>
      </c>
      <c r="AF32" s="26"/>
      <c r="AG32" s="67">
        <f t="shared" si="101"/>
        <v>2.0039409569753759</v>
      </c>
      <c r="AH32" s="67">
        <f t="shared" si="102"/>
        <v>18.756259777821604</v>
      </c>
      <c r="AI32" s="26"/>
      <c r="AJ32" s="20">
        <f t="shared" si="103"/>
        <v>335.95860217527814</v>
      </c>
    </row>
    <row r="33" spans="2:36" ht="15.75" x14ac:dyDescent="0.25">
      <c r="B33" s="144">
        <v>14</v>
      </c>
      <c r="C33" s="145"/>
      <c r="D33" s="100">
        <v>45698.375</v>
      </c>
      <c r="E33" s="97">
        <f t="shared" ref="E33" si="104">D33-D32</f>
        <v>11</v>
      </c>
      <c r="F33" s="98">
        <f t="shared" ref="F33" si="105">D33-D$20</f>
        <v>91.75</v>
      </c>
      <c r="G33" s="17">
        <v>808732.85749999993</v>
      </c>
      <c r="H33" s="17">
        <v>9158811.7870000005</v>
      </c>
      <c r="I33" s="18">
        <v>2578.6194999999998</v>
      </c>
      <c r="K33" s="19">
        <f t="shared" ref="K33" si="106">(G33-G32)*100</f>
        <v>-1.7000000108964741</v>
      </c>
      <c r="L33" s="20">
        <f t="shared" ref="L33" si="107">(H33-H32)*100</f>
        <v>1.4000000432133675</v>
      </c>
      <c r="M33" s="20">
        <f t="shared" ref="M33" si="108">SQRT(K33^2+L33^2)</f>
        <v>2.2022715904368932</v>
      </c>
      <c r="N33" s="20">
        <f t="shared" ref="N33" si="109">(I33-I32)*100</f>
        <v>1.5499999999519787</v>
      </c>
      <c r="O33" s="21">
        <f t="shared" ref="O33" si="110">(SQRT((G33-G32)^2+(H33-H32)^2+(I33-I32)^2)*100)</f>
        <v>2.6930466312146502</v>
      </c>
      <c r="P33" s="21">
        <f t="shared" ref="P33" si="111">O33/(F33-F32)</f>
        <v>0.24482242101951365</v>
      </c>
      <c r="Q33" s="22">
        <f t="shared" ref="Q33" si="112">(P33-P32)/(F33-F32)</f>
        <v>-2.3108570664675289E-2</v>
      </c>
      <c r="R33" s="26"/>
      <c r="S33" s="52">
        <f t="shared" ref="S33" si="113">IF(K33&lt;0, ATAN2(L33,K33)*180/PI()+360,ATAN2(L33,K33)*180/PI())</f>
        <v>309.47246053598366</v>
      </c>
      <c r="T33" s="53">
        <f t="shared" ref="T33" si="114">ATAN(N33/M33)*180/PI()</f>
        <v>35.138600712679207</v>
      </c>
      <c r="U33" s="26"/>
      <c r="V33" s="23">
        <f t="shared" ref="V33" si="115">(G33-$G$20)*100</f>
        <v>0.39999999571591616</v>
      </c>
      <c r="W33" s="21">
        <f t="shared" ref="W33" si="116">(H33-$H$20)*100</f>
        <v>3.8499999791383743</v>
      </c>
      <c r="X33" s="21">
        <f t="shared" ref="X33" si="117">SQRT(V33^2+W33^2)</f>
        <v>3.8707234253997296</v>
      </c>
      <c r="Y33" s="21">
        <f t="shared" ref="Y33" si="118">(I33-$I$20)*100</f>
        <v>4.3999999999869033</v>
      </c>
      <c r="Z33" s="21">
        <f t="shared" ref="Z33" si="119">SQRT((G33-$G$20)^2+(H33-$H$20)^2+(I33-$I$20)^2)*100</f>
        <v>5.8602474210414499</v>
      </c>
      <c r="AA33" s="21">
        <f t="shared" ref="AA33" si="120">Z33/F33</f>
        <v>6.3871906496364581E-2</v>
      </c>
      <c r="AB33" s="22">
        <f t="shared" ref="AB33" si="121">(AA33-$AA$20)/(F33-$F$20)</f>
        <v>6.9615156944266576E-4</v>
      </c>
      <c r="AC33" s="26"/>
      <c r="AD33" s="52">
        <f t="shared" ref="AD33" si="122">IF(F33&lt;=0,NA(),IF((G33-$G$20)&lt;0,ATAN2((H33-$H$20),(G33-$G$20))*180/PI()+360,ATAN2((H33-$H$20),(G33-$G$20))*180/PI()))</f>
        <v>5.9315268937562404</v>
      </c>
      <c r="AE33" s="53">
        <f t="shared" ref="AE33" si="123">IF(E33&lt;=0,NA(),ATAN(Y33/X33)*180/PI())</f>
        <v>48.661592511090873</v>
      </c>
      <c r="AF33" s="26"/>
      <c r="AG33" s="67">
        <f t="shared" ref="AG33" si="124">1/(O33/E33)</f>
        <v>4.084593215914218</v>
      </c>
      <c r="AH33" s="67">
        <f t="shared" ref="AH33" si="125">1/(Z33/F33)</f>
        <v>15.656335544906858</v>
      </c>
      <c r="AI33" s="26"/>
      <c r="AJ33" s="20">
        <f t="shared" ref="AJ33" si="126">SQRT((G33-$E$11)^2+(H33-$F$11)^2+(I33-$G$11)^2)</f>
        <v>335.9601183676873</v>
      </c>
    </row>
    <row r="34" spans="2:36" ht="15.75" x14ac:dyDescent="0.25">
      <c r="B34" s="144">
        <v>15</v>
      </c>
      <c r="C34" s="145"/>
      <c r="D34" s="100">
        <v>45702.458333333336</v>
      </c>
      <c r="E34" s="97">
        <f t="shared" ref="E34:E35" si="127">D34-D33</f>
        <v>4.0833333333357587</v>
      </c>
      <c r="F34" s="98">
        <f t="shared" ref="F34:F35" si="128">D34-D$20</f>
        <v>95.833333333335759</v>
      </c>
      <c r="G34" s="17">
        <v>808732.86100000003</v>
      </c>
      <c r="H34" s="17">
        <v>9158811.7815000005</v>
      </c>
      <c r="I34" s="18">
        <v>2578.5995000000003</v>
      </c>
      <c r="K34" s="19">
        <f t="shared" ref="K34:K35" si="129">(G34-G33)*100</f>
        <v>0.35000001080334187</v>
      </c>
      <c r="L34" s="20">
        <f t="shared" ref="L34:L35" si="130">(H34-H33)*100</f>
        <v>-0.54999999701976776</v>
      </c>
      <c r="M34" s="20">
        <f t="shared" ref="M34:M35" si="131">SQRT(K34^2+L34^2)</f>
        <v>0.65192024380600733</v>
      </c>
      <c r="N34" s="20">
        <f t="shared" ref="N34:N35" si="132">(I34-I33)*100</f>
        <v>-1.9999999999527063</v>
      </c>
      <c r="O34" s="21">
        <f t="shared" ref="O34:O35" si="133">(SQRT((G34-G33)^2+(H34-H33)^2+(I34-I33)^2)*100)</f>
        <v>2.1035683977695876</v>
      </c>
      <c r="P34" s="21">
        <f t="shared" ref="P34:P35" si="134">O34/(F34-F33)</f>
        <v>0.51515960761673585</v>
      </c>
      <c r="Q34" s="22">
        <f t="shared" ref="Q34:Q35" si="135">(P34-P33)/(F34-F33)</f>
        <v>6.6205025289076305E-2</v>
      </c>
      <c r="R34" s="26"/>
      <c r="S34" s="52">
        <f t="shared" ref="S34:S35" si="136">IF(K34&lt;0, ATAN2(L34,K34)*180/PI()+360,ATAN2(L34,K34)*180/PI())</f>
        <v>147.52880676748941</v>
      </c>
      <c r="T34" s="53">
        <f t="shared" ref="T34:T35" si="137">ATAN(N34/M34)*180/PI()</f>
        <v>-71.946096937285148</v>
      </c>
      <c r="U34" s="26"/>
      <c r="V34" s="23">
        <f t="shared" ref="V34:V35" si="138">(G34-$G$20)*100</f>
        <v>0.75000000651925802</v>
      </c>
      <c r="W34" s="21">
        <f t="shared" ref="W34:W35" si="139">(H34-$H$20)*100</f>
        <v>3.2999999821186066</v>
      </c>
      <c r="X34" s="21">
        <f t="shared" ref="X34:X35" si="140">SQRT(V34^2+W34^2)</f>
        <v>3.3841542358116139</v>
      </c>
      <c r="Y34" s="21">
        <f t="shared" ref="Y34:Y35" si="141">(I34-$I$20)*100</f>
        <v>2.400000000034197</v>
      </c>
      <c r="Z34" s="21">
        <f t="shared" ref="Z34:Z35" si="142">SQRT((G34-$G$20)^2+(H34-$H$20)^2+(I34-$I$20)^2)*100</f>
        <v>4.1487949927570336</v>
      </c>
      <c r="AA34" s="21">
        <f t="shared" ref="AA34:AA35" si="143">Z34/F34</f>
        <v>4.3291773837463604E-2</v>
      </c>
      <c r="AB34" s="22">
        <f t="shared" ref="AB34:AB35" si="144">(AA34-$AA$20)/(F34-$F$20)</f>
        <v>4.517402487387392E-4</v>
      </c>
      <c r="AC34" s="26"/>
      <c r="AD34" s="52">
        <f t="shared" ref="AD34:AD35" si="145">IF(F34&lt;=0,NA(),IF((G34-$G$20)&lt;0,ATAN2((H34-$H$20),(G34-$G$20))*180/PI()+360,ATAN2((H34-$H$20),(G34-$G$20))*180/PI()))</f>
        <v>12.80426624001122</v>
      </c>
      <c r="AE34" s="53">
        <f t="shared" ref="AE34:AE35" si="146">IF(E34&lt;=0,NA(),ATAN(Y34/X34)*180/PI())</f>
        <v>35.343790684550122</v>
      </c>
      <c r="AF34" s="26"/>
      <c r="AG34" s="67">
        <f t="shared" ref="AG34:AG35" si="147">1/(O34/E34)</f>
        <v>1.9411459773142223</v>
      </c>
      <c r="AH34" s="67">
        <f t="shared" ref="AH34:AH35" si="148">1/(Z34/F34)</f>
        <v>23.099076599504578</v>
      </c>
      <c r="AI34" s="26"/>
      <c r="AJ34" s="20">
        <f t="shared" ref="AJ34:AJ35" si="149">SQRT((G34-$E$11)^2+(H34-$F$11)^2+(I34-$G$11)^2)</f>
        <v>335.95910941745848</v>
      </c>
    </row>
    <row r="35" spans="2:36" ht="15.75" x14ac:dyDescent="0.25">
      <c r="B35" s="144">
        <v>16</v>
      </c>
      <c r="C35" s="145"/>
      <c r="D35" s="100">
        <v>45704.625</v>
      </c>
      <c r="E35" s="97">
        <f t="shared" si="127"/>
        <v>2.1666666666642413</v>
      </c>
      <c r="F35" s="98">
        <f t="shared" si="128"/>
        <v>98</v>
      </c>
      <c r="G35" s="17">
        <v>808732.86700000009</v>
      </c>
      <c r="H35" s="17">
        <v>9158811.7795000002</v>
      </c>
      <c r="I35" s="18">
        <v>2578.5985000000001</v>
      </c>
      <c r="K35" s="19">
        <f t="shared" si="129"/>
        <v>0.60000000521540642</v>
      </c>
      <c r="L35" s="20">
        <f t="shared" si="130"/>
        <v>-0.20000003278255463</v>
      </c>
      <c r="M35" s="20">
        <f t="shared" si="131"/>
        <v>0.63245554734819953</v>
      </c>
      <c r="N35" s="20">
        <f t="shared" si="132"/>
        <v>-0.10000000002037268</v>
      </c>
      <c r="O35" s="21">
        <f t="shared" si="133"/>
        <v>0.64031243887307487</v>
      </c>
      <c r="P35" s="21">
        <f t="shared" si="134"/>
        <v>0.29552881794174996</v>
      </c>
      <c r="Q35" s="22">
        <f t="shared" si="135"/>
        <v>-0.10136805677318388</v>
      </c>
      <c r="R35" s="26"/>
      <c r="S35" s="52">
        <f t="shared" si="136"/>
        <v>108.43495149096459</v>
      </c>
      <c r="T35" s="53">
        <f t="shared" si="137"/>
        <v>-8.9848767194722434</v>
      </c>
      <c r="U35" s="26"/>
      <c r="V35" s="23">
        <f t="shared" si="138"/>
        <v>1.3500000117346644</v>
      </c>
      <c r="W35" s="21">
        <f t="shared" si="139"/>
        <v>3.0999999493360519</v>
      </c>
      <c r="X35" s="21">
        <f t="shared" si="140"/>
        <v>3.3811979707741338</v>
      </c>
      <c r="Y35" s="21">
        <f t="shared" si="141"/>
        <v>2.3000000000138243</v>
      </c>
      <c r="Z35" s="21">
        <f t="shared" si="142"/>
        <v>4.0893153115932144</v>
      </c>
      <c r="AA35" s="21">
        <f t="shared" si="143"/>
        <v>4.1727707261155246E-2</v>
      </c>
      <c r="AB35" s="22">
        <f t="shared" si="144"/>
        <v>4.2579293123627801E-4</v>
      </c>
      <c r="AC35" s="26"/>
      <c r="AD35" s="52">
        <f t="shared" si="145"/>
        <v>23.53234908599142</v>
      </c>
      <c r="AE35" s="53">
        <f t="shared" si="146"/>
        <v>34.224801657421196</v>
      </c>
      <c r="AF35" s="26"/>
      <c r="AG35" s="67">
        <f t="shared" si="147"/>
        <v>3.3837647609618378</v>
      </c>
      <c r="AH35" s="67">
        <f t="shared" si="148"/>
        <v>23.964892049818186</v>
      </c>
      <c r="AI35" s="26"/>
      <c r="AJ35" s="20">
        <f t="shared" si="149"/>
        <v>335.95698518221832</v>
      </c>
    </row>
    <row r="36" spans="2:36" ht="15.75" x14ac:dyDescent="0.25">
      <c r="B36" s="144">
        <v>17</v>
      </c>
      <c r="C36" s="145"/>
      <c r="D36" s="100">
        <v>45713.625</v>
      </c>
      <c r="E36" s="97">
        <f t="shared" ref="E36" si="150">D36-D35</f>
        <v>9</v>
      </c>
      <c r="F36" s="98">
        <f t="shared" ref="F36" si="151">D36-D$20</f>
        <v>107</v>
      </c>
      <c r="G36" s="17">
        <v>808732.86400000006</v>
      </c>
      <c r="H36" s="17">
        <v>9158811.7815000005</v>
      </c>
      <c r="I36" s="18">
        <v>2578.6059999999998</v>
      </c>
      <c r="K36" s="19">
        <f t="shared" ref="K36" si="152">(G36-G35)*100</f>
        <v>-0.30000000260770321</v>
      </c>
      <c r="L36" s="20">
        <f t="shared" ref="L36" si="153">(H36-H35)*100</f>
        <v>0.20000003278255463</v>
      </c>
      <c r="M36" s="20">
        <f t="shared" ref="M36" si="154">SQRT(K36^2+L36^2)</f>
        <v>0.36055514790062954</v>
      </c>
      <c r="N36" s="20">
        <f t="shared" ref="N36" si="155">(I36-I35)*100</f>
        <v>0.74999999997089617</v>
      </c>
      <c r="O36" s="21">
        <f t="shared" ref="O36" si="156">(SQRT((G36-G35)^2+(H36-H35)^2+(I36-I35)^2)*100)</f>
        <v>0.83216585764737372</v>
      </c>
      <c r="P36" s="21">
        <f t="shared" ref="P36" si="157">O36/(F36-F35)</f>
        <v>9.2462873071930407E-2</v>
      </c>
      <c r="Q36" s="22">
        <f t="shared" ref="Q36" si="158">(P36-P35)/(F36-F35)</f>
        <v>-2.2562882763313283E-2</v>
      </c>
      <c r="R36" s="26"/>
      <c r="S36" s="52">
        <f t="shared" ref="S36" si="159">IF(K36&lt;0, ATAN2(L36,K36)*180/PI()+360,ATAN2(L36,K36)*180/PI())</f>
        <v>303.69007163066055</v>
      </c>
      <c r="T36" s="53">
        <f t="shared" ref="T36" si="160">ATAN(N36/M36)*180/PI()</f>
        <v>64.324535521114967</v>
      </c>
      <c r="U36" s="26"/>
      <c r="V36" s="23">
        <f t="shared" ref="V36" si="161">(G36-$G$20)*100</f>
        <v>1.0500000091269612</v>
      </c>
      <c r="W36" s="21">
        <f t="shared" ref="W36" si="162">(H36-$H$20)*100</f>
        <v>3.2999999821186066</v>
      </c>
      <c r="X36" s="21">
        <f t="shared" ref="X36" si="163">SQRT(V36^2+W36^2)</f>
        <v>3.463018899912246</v>
      </c>
      <c r="Y36" s="21">
        <f t="shared" ref="Y36" si="164">(I36-$I$20)*100</f>
        <v>3.0499999999847205</v>
      </c>
      <c r="Z36" s="21">
        <f t="shared" ref="Z36" si="165">SQRT((G36-$G$20)^2+(H36-$H$20)^2+(I36-$I$20)^2)*100</f>
        <v>4.6146505719345878</v>
      </c>
      <c r="AA36" s="21">
        <f t="shared" ref="AA36" si="166">Z36/F36</f>
        <v>4.3127575438641007E-2</v>
      </c>
      <c r="AB36" s="22">
        <f t="shared" ref="AB36" si="167">(AA36-$AA$20)/(F36-$F$20)</f>
        <v>4.0306145269757948E-4</v>
      </c>
      <c r="AC36" s="26"/>
      <c r="AD36" s="52">
        <f t="shared" ref="AD36" si="168">IF(F36&lt;=0,NA(),IF((G36-$G$20)&lt;0,ATAN2((H36-$H$20),(G36-$G$20))*180/PI()+360,ATAN2((H36-$H$20),(G36-$G$20))*180/PI()))</f>
        <v>17.650124453529855</v>
      </c>
      <c r="AE36" s="53">
        <f t="shared" ref="AE36" si="169">IF(E36&lt;=0,NA(),ATAN(Y36/X36)*180/PI())</f>
        <v>41.37148371055617</v>
      </c>
      <c r="AF36" s="26"/>
      <c r="AG36" s="67">
        <f t="shared" ref="AG36" si="170">1/(O36/E36)</f>
        <v>10.815151711996466</v>
      </c>
      <c r="AH36" s="67">
        <f t="shared" ref="AH36" si="171">1/(Z36/F36)</f>
        <v>23.187021060869334</v>
      </c>
      <c r="AI36" s="26"/>
      <c r="AJ36" s="20">
        <f t="shared" ref="AJ36" si="172">SQRT((G36-$E$11)^2+(H36-$F$11)^2+(I36-$G$11)^2)</f>
        <v>335.95840849919421</v>
      </c>
    </row>
    <row r="37" spans="2:36" ht="15.75" x14ac:dyDescent="0.25">
      <c r="B37" s="144">
        <v>18</v>
      </c>
      <c r="C37" s="145"/>
      <c r="D37" s="100"/>
      <c r="E37" s="97"/>
      <c r="F37" s="98"/>
      <c r="G37" s="17"/>
      <c r="H37" s="17"/>
      <c r="I37" s="18"/>
      <c r="K37" s="19"/>
      <c r="L37" s="20"/>
      <c r="M37" s="20"/>
      <c r="N37" s="20"/>
      <c r="O37" s="21"/>
      <c r="P37" s="21"/>
      <c r="Q37" s="22"/>
      <c r="R37" s="26"/>
      <c r="S37" s="52"/>
      <c r="T37" s="53"/>
      <c r="U37" s="26"/>
      <c r="V37" s="23"/>
      <c r="W37" s="21"/>
      <c r="X37" s="21"/>
      <c r="Y37" s="21"/>
      <c r="Z37" s="21"/>
      <c r="AA37" s="21"/>
      <c r="AB37" s="22"/>
      <c r="AC37" s="26"/>
      <c r="AD37" s="52"/>
      <c r="AE37" s="53"/>
      <c r="AF37" s="26"/>
      <c r="AG37" s="67"/>
      <c r="AH37" s="67"/>
      <c r="AI37" s="26"/>
      <c r="AJ37" s="20"/>
    </row>
    <row r="38" spans="2:36" ht="15.75" x14ac:dyDescent="0.25">
      <c r="B38" s="144">
        <v>19</v>
      </c>
      <c r="C38" s="145"/>
      <c r="D38" s="100"/>
      <c r="E38" s="97"/>
      <c r="F38" s="98"/>
      <c r="G38" s="17"/>
      <c r="H38" s="17"/>
      <c r="I38" s="18"/>
      <c r="K38" s="19"/>
      <c r="L38" s="20"/>
      <c r="M38" s="20"/>
      <c r="N38" s="20"/>
      <c r="O38" s="21"/>
      <c r="P38" s="21"/>
      <c r="Q38" s="22"/>
      <c r="R38" s="26"/>
      <c r="S38" s="52"/>
      <c r="T38" s="53"/>
      <c r="U38" s="26"/>
      <c r="V38" s="23"/>
      <c r="W38" s="21"/>
      <c r="X38" s="21"/>
      <c r="Y38" s="21"/>
      <c r="Z38" s="21"/>
      <c r="AA38" s="21"/>
      <c r="AB38" s="22"/>
      <c r="AC38" s="26"/>
      <c r="AD38" s="52"/>
      <c r="AE38" s="53"/>
      <c r="AF38" s="26"/>
      <c r="AG38" s="67"/>
      <c r="AH38" s="67"/>
      <c r="AI38" s="26"/>
      <c r="AJ38" s="20"/>
    </row>
    <row r="39" spans="2:36" ht="15.75" x14ac:dyDescent="0.25">
      <c r="B39" s="144">
        <v>20</v>
      </c>
      <c r="C39" s="145"/>
      <c r="D39" s="100"/>
      <c r="E39" s="97"/>
      <c r="F39" s="98"/>
      <c r="G39" s="17"/>
      <c r="H39" s="17"/>
      <c r="I39" s="18"/>
      <c r="K39" s="19"/>
      <c r="L39" s="20"/>
      <c r="M39" s="20"/>
      <c r="N39" s="20"/>
      <c r="O39" s="21"/>
      <c r="P39" s="21"/>
      <c r="Q39" s="22"/>
      <c r="R39" s="26"/>
      <c r="S39" s="52"/>
      <c r="T39" s="53"/>
      <c r="U39" s="26"/>
      <c r="V39" s="23"/>
      <c r="W39" s="21"/>
      <c r="X39" s="21"/>
      <c r="Y39" s="21"/>
      <c r="Z39" s="21"/>
      <c r="AA39" s="21"/>
      <c r="AB39" s="22"/>
      <c r="AC39" s="26"/>
      <c r="AD39" s="52"/>
      <c r="AE39" s="53"/>
      <c r="AF39" s="26"/>
      <c r="AG39" s="67"/>
      <c r="AH39" s="67"/>
      <c r="AI39" s="26"/>
      <c r="AJ39" s="20"/>
    </row>
    <row r="40" spans="2:36" ht="15.75" x14ac:dyDescent="0.25">
      <c r="B40" s="144">
        <v>21</v>
      </c>
      <c r="C40" s="145"/>
      <c r="D40" s="100"/>
      <c r="E40" s="97"/>
      <c r="F40" s="98"/>
      <c r="G40" s="17"/>
      <c r="H40" s="17"/>
      <c r="I40" s="18"/>
      <c r="K40" s="19"/>
      <c r="L40" s="20"/>
      <c r="M40" s="20"/>
      <c r="N40" s="20"/>
      <c r="O40" s="21"/>
      <c r="P40" s="21"/>
      <c r="Q40" s="22"/>
      <c r="R40" s="26"/>
      <c r="S40" s="52"/>
      <c r="T40" s="53"/>
      <c r="U40" s="26"/>
      <c r="V40" s="23"/>
      <c r="W40" s="21"/>
      <c r="X40" s="21"/>
      <c r="Y40" s="21"/>
      <c r="Z40" s="21"/>
      <c r="AA40" s="21"/>
      <c r="AB40" s="22"/>
      <c r="AC40" s="26"/>
      <c r="AD40" s="52"/>
      <c r="AE40" s="53"/>
      <c r="AF40" s="26"/>
      <c r="AG40" s="67"/>
      <c r="AH40" s="67"/>
      <c r="AI40" s="26"/>
      <c r="AJ40" s="20"/>
    </row>
    <row r="41" spans="2:36" ht="15.75" x14ac:dyDescent="0.25">
      <c r="B41" s="144">
        <v>22</v>
      </c>
      <c r="C41" s="145"/>
      <c r="D41" s="100"/>
      <c r="E41" s="97"/>
      <c r="F41" s="98"/>
      <c r="G41" s="17"/>
      <c r="H41" s="17"/>
      <c r="I41" s="18"/>
      <c r="K41" s="19"/>
      <c r="L41" s="20"/>
      <c r="M41" s="20"/>
      <c r="N41" s="20"/>
      <c r="O41" s="21"/>
      <c r="P41" s="21"/>
      <c r="Q41" s="22"/>
      <c r="R41" s="26"/>
      <c r="S41" s="52"/>
      <c r="T41" s="53"/>
      <c r="U41" s="26"/>
      <c r="V41" s="23"/>
      <c r="W41" s="21"/>
      <c r="X41" s="21"/>
      <c r="Y41" s="21"/>
      <c r="Z41" s="21"/>
      <c r="AA41" s="21"/>
      <c r="AB41" s="22"/>
      <c r="AC41" s="26"/>
      <c r="AD41" s="52"/>
      <c r="AE41" s="53"/>
      <c r="AF41" s="26"/>
      <c r="AG41" s="67"/>
      <c r="AH41" s="67"/>
      <c r="AI41" s="26"/>
      <c r="AJ41" s="20"/>
    </row>
    <row r="42" spans="2:36" ht="15.75" x14ac:dyDescent="0.25">
      <c r="B42" s="144">
        <v>23</v>
      </c>
      <c r="C42" s="145"/>
      <c r="D42" s="100"/>
      <c r="E42" s="97"/>
      <c r="F42" s="98"/>
      <c r="G42" s="17"/>
      <c r="H42" s="17"/>
      <c r="I42" s="18"/>
      <c r="K42" s="19"/>
      <c r="L42" s="20"/>
      <c r="M42" s="20"/>
      <c r="N42" s="20"/>
      <c r="O42" s="21"/>
      <c r="P42" s="21"/>
      <c r="Q42" s="22"/>
      <c r="R42" s="26"/>
      <c r="S42" s="52"/>
      <c r="T42" s="53"/>
      <c r="U42" s="26"/>
      <c r="V42" s="23"/>
      <c r="W42" s="21"/>
      <c r="X42" s="21"/>
      <c r="Y42" s="21"/>
      <c r="Z42" s="21"/>
      <c r="AA42" s="21"/>
      <c r="AB42" s="22"/>
      <c r="AC42" s="26"/>
      <c r="AD42" s="52"/>
      <c r="AE42" s="53"/>
      <c r="AF42" s="26"/>
      <c r="AG42" s="67"/>
      <c r="AH42" s="67"/>
      <c r="AI42" s="26"/>
      <c r="AJ42" s="20"/>
    </row>
    <row r="43" spans="2:36" ht="15.75" x14ac:dyDescent="0.25">
      <c r="B43" s="144">
        <v>24</v>
      </c>
      <c r="C43" s="145"/>
      <c r="D43" s="100"/>
      <c r="E43" s="97"/>
      <c r="F43" s="98"/>
      <c r="G43" s="17"/>
      <c r="H43" s="17"/>
      <c r="I43" s="18"/>
      <c r="K43" s="19"/>
      <c r="L43" s="20"/>
      <c r="M43" s="20"/>
      <c r="N43" s="20"/>
      <c r="O43" s="21"/>
      <c r="P43" s="21"/>
      <c r="Q43" s="22"/>
      <c r="R43" s="26"/>
      <c r="S43" s="52"/>
      <c r="T43" s="53"/>
      <c r="U43" s="26"/>
      <c r="V43" s="23"/>
      <c r="W43" s="21"/>
      <c r="X43" s="21"/>
      <c r="Y43" s="21"/>
      <c r="Z43" s="21"/>
      <c r="AA43" s="21"/>
      <c r="AB43" s="22"/>
      <c r="AC43" s="26"/>
      <c r="AD43" s="52"/>
      <c r="AE43" s="53"/>
      <c r="AF43" s="26"/>
      <c r="AG43" s="67"/>
      <c r="AH43" s="67"/>
      <c r="AI43" s="26"/>
      <c r="AJ43" s="20"/>
    </row>
    <row r="44" spans="2:36" ht="15.75" x14ac:dyDescent="0.25">
      <c r="B44" s="144">
        <v>25</v>
      </c>
      <c r="C44" s="145"/>
      <c r="D44" s="100"/>
      <c r="E44" s="97"/>
      <c r="F44" s="98"/>
      <c r="G44" s="17"/>
      <c r="H44" s="17"/>
      <c r="I44" s="18"/>
      <c r="K44" s="19"/>
      <c r="L44" s="20"/>
      <c r="M44" s="20"/>
      <c r="N44" s="20"/>
      <c r="O44" s="21"/>
      <c r="P44" s="21"/>
      <c r="Q44" s="22"/>
      <c r="R44" s="26"/>
      <c r="S44" s="52"/>
      <c r="T44" s="53"/>
      <c r="U44" s="26"/>
      <c r="V44" s="23"/>
      <c r="W44" s="21"/>
      <c r="X44" s="21"/>
      <c r="Y44" s="21"/>
      <c r="Z44" s="21"/>
      <c r="AA44" s="21"/>
      <c r="AB44" s="22"/>
      <c r="AC44" s="26"/>
      <c r="AD44" s="52"/>
      <c r="AE44" s="53"/>
      <c r="AF44" s="26"/>
      <c r="AG44" s="67"/>
      <c r="AH44" s="67"/>
      <c r="AI44" s="26"/>
      <c r="AJ44" s="20"/>
    </row>
    <row r="45" spans="2:36" ht="15.75" x14ac:dyDescent="0.25">
      <c r="B45" s="144">
        <v>26</v>
      </c>
      <c r="C45" s="145"/>
      <c r="D45" s="100"/>
      <c r="E45" s="97"/>
      <c r="F45" s="98"/>
      <c r="G45" s="17"/>
      <c r="H45" s="17"/>
      <c r="I45" s="18"/>
      <c r="K45" s="19"/>
      <c r="L45" s="20"/>
      <c r="M45" s="20"/>
      <c r="N45" s="20"/>
      <c r="O45" s="21"/>
      <c r="P45" s="21"/>
      <c r="Q45" s="22"/>
      <c r="R45" s="26"/>
      <c r="S45" s="52"/>
      <c r="T45" s="53"/>
      <c r="U45" s="26"/>
      <c r="V45" s="23"/>
      <c r="W45" s="21"/>
      <c r="X45" s="21"/>
      <c r="Y45" s="21"/>
      <c r="Z45" s="21"/>
      <c r="AA45" s="21"/>
      <c r="AB45" s="22"/>
      <c r="AC45" s="26"/>
      <c r="AD45" s="52"/>
      <c r="AE45" s="53"/>
      <c r="AF45" s="26"/>
      <c r="AG45" s="67"/>
      <c r="AH45" s="67"/>
      <c r="AI45" s="26"/>
      <c r="AJ45" s="20"/>
    </row>
    <row r="46" spans="2:36" ht="15.75" x14ac:dyDescent="0.25">
      <c r="B46" s="144">
        <v>27</v>
      </c>
      <c r="C46" s="145"/>
      <c r="D46" s="100"/>
      <c r="E46" s="97"/>
      <c r="F46" s="98"/>
      <c r="G46" s="17"/>
      <c r="H46" s="17"/>
      <c r="I46" s="18"/>
      <c r="K46" s="19"/>
      <c r="L46" s="20"/>
      <c r="M46" s="20"/>
      <c r="N46" s="20"/>
      <c r="O46" s="21"/>
      <c r="P46" s="21"/>
      <c r="Q46" s="22"/>
      <c r="R46" s="26"/>
      <c r="S46" s="52"/>
      <c r="T46" s="53"/>
      <c r="U46" s="26"/>
      <c r="V46" s="23"/>
      <c r="W46" s="21"/>
      <c r="X46" s="21"/>
      <c r="Y46" s="21"/>
      <c r="Z46" s="21"/>
      <c r="AA46" s="21"/>
      <c r="AB46" s="22"/>
      <c r="AC46" s="26"/>
      <c r="AD46" s="52"/>
      <c r="AE46" s="53"/>
      <c r="AF46" s="26"/>
      <c r="AG46" s="67"/>
      <c r="AH46" s="67"/>
      <c r="AI46" s="26"/>
      <c r="AJ46" s="20"/>
    </row>
    <row r="47" spans="2:36" ht="15.75" x14ac:dyDescent="0.25">
      <c r="B47" s="144">
        <v>28</v>
      </c>
      <c r="C47" s="145"/>
      <c r="D47" s="100"/>
      <c r="E47" s="97"/>
      <c r="F47" s="98"/>
      <c r="G47" s="17"/>
      <c r="H47" s="17"/>
      <c r="I47" s="18"/>
      <c r="K47" s="19"/>
      <c r="L47" s="20"/>
      <c r="M47" s="20"/>
      <c r="N47" s="20"/>
      <c r="O47" s="21"/>
      <c r="P47" s="21"/>
      <c r="Q47" s="22"/>
      <c r="R47" s="26"/>
      <c r="S47" s="52"/>
      <c r="T47" s="53"/>
      <c r="U47" s="26"/>
      <c r="V47" s="23"/>
      <c r="W47" s="21"/>
      <c r="X47" s="21"/>
      <c r="Y47" s="21"/>
      <c r="Z47" s="21"/>
      <c r="AA47" s="21"/>
      <c r="AB47" s="22"/>
      <c r="AC47" s="26"/>
      <c r="AD47" s="52"/>
      <c r="AE47" s="53"/>
      <c r="AF47" s="26"/>
      <c r="AG47" s="67"/>
      <c r="AH47" s="67"/>
      <c r="AI47" s="26"/>
      <c r="AJ47" s="20"/>
    </row>
    <row r="48" spans="2:36" ht="15.75" x14ac:dyDescent="0.25">
      <c r="B48" s="144">
        <v>29</v>
      </c>
      <c r="C48" s="145"/>
      <c r="D48" s="100"/>
      <c r="E48" s="97"/>
      <c r="F48" s="98"/>
      <c r="G48" s="17"/>
      <c r="H48" s="17"/>
      <c r="I48" s="18"/>
      <c r="K48" s="19"/>
      <c r="L48" s="20"/>
      <c r="M48" s="20"/>
      <c r="N48" s="20"/>
      <c r="O48" s="21"/>
      <c r="P48" s="21"/>
      <c r="Q48" s="22"/>
      <c r="R48" s="26"/>
      <c r="S48" s="52"/>
      <c r="T48" s="53"/>
      <c r="U48" s="26"/>
      <c r="V48" s="23"/>
      <c r="W48" s="21"/>
      <c r="X48" s="21"/>
      <c r="Y48" s="21"/>
      <c r="Z48" s="21"/>
      <c r="AA48" s="21"/>
      <c r="AB48" s="22"/>
      <c r="AC48" s="26"/>
      <c r="AD48" s="52"/>
      <c r="AE48" s="53"/>
      <c r="AF48" s="26"/>
      <c r="AG48" s="67"/>
      <c r="AH48" s="67"/>
      <c r="AI48" s="26"/>
      <c r="AJ48" s="20"/>
    </row>
    <row r="49" spans="2:36" ht="15.75" x14ac:dyDescent="0.25">
      <c r="B49" s="144">
        <v>30</v>
      </c>
      <c r="C49" s="145"/>
      <c r="D49" s="100"/>
      <c r="E49" s="97"/>
      <c r="F49" s="98"/>
      <c r="G49" s="17"/>
      <c r="H49" s="17"/>
      <c r="I49" s="18"/>
      <c r="K49" s="19"/>
      <c r="L49" s="20"/>
      <c r="M49" s="20"/>
      <c r="N49" s="20"/>
      <c r="O49" s="21"/>
      <c r="P49" s="21"/>
      <c r="Q49" s="22"/>
      <c r="R49" s="26"/>
      <c r="S49" s="52"/>
      <c r="T49" s="53"/>
      <c r="U49" s="26"/>
      <c r="V49" s="23"/>
      <c r="W49" s="21"/>
      <c r="X49" s="21"/>
      <c r="Y49" s="21"/>
      <c r="Z49" s="21"/>
      <c r="AA49" s="21"/>
      <c r="AB49" s="22"/>
      <c r="AC49" s="26"/>
      <c r="AD49" s="52"/>
      <c r="AE49" s="53"/>
      <c r="AF49" s="26"/>
      <c r="AG49" s="67"/>
      <c r="AH49" s="67"/>
      <c r="AI49" s="26"/>
      <c r="AJ49" s="20"/>
    </row>
    <row r="50" spans="2:36" ht="15.75" x14ac:dyDescent="0.25">
      <c r="B50" s="144">
        <v>31</v>
      </c>
      <c r="C50" s="145"/>
      <c r="D50" s="100"/>
      <c r="E50" s="97"/>
      <c r="F50" s="98"/>
      <c r="G50" s="17"/>
      <c r="H50" s="17"/>
      <c r="I50" s="18"/>
      <c r="K50" s="19"/>
      <c r="L50" s="20"/>
      <c r="M50" s="20"/>
      <c r="N50" s="20"/>
      <c r="O50" s="21"/>
      <c r="P50" s="21"/>
      <c r="Q50" s="22"/>
      <c r="R50" s="26"/>
      <c r="S50" s="52"/>
      <c r="T50" s="53"/>
      <c r="U50" s="26"/>
      <c r="V50" s="23"/>
      <c r="W50" s="21"/>
      <c r="X50" s="21"/>
      <c r="Y50" s="21"/>
      <c r="Z50" s="21"/>
      <c r="AA50" s="21"/>
      <c r="AB50" s="22"/>
      <c r="AC50" s="26"/>
      <c r="AD50" s="52"/>
      <c r="AE50" s="53"/>
      <c r="AF50" s="26"/>
      <c r="AG50" s="67"/>
      <c r="AH50" s="67"/>
      <c r="AI50" s="26"/>
      <c r="AJ50" s="20"/>
    </row>
    <row r="51" spans="2:36" ht="15.75" x14ac:dyDescent="0.25">
      <c r="B51" s="144">
        <v>32</v>
      </c>
      <c r="C51" s="145"/>
      <c r="D51" s="100"/>
      <c r="E51" s="97"/>
      <c r="F51" s="98"/>
      <c r="G51" s="17"/>
      <c r="H51" s="17"/>
      <c r="I51" s="18"/>
      <c r="K51" s="19"/>
      <c r="L51" s="20"/>
      <c r="M51" s="20"/>
      <c r="N51" s="20"/>
      <c r="O51" s="21"/>
      <c r="P51" s="21"/>
      <c r="Q51" s="22"/>
      <c r="R51" s="26"/>
      <c r="S51" s="52"/>
      <c r="T51" s="53"/>
      <c r="U51" s="26"/>
      <c r="V51" s="23"/>
      <c r="W51" s="21"/>
      <c r="X51" s="21"/>
      <c r="Y51" s="21"/>
      <c r="Z51" s="21"/>
      <c r="AA51" s="21"/>
      <c r="AB51" s="22"/>
      <c r="AC51" s="26"/>
      <c r="AD51" s="52"/>
      <c r="AE51" s="53"/>
      <c r="AF51" s="26"/>
      <c r="AG51" s="67"/>
      <c r="AH51" s="67"/>
      <c r="AI51" s="26"/>
      <c r="AJ51" s="20"/>
    </row>
    <row r="52" spans="2:36" ht="15.75" x14ac:dyDescent="0.25">
      <c r="B52" s="144">
        <v>33</v>
      </c>
      <c r="C52" s="145"/>
      <c r="D52" s="100"/>
      <c r="E52" s="97"/>
      <c r="F52" s="98"/>
      <c r="G52" s="17"/>
      <c r="H52" s="17"/>
      <c r="I52" s="18"/>
      <c r="K52" s="19"/>
      <c r="L52" s="20"/>
      <c r="M52" s="20"/>
      <c r="N52" s="20"/>
      <c r="O52" s="21"/>
      <c r="P52" s="21"/>
      <c r="Q52" s="22"/>
      <c r="R52" s="26"/>
      <c r="S52" s="52"/>
      <c r="T52" s="53"/>
      <c r="U52" s="26"/>
      <c r="V52" s="23"/>
      <c r="W52" s="21"/>
      <c r="X52" s="21"/>
      <c r="Y52" s="21"/>
      <c r="Z52" s="21"/>
      <c r="AA52" s="21"/>
      <c r="AB52" s="22"/>
      <c r="AC52" s="26"/>
      <c r="AD52" s="52"/>
      <c r="AE52" s="53"/>
      <c r="AF52" s="26"/>
      <c r="AG52" s="67"/>
      <c r="AH52" s="67"/>
      <c r="AI52" s="26"/>
      <c r="AJ52" s="20"/>
    </row>
    <row r="53" spans="2:36" ht="15.75" x14ac:dyDescent="0.25">
      <c r="B53" s="144">
        <v>34</v>
      </c>
      <c r="C53" s="145"/>
      <c r="D53" s="100"/>
      <c r="E53" s="97"/>
      <c r="F53" s="98"/>
      <c r="G53" s="17"/>
      <c r="H53" s="17"/>
      <c r="I53" s="18"/>
      <c r="K53" s="19"/>
      <c r="L53" s="20"/>
      <c r="M53" s="20"/>
      <c r="N53" s="20"/>
      <c r="O53" s="21"/>
      <c r="P53" s="21"/>
      <c r="Q53" s="22"/>
      <c r="R53" s="26"/>
      <c r="S53" s="52"/>
      <c r="T53" s="53"/>
      <c r="U53" s="26"/>
      <c r="V53" s="23"/>
      <c r="W53" s="21"/>
      <c r="X53" s="21"/>
      <c r="Y53" s="21"/>
      <c r="Z53" s="21"/>
      <c r="AA53" s="21"/>
      <c r="AB53" s="22"/>
      <c r="AC53" s="26"/>
      <c r="AD53" s="52"/>
      <c r="AE53" s="53"/>
      <c r="AF53" s="26"/>
      <c r="AG53" s="67"/>
      <c r="AH53" s="67"/>
      <c r="AI53" s="26"/>
      <c r="AJ53" s="20"/>
    </row>
    <row r="54" spans="2:36" ht="15.75" x14ac:dyDescent="0.25">
      <c r="B54" s="144">
        <v>35</v>
      </c>
      <c r="C54" s="145"/>
      <c r="D54" s="100"/>
      <c r="E54" s="97"/>
      <c r="F54" s="98"/>
      <c r="G54" s="17"/>
      <c r="H54" s="17"/>
      <c r="I54" s="18"/>
      <c r="K54" s="19"/>
      <c r="L54" s="20"/>
      <c r="M54" s="20"/>
      <c r="N54" s="20"/>
      <c r="O54" s="21"/>
      <c r="P54" s="21"/>
      <c r="Q54" s="22"/>
      <c r="R54" s="26"/>
      <c r="S54" s="52"/>
      <c r="T54" s="53"/>
      <c r="U54" s="26"/>
      <c r="V54" s="23"/>
      <c r="W54" s="21"/>
      <c r="X54" s="21"/>
      <c r="Y54" s="21"/>
      <c r="Z54" s="21"/>
      <c r="AA54" s="21"/>
      <c r="AB54" s="22"/>
      <c r="AC54" s="26"/>
      <c r="AD54" s="52"/>
      <c r="AE54" s="53"/>
      <c r="AF54" s="26"/>
      <c r="AG54" s="67"/>
      <c r="AH54" s="67"/>
      <c r="AI54" s="26"/>
      <c r="AJ54" s="20"/>
    </row>
    <row r="55" spans="2:36" ht="15.75" x14ac:dyDescent="0.25">
      <c r="B55" s="144">
        <v>36</v>
      </c>
      <c r="C55" s="145"/>
      <c r="D55" s="100"/>
      <c r="E55" s="97"/>
      <c r="F55" s="98"/>
      <c r="G55" s="17"/>
      <c r="H55" s="17"/>
      <c r="I55" s="18"/>
      <c r="K55" s="19"/>
      <c r="L55" s="20"/>
      <c r="M55" s="20"/>
      <c r="N55" s="20"/>
      <c r="O55" s="21"/>
      <c r="P55" s="21"/>
      <c r="Q55" s="22"/>
      <c r="R55" s="26"/>
      <c r="S55" s="52"/>
      <c r="T55" s="53"/>
      <c r="U55" s="26"/>
      <c r="V55" s="23"/>
      <c r="W55" s="21"/>
      <c r="X55" s="21"/>
      <c r="Y55" s="21"/>
      <c r="Z55" s="21"/>
      <c r="AA55" s="21"/>
      <c r="AB55" s="22"/>
      <c r="AC55" s="26"/>
      <c r="AD55" s="52"/>
      <c r="AE55" s="53"/>
      <c r="AF55" s="26"/>
      <c r="AG55" s="67"/>
      <c r="AH55" s="67"/>
      <c r="AI55" s="26"/>
      <c r="AJ55" s="20"/>
    </row>
    <row r="56" spans="2:36" ht="15.75" x14ac:dyDescent="0.25">
      <c r="B56" s="111"/>
      <c r="C56" s="112"/>
      <c r="D56" s="100"/>
      <c r="E56" s="97"/>
      <c r="F56" s="98"/>
      <c r="G56" s="17"/>
      <c r="H56" s="17"/>
      <c r="I56" s="18"/>
      <c r="K56" s="19"/>
      <c r="L56" s="20"/>
      <c r="M56" s="20"/>
      <c r="N56" s="20"/>
      <c r="O56" s="21"/>
      <c r="P56" s="21"/>
      <c r="Q56" s="22"/>
      <c r="R56" s="26"/>
      <c r="S56" s="52"/>
      <c r="T56" s="53"/>
      <c r="U56" s="26"/>
      <c r="V56" s="23"/>
      <c r="W56" s="21"/>
      <c r="X56" s="21"/>
      <c r="Y56" s="21"/>
      <c r="Z56" s="21"/>
      <c r="AA56" s="21"/>
      <c r="AB56" s="22"/>
      <c r="AC56" s="26"/>
      <c r="AD56" s="52"/>
      <c r="AE56" s="53"/>
      <c r="AF56" s="26"/>
      <c r="AG56" s="67"/>
      <c r="AH56" s="67"/>
      <c r="AI56" s="26"/>
      <c r="AJ56" s="20"/>
    </row>
    <row r="57" spans="2:36" ht="15.75" x14ac:dyDescent="0.25">
      <c r="B57" s="111"/>
      <c r="C57" s="112"/>
      <c r="D57" s="100"/>
      <c r="E57" s="97"/>
      <c r="F57" s="98"/>
      <c r="G57" s="17"/>
      <c r="H57" s="17"/>
      <c r="I57" s="18"/>
      <c r="K57" s="19"/>
      <c r="L57" s="20"/>
      <c r="M57" s="20"/>
      <c r="N57" s="20"/>
      <c r="O57" s="21"/>
      <c r="P57" s="21"/>
      <c r="Q57" s="22"/>
      <c r="R57" s="26"/>
      <c r="S57" s="52"/>
      <c r="T57" s="53"/>
      <c r="U57" s="26"/>
      <c r="V57" s="23"/>
      <c r="W57" s="21"/>
      <c r="X57" s="21"/>
      <c r="Y57" s="21"/>
      <c r="Z57" s="21"/>
      <c r="AA57" s="21"/>
      <c r="AB57" s="22"/>
      <c r="AC57" s="26"/>
      <c r="AD57" s="52"/>
      <c r="AE57" s="53"/>
      <c r="AF57" s="26"/>
      <c r="AG57" s="67"/>
      <c r="AH57" s="67"/>
      <c r="AI57" s="26"/>
      <c r="AJ57" s="20"/>
    </row>
    <row r="58" spans="2:36" ht="15.75" x14ac:dyDescent="0.25">
      <c r="B58" s="111"/>
      <c r="C58" s="112"/>
      <c r="D58" s="100"/>
      <c r="E58" s="97"/>
      <c r="F58" s="98"/>
      <c r="G58" s="17"/>
      <c r="H58" s="17"/>
      <c r="I58" s="18"/>
      <c r="K58" s="19"/>
      <c r="L58" s="20"/>
      <c r="M58" s="20"/>
      <c r="N58" s="20"/>
      <c r="O58" s="21"/>
      <c r="P58" s="21"/>
      <c r="Q58" s="22"/>
      <c r="R58" s="26"/>
      <c r="S58" s="52"/>
      <c r="T58" s="53"/>
      <c r="U58" s="26"/>
      <c r="V58" s="23"/>
      <c r="W58" s="21"/>
      <c r="X58" s="21"/>
      <c r="Y58" s="21"/>
      <c r="Z58" s="21"/>
      <c r="AA58" s="21"/>
      <c r="AB58" s="22"/>
      <c r="AC58" s="26"/>
      <c r="AD58" s="52"/>
      <c r="AE58" s="53"/>
      <c r="AF58" s="26"/>
      <c r="AG58" s="67"/>
      <c r="AH58" s="67"/>
      <c r="AI58" s="26"/>
      <c r="AJ58" s="20"/>
    </row>
    <row r="59" spans="2:36" ht="15.75" x14ac:dyDescent="0.25">
      <c r="B59" s="111"/>
      <c r="C59" s="112"/>
      <c r="D59" s="100"/>
      <c r="E59" s="97"/>
      <c r="F59" s="98"/>
      <c r="G59" s="17"/>
      <c r="H59" s="17"/>
      <c r="I59" s="18"/>
      <c r="K59" s="19"/>
      <c r="L59" s="20"/>
      <c r="M59" s="20"/>
      <c r="N59" s="20"/>
      <c r="O59" s="21"/>
      <c r="P59" s="21"/>
      <c r="Q59" s="22"/>
      <c r="R59" s="26"/>
      <c r="S59" s="52"/>
      <c r="T59" s="53"/>
      <c r="U59" s="26"/>
      <c r="V59" s="23"/>
      <c r="W59" s="21"/>
      <c r="X59" s="21"/>
      <c r="Y59" s="21"/>
      <c r="Z59" s="21"/>
      <c r="AA59" s="21"/>
      <c r="AB59" s="22"/>
      <c r="AC59" s="26"/>
      <c r="AD59" s="52"/>
      <c r="AE59" s="53"/>
      <c r="AF59" s="26"/>
      <c r="AG59" s="67"/>
      <c r="AH59" s="67"/>
      <c r="AI59" s="26"/>
      <c r="AJ59" s="20"/>
    </row>
    <row r="60" spans="2:36" ht="15.75" x14ac:dyDescent="0.25">
      <c r="B60" s="111"/>
      <c r="C60" s="112"/>
      <c r="D60" s="100"/>
      <c r="E60" s="97"/>
      <c r="F60" s="98"/>
      <c r="G60" s="17"/>
      <c r="H60" s="17"/>
      <c r="I60" s="18"/>
      <c r="K60" s="19"/>
      <c r="L60" s="20"/>
      <c r="M60" s="20"/>
      <c r="N60" s="20"/>
      <c r="O60" s="21"/>
      <c r="P60" s="21"/>
      <c r="Q60" s="22"/>
      <c r="R60" s="26"/>
      <c r="S60" s="52"/>
      <c r="T60" s="53"/>
      <c r="U60" s="26"/>
      <c r="V60" s="23"/>
      <c r="W60" s="21"/>
      <c r="X60" s="21"/>
      <c r="Y60" s="21"/>
      <c r="Z60" s="21"/>
      <c r="AA60" s="21"/>
      <c r="AB60" s="22"/>
      <c r="AC60" s="26"/>
      <c r="AD60" s="52"/>
      <c r="AE60" s="53"/>
      <c r="AF60" s="26"/>
      <c r="AG60" s="67"/>
      <c r="AH60" s="67"/>
      <c r="AI60" s="26"/>
      <c r="AJ60" s="20"/>
    </row>
    <row r="61" spans="2:36" ht="15.75" x14ac:dyDescent="0.25">
      <c r="B61" s="111"/>
      <c r="C61" s="112"/>
      <c r="D61" s="100"/>
      <c r="E61" s="97"/>
      <c r="F61" s="98"/>
      <c r="G61" s="17"/>
      <c r="H61" s="17"/>
      <c r="I61" s="18"/>
      <c r="K61" s="19"/>
      <c r="L61" s="20"/>
      <c r="M61" s="20"/>
      <c r="N61" s="20"/>
      <c r="O61" s="21"/>
      <c r="P61" s="21"/>
      <c r="Q61" s="22"/>
      <c r="R61" s="26"/>
      <c r="S61" s="52"/>
      <c r="T61" s="53"/>
      <c r="U61" s="26"/>
      <c r="V61" s="23"/>
      <c r="W61" s="21"/>
      <c r="X61" s="21"/>
      <c r="Y61" s="21"/>
      <c r="Z61" s="21"/>
      <c r="AA61" s="21"/>
      <c r="AB61" s="22"/>
      <c r="AC61" s="26"/>
      <c r="AD61" s="52"/>
      <c r="AE61" s="53"/>
      <c r="AF61" s="26"/>
      <c r="AG61" s="67"/>
      <c r="AH61" s="67"/>
      <c r="AI61" s="26"/>
      <c r="AJ61" s="20"/>
    </row>
    <row r="62" spans="2:36" ht="15.75" x14ac:dyDescent="0.25">
      <c r="B62" s="111"/>
      <c r="C62" s="112"/>
      <c r="D62" s="100"/>
      <c r="E62" s="97"/>
      <c r="F62" s="98"/>
      <c r="G62" s="17"/>
      <c r="H62" s="17"/>
      <c r="I62" s="18"/>
      <c r="K62" s="19"/>
      <c r="L62" s="20"/>
      <c r="M62" s="20"/>
      <c r="N62" s="20"/>
      <c r="O62" s="21"/>
      <c r="P62" s="21"/>
      <c r="Q62" s="22"/>
      <c r="R62" s="26"/>
      <c r="S62" s="52"/>
      <c r="T62" s="53"/>
      <c r="U62" s="26"/>
      <c r="V62" s="23"/>
      <c r="W62" s="21"/>
      <c r="X62" s="21"/>
      <c r="Y62" s="21"/>
      <c r="Z62" s="21"/>
      <c r="AA62" s="21"/>
      <c r="AB62" s="22"/>
      <c r="AC62" s="26"/>
      <c r="AD62" s="52"/>
      <c r="AE62" s="53"/>
      <c r="AF62" s="26"/>
      <c r="AG62" s="67"/>
      <c r="AH62" s="67"/>
      <c r="AI62" s="26"/>
      <c r="AJ62" s="20"/>
    </row>
    <row r="63" spans="2:36" ht="15.75" x14ac:dyDescent="0.25">
      <c r="B63" s="111"/>
      <c r="C63" s="112"/>
      <c r="D63" s="100"/>
      <c r="E63" s="97"/>
      <c r="F63" s="98"/>
      <c r="G63" s="17"/>
      <c r="H63" s="17"/>
      <c r="I63" s="18"/>
      <c r="K63" s="19"/>
      <c r="L63" s="20"/>
      <c r="M63" s="20"/>
      <c r="N63" s="20"/>
      <c r="O63" s="21"/>
      <c r="P63" s="21"/>
      <c r="Q63" s="22"/>
      <c r="R63" s="26"/>
      <c r="S63" s="52"/>
      <c r="T63" s="53"/>
      <c r="U63" s="26"/>
      <c r="V63" s="23"/>
      <c r="W63" s="21"/>
      <c r="X63" s="21"/>
      <c r="Y63" s="21"/>
      <c r="Z63" s="21"/>
      <c r="AA63" s="21"/>
      <c r="AB63" s="22"/>
      <c r="AC63" s="26"/>
      <c r="AD63" s="52"/>
      <c r="AE63" s="53"/>
      <c r="AF63" s="26"/>
      <c r="AG63" s="67"/>
      <c r="AH63" s="67"/>
      <c r="AI63" s="26"/>
      <c r="AJ63" s="20"/>
    </row>
    <row r="64" spans="2:36" ht="15.75" x14ac:dyDescent="0.25">
      <c r="B64" s="111"/>
      <c r="C64" s="112"/>
      <c r="D64" s="100"/>
      <c r="E64" s="97"/>
      <c r="F64" s="98"/>
      <c r="G64" s="17"/>
      <c r="H64" s="17"/>
      <c r="I64" s="18"/>
      <c r="K64" s="19"/>
      <c r="L64" s="20"/>
      <c r="M64" s="20"/>
      <c r="N64" s="20"/>
      <c r="O64" s="21"/>
      <c r="P64" s="21"/>
      <c r="Q64" s="22"/>
      <c r="R64" s="26"/>
      <c r="S64" s="52"/>
      <c r="T64" s="53"/>
      <c r="U64" s="26"/>
      <c r="V64" s="23"/>
      <c r="W64" s="21"/>
      <c r="X64" s="21"/>
      <c r="Y64" s="21"/>
      <c r="Z64" s="21"/>
      <c r="AA64" s="21"/>
      <c r="AB64" s="22"/>
      <c r="AC64" s="26"/>
      <c r="AD64" s="52"/>
      <c r="AE64" s="53"/>
      <c r="AF64" s="26"/>
      <c r="AG64" s="67"/>
      <c r="AH64" s="67"/>
      <c r="AI64" s="26"/>
      <c r="AJ64" s="20"/>
    </row>
    <row r="65" spans="2:36" ht="15.75" x14ac:dyDescent="0.25">
      <c r="B65" s="111"/>
      <c r="C65" s="112"/>
      <c r="D65" s="100"/>
      <c r="E65" s="97"/>
      <c r="F65" s="98"/>
      <c r="G65" s="17"/>
      <c r="H65" s="17"/>
      <c r="I65" s="18"/>
      <c r="K65" s="19"/>
      <c r="L65" s="20"/>
      <c r="M65" s="20"/>
      <c r="N65" s="20"/>
      <c r="O65" s="21"/>
      <c r="P65" s="21"/>
      <c r="Q65" s="22"/>
      <c r="R65" s="26"/>
      <c r="S65" s="52"/>
      <c r="T65" s="53"/>
      <c r="U65" s="26"/>
      <c r="V65" s="23"/>
      <c r="W65" s="21"/>
      <c r="X65" s="21"/>
      <c r="Y65" s="21"/>
      <c r="Z65" s="21"/>
      <c r="AA65" s="21"/>
      <c r="AB65" s="22"/>
      <c r="AC65" s="26"/>
      <c r="AD65" s="52"/>
      <c r="AE65" s="53"/>
      <c r="AF65" s="26"/>
      <c r="AG65" s="67"/>
      <c r="AH65" s="67"/>
      <c r="AI65" s="26"/>
      <c r="AJ65" s="20"/>
    </row>
    <row r="66" spans="2:36" ht="15.75" x14ac:dyDescent="0.25">
      <c r="B66" s="111"/>
      <c r="C66" s="112"/>
      <c r="D66" s="100"/>
      <c r="E66" s="97"/>
      <c r="F66" s="98"/>
      <c r="G66" s="17"/>
      <c r="H66" s="17"/>
      <c r="I66" s="18"/>
      <c r="K66" s="19"/>
      <c r="L66" s="20"/>
      <c r="M66" s="20"/>
      <c r="N66" s="20"/>
      <c r="O66" s="21"/>
      <c r="P66" s="21"/>
      <c r="Q66" s="22"/>
      <c r="R66" s="26"/>
      <c r="S66" s="52"/>
      <c r="T66" s="53"/>
      <c r="U66" s="26"/>
      <c r="V66" s="23"/>
      <c r="W66" s="21"/>
      <c r="X66" s="21"/>
      <c r="Y66" s="21"/>
      <c r="Z66" s="21"/>
      <c r="AA66" s="21"/>
      <c r="AB66" s="22"/>
      <c r="AC66" s="26"/>
      <c r="AD66" s="52"/>
      <c r="AE66" s="53"/>
      <c r="AF66" s="26"/>
      <c r="AG66" s="67"/>
      <c r="AH66" s="67"/>
      <c r="AI66" s="26"/>
      <c r="AJ66" s="20"/>
    </row>
    <row r="67" spans="2:36" ht="15.75" x14ac:dyDescent="0.25">
      <c r="B67" s="111"/>
      <c r="C67" s="112"/>
      <c r="D67" s="100"/>
      <c r="E67" s="97"/>
      <c r="F67" s="98"/>
      <c r="G67" s="17"/>
      <c r="H67" s="17"/>
      <c r="I67" s="18"/>
      <c r="K67" s="19"/>
      <c r="L67" s="20"/>
      <c r="M67" s="20"/>
      <c r="N67" s="20"/>
      <c r="O67" s="21"/>
      <c r="P67" s="21"/>
      <c r="Q67" s="22"/>
      <c r="R67" s="26"/>
      <c r="S67" s="52"/>
      <c r="T67" s="53"/>
      <c r="U67" s="26"/>
      <c r="V67" s="23"/>
      <c r="W67" s="21"/>
      <c r="X67" s="21"/>
      <c r="Y67" s="21"/>
      <c r="Z67" s="21"/>
      <c r="AA67" s="21"/>
      <c r="AB67" s="22"/>
      <c r="AC67" s="26"/>
      <c r="AD67" s="52"/>
      <c r="AE67" s="53"/>
      <c r="AF67" s="26"/>
      <c r="AG67" s="67"/>
      <c r="AH67" s="67"/>
      <c r="AI67" s="26"/>
      <c r="AJ67" s="20"/>
    </row>
    <row r="68" spans="2:36" ht="15.75" x14ac:dyDescent="0.25">
      <c r="B68" s="111"/>
      <c r="C68" s="112"/>
      <c r="D68" s="100"/>
      <c r="E68" s="97"/>
      <c r="F68" s="98"/>
      <c r="G68" s="17"/>
      <c r="H68" s="17"/>
      <c r="I68" s="18"/>
      <c r="K68" s="19"/>
      <c r="L68" s="20"/>
      <c r="M68" s="20"/>
      <c r="N68" s="20"/>
      <c r="O68" s="21"/>
      <c r="P68" s="21"/>
      <c r="Q68" s="22"/>
      <c r="R68" s="26"/>
      <c r="S68" s="52"/>
      <c r="T68" s="53"/>
      <c r="U68" s="26"/>
      <c r="V68" s="23"/>
      <c r="W68" s="21"/>
      <c r="X68" s="21"/>
      <c r="Y68" s="21"/>
      <c r="Z68" s="21"/>
      <c r="AA68" s="21"/>
      <c r="AB68" s="22"/>
      <c r="AC68" s="26"/>
      <c r="AD68" s="52"/>
      <c r="AE68" s="53"/>
      <c r="AF68" s="26"/>
      <c r="AG68" s="67"/>
      <c r="AH68" s="67"/>
      <c r="AI68" s="26"/>
      <c r="AJ68" s="20"/>
    </row>
    <row r="69" spans="2:36" ht="15.75" x14ac:dyDescent="0.25">
      <c r="B69" s="111"/>
      <c r="C69" s="112"/>
      <c r="D69" s="100"/>
      <c r="E69" s="97"/>
      <c r="F69" s="98"/>
      <c r="G69" s="17"/>
      <c r="H69" s="17"/>
      <c r="I69" s="18"/>
      <c r="K69" s="19"/>
      <c r="L69" s="20"/>
      <c r="M69" s="20"/>
      <c r="N69" s="20"/>
      <c r="O69" s="21"/>
      <c r="P69" s="21"/>
      <c r="Q69" s="22"/>
      <c r="R69" s="26"/>
      <c r="S69" s="52"/>
      <c r="T69" s="53"/>
      <c r="U69" s="26"/>
      <c r="V69" s="23"/>
      <c r="W69" s="21"/>
      <c r="X69" s="21"/>
      <c r="Y69" s="21"/>
      <c r="Z69" s="21"/>
      <c r="AA69" s="21"/>
      <c r="AB69" s="22"/>
      <c r="AC69" s="26"/>
      <c r="AD69" s="52"/>
      <c r="AE69" s="53"/>
      <c r="AF69" s="26"/>
      <c r="AG69" s="67"/>
      <c r="AH69" s="67"/>
      <c r="AI69" s="26"/>
      <c r="AJ69" s="20"/>
    </row>
    <row r="70" spans="2:36" ht="15.75" x14ac:dyDescent="0.25">
      <c r="B70" s="111"/>
      <c r="C70" s="112"/>
      <c r="D70" s="100"/>
      <c r="E70" s="97"/>
      <c r="F70" s="98"/>
      <c r="G70" s="17"/>
      <c r="H70" s="17"/>
      <c r="I70" s="18"/>
      <c r="K70" s="19"/>
      <c r="L70" s="20"/>
      <c r="M70" s="20"/>
      <c r="N70" s="20"/>
      <c r="O70" s="21"/>
      <c r="P70" s="21"/>
      <c r="Q70" s="22"/>
      <c r="R70" s="26"/>
      <c r="S70" s="52"/>
      <c r="T70" s="53"/>
      <c r="U70" s="26"/>
      <c r="V70" s="23"/>
      <c r="W70" s="21"/>
      <c r="X70" s="21"/>
      <c r="Y70" s="21"/>
      <c r="Z70" s="21"/>
      <c r="AA70" s="21"/>
      <c r="AB70" s="22"/>
      <c r="AC70" s="26"/>
      <c r="AD70" s="52"/>
      <c r="AE70" s="53"/>
      <c r="AF70" s="26"/>
      <c r="AG70" s="67"/>
      <c r="AH70" s="67"/>
      <c r="AI70" s="26"/>
      <c r="AJ70" s="20"/>
    </row>
    <row r="71" spans="2:36" ht="15.75" x14ac:dyDescent="0.25">
      <c r="B71" s="111"/>
      <c r="C71" s="112"/>
      <c r="D71" s="100"/>
      <c r="E71" s="97"/>
      <c r="F71" s="98"/>
      <c r="G71" s="17"/>
      <c r="H71" s="17"/>
      <c r="I71" s="18"/>
      <c r="K71" s="19"/>
      <c r="L71" s="20"/>
      <c r="M71" s="20"/>
      <c r="N71" s="20"/>
      <c r="O71" s="21"/>
      <c r="P71" s="21"/>
      <c r="Q71" s="22"/>
      <c r="R71" s="26"/>
      <c r="S71" s="52"/>
      <c r="T71" s="53"/>
      <c r="U71" s="26"/>
      <c r="V71" s="23"/>
      <c r="W71" s="21"/>
      <c r="X71" s="21"/>
      <c r="Y71" s="21"/>
      <c r="Z71" s="21"/>
      <c r="AA71" s="21"/>
      <c r="AB71" s="22"/>
      <c r="AC71" s="26"/>
      <c r="AD71" s="52"/>
      <c r="AE71" s="53"/>
      <c r="AF71" s="26"/>
      <c r="AG71" s="67"/>
      <c r="AH71" s="67"/>
      <c r="AI71" s="26"/>
      <c r="AJ71" s="20"/>
    </row>
    <row r="72" spans="2:36" ht="15.75" x14ac:dyDescent="0.25">
      <c r="B72" s="111"/>
      <c r="C72" s="112"/>
      <c r="D72" s="100"/>
      <c r="E72" s="97"/>
      <c r="F72" s="98"/>
      <c r="G72" s="17"/>
      <c r="H72" s="17"/>
      <c r="I72" s="18"/>
      <c r="K72" s="19"/>
      <c r="L72" s="20"/>
      <c r="M72" s="20"/>
      <c r="N72" s="20"/>
      <c r="O72" s="21"/>
      <c r="P72" s="21"/>
      <c r="Q72" s="22"/>
      <c r="R72" s="26"/>
      <c r="S72" s="52"/>
      <c r="T72" s="53"/>
      <c r="U72" s="26"/>
      <c r="V72" s="23"/>
      <c r="W72" s="21"/>
      <c r="X72" s="21"/>
      <c r="Y72" s="21"/>
      <c r="Z72" s="21"/>
      <c r="AA72" s="21"/>
      <c r="AB72" s="22"/>
      <c r="AC72" s="26"/>
      <c r="AD72" s="52"/>
      <c r="AE72" s="53"/>
      <c r="AF72" s="26"/>
      <c r="AG72" s="67"/>
      <c r="AH72" s="67"/>
      <c r="AI72" s="26"/>
      <c r="AJ72" s="20"/>
    </row>
    <row r="73" spans="2:36" ht="15.75" x14ac:dyDescent="0.25">
      <c r="B73" s="111"/>
      <c r="C73" s="112"/>
      <c r="D73" s="100"/>
      <c r="E73" s="97"/>
      <c r="F73" s="98"/>
      <c r="G73" s="17"/>
      <c r="H73" s="17"/>
      <c r="I73" s="18"/>
      <c r="K73" s="19"/>
      <c r="L73" s="20"/>
      <c r="M73" s="20"/>
      <c r="N73" s="20"/>
      <c r="O73" s="21"/>
      <c r="P73" s="21"/>
      <c r="Q73" s="22"/>
      <c r="R73" s="26"/>
      <c r="S73" s="52"/>
      <c r="T73" s="53"/>
      <c r="U73" s="26"/>
      <c r="V73" s="23"/>
      <c r="W73" s="21"/>
      <c r="X73" s="21"/>
      <c r="Y73" s="21"/>
      <c r="Z73" s="21"/>
      <c r="AA73" s="21"/>
      <c r="AB73" s="22"/>
      <c r="AC73" s="26"/>
      <c r="AD73" s="52"/>
      <c r="AE73" s="53"/>
      <c r="AF73" s="26"/>
      <c r="AG73" s="67"/>
      <c r="AH73" s="67"/>
      <c r="AI73" s="26"/>
      <c r="AJ73" s="20"/>
    </row>
    <row r="74" spans="2:36" ht="15.75" x14ac:dyDescent="0.25">
      <c r="B74" s="111"/>
      <c r="C74" s="112"/>
      <c r="D74" s="100"/>
      <c r="E74" s="97"/>
      <c r="F74" s="98"/>
      <c r="G74" s="17"/>
      <c r="H74" s="17"/>
      <c r="I74" s="18"/>
      <c r="K74" s="19"/>
      <c r="L74" s="20"/>
      <c r="M74" s="20"/>
      <c r="N74" s="20"/>
      <c r="O74" s="21"/>
      <c r="P74" s="21"/>
      <c r="Q74" s="22"/>
      <c r="R74" s="26"/>
      <c r="S74" s="52"/>
      <c r="T74" s="53"/>
      <c r="U74" s="26"/>
      <c r="V74" s="23"/>
      <c r="W74" s="21"/>
      <c r="X74" s="21"/>
      <c r="Y74" s="21"/>
      <c r="Z74" s="21"/>
      <c r="AA74" s="21"/>
      <c r="AB74" s="22"/>
      <c r="AC74" s="26"/>
      <c r="AD74" s="52"/>
      <c r="AE74" s="53"/>
      <c r="AF74" s="26"/>
      <c r="AG74" s="67"/>
      <c r="AH74" s="67"/>
      <c r="AI74" s="26"/>
      <c r="AJ74" s="20"/>
    </row>
    <row r="75" spans="2:36" ht="15.75" x14ac:dyDescent="0.25">
      <c r="B75" s="111"/>
      <c r="C75" s="112"/>
      <c r="D75" s="100"/>
      <c r="E75" s="97"/>
      <c r="F75" s="98"/>
      <c r="G75" s="17"/>
      <c r="H75" s="17"/>
      <c r="I75" s="18"/>
      <c r="K75" s="19"/>
      <c r="L75" s="20"/>
      <c r="M75" s="20"/>
      <c r="N75" s="20"/>
      <c r="O75" s="21"/>
      <c r="P75" s="21"/>
      <c r="Q75" s="22"/>
      <c r="R75" s="26"/>
      <c r="S75" s="52"/>
      <c r="T75" s="53"/>
      <c r="U75" s="26"/>
      <c r="V75" s="23"/>
      <c r="W75" s="21"/>
      <c r="X75" s="21"/>
      <c r="Y75" s="21"/>
      <c r="Z75" s="21"/>
      <c r="AA75" s="21"/>
      <c r="AB75" s="22"/>
      <c r="AC75" s="26"/>
      <c r="AD75" s="52"/>
      <c r="AE75" s="53"/>
      <c r="AF75" s="26"/>
      <c r="AG75" s="67"/>
      <c r="AH75" s="67"/>
      <c r="AI75" s="26"/>
      <c r="AJ75" s="20"/>
    </row>
    <row r="76" spans="2:36" ht="15.75" x14ac:dyDescent="0.25">
      <c r="B76" s="111"/>
      <c r="C76" s="112"/>
      <c r="D76" s="100"/>
      <c r="E76" s="97"/>
      <c r="F76" s="98"/>
      <c r="G76" s="17"/>
      <c r="H76" s="17"/>
      <c r="I76" s="18"/>
    </row>
    <row r="77" spans="2:36" ht="15.75" x14ac:dyDescent="0.25">
      <c r="B77" s="111"/>
      <c r="C77" s="112"/>
      <c r="D77" s="100"/>
      <c r="E77" s="97"/>
      <c r="F77" s="98"/>
      <c r="G77" s="17"/>
      <c r="H77" s="17"/>
      <c r="I77" s="18"/>
    </row>
    <row r="78" spans="2:36" ht="15.75" x14ac:dyDescent="0.25">
      <c r="B78" s="111">
        <v>61</v>
      </c>
      <c r="C78" s="112"/>
      <c r="D78" s="100"/>
      <c r="E78" s="97"/>
      <c r="F78" s="98"/>
      <c r="G78" s="17"/>
      <c r="H78" s="17"/>
      <c r="I78" s="18"/>
    </row>
    <row r="79" spans="2:36" ht="15.75" x14ac:dyDescent="0.25">
      <c r="B79" s="111">
        <v>62</v>
      </c>
      <c r="C79" s="112"/>
      <c r="D79" s="100"/>
      <c r="E79" s="97"/>
      <c r="F79" s="98"/>
      <c r="G79" s="17"/>
      <c r="H79" s="17"/>
      <c r="I79" s="18"/>
    </row>
    <row r="80" spans="2:36" ht="15.75" x14ac:dyDescent="0.25">
      <c r="B80" s="111">
        <v>63</v>
      </c>
      <c r="C80" s="112"/>
      <c r="D80" s="100"/>
      <c r="E80" s="97"/>
      <c r="F80" s="98"/>
      <c r="G80" s="17"/>
      <c r="H80" s="17"/>
      <c r="I80" s="18"/>
    </row>
    <row r="81" spans="2:9" ht="15.75" x14ac:dyDescent="0.25">
      <c r="B81" s="111">
        <v>64</v>
      </c>
      <c r="C81" s="112"/>
      <c r="D81" s="100"/>
      <c r="E81" s="97"/>
      <c r="F81" s="98"/>
      <c r="G81" s="17"/>
      <c r="H81" s="17"/>
      <c r="I81" s="18"/>
    </row>
    <row r="82" spans="2:9" ht="15.75" x14ac:dyDescent="0.25">
      <c r="B82" s="111">
        <v>65</v>
      </c>
      <c r="C82" s="112"/>
      <c r="D82" s="100"/>
      <c r="E82" s="97"/>
      <c r="F82" s="98"/>
      <c r="G82" s="17"/>
      <c r="H82" s="17"/>
      <c r="I82" s="18"/>
    </row>
    <row r="83" spans="2:9" ht="15.75" x14ac:dyDescent="0.25">
      <c r="B83" s="111">
        <v>66</v>
      </c>
      <c r="C83" s="112"/>
      <c r="D83" s="100"/>
      <c r="E83" s="97"/>
      <c r="F83" s="98"/>
      <c r="G83" s="17"/>
      <c r="H83" s="17"/>
      <c r="I83" s="18"/>
    </row>
    <row r="84" spans="2:9" ht="15.75" x14ac:dyDescent="0.25">
      <c r="B84" s="111">
        <v>67</v>
      </c>
      <c r="C84" s="112"/>
      <c r="D84" s="100"/>
      <c r="E84" s="97"/>
      <c r="F84" s="98"/>
      <c r="G84" s="17"/>
      <c r="H84" s="17"/>
      <c r="I84" s="18"/>
    </row>
    <row r="85" spans="2:9" ht="15.75" x14ac:dyDescent="0.25">
      <c r="B85" s="111">
        <v>68</v>
      </c>
      <c r="C85" s="112"/>
      <c r="D85" s="100"/>
      <c r="E85" s="97"/>
      <c r="F85" s="98"/>
      <c r="G85" s="17"/>
      <c r="H85" s="17"/>
      <c r="I85" s="18"/>
    </row>
    <row r="86" spans="2:9" ht="15.75" x14ac:dyDescent="0.25">
      <c r="B86" s="111">
        <v>69</v>
      </c>
      <c r="C86" s="112"/>
      <c r="D86" s="100"/>
      <c r="E86" s="97"/>
      <c r="F86" s="98"/>
      <c r="G86" s="17"/>
      <c r="H86" s="17"/>
      <c r="I86" s="18"/>
    </row>
    <row r="87" spans="2:9" ht="15.75" x14ac:dyDescent="0.25">
      <c r="B87" s="111">
        <v>70</v>
      </c>
      <c r="C87" s="112"/>
      <c r="D87" s="100"/>
      <c r="E87" s="97"/>
      <c r="F87" s="98"/>
      <c r="G87" s="17"/>
      <c r="H87" s="17"/>
      <c r="I87" s="18"/>
    </row>
    <row r="88" spans="2:9" ht="15.75" x14ac:dyDescent="0.25">
      <c r="B88" s="111">
        <v>71</v>
      </c>
      <c r="C88" s="112"/>
      <c r="D88" s="100"/>
      <c r="E88" s="97"/>
      <c r="F88" s="98"/>
      <c r="G88" s="17"/>
      <c r="H88" s="17"/>
      <c r="I88" s="18"/>
    </row>
    <row r="89" spans="2:9" ht="15.75" x14ac:dyDescent="0.25">
      <c r="B89" s="111">
        <v>72</v>
      </c>
      <c r="C89" s="112"/>
      <c r="D89" s="100"/>
      <c r="E89" s="97"/>
      <c r="F89" s="98"/>
      <c r="G89" s="17"/>
      <c r="H89" s="17"/>
      <c r="I89" s="18"/>
    </row>
    <row r="90" spans="2:9" ht="15.75" x14ac:dyDescent="0.25">
      <c r="B90" s="111">
        <v>73</v>
      </c>
      <c r="C90" s="112"/>
      <c r="D90" s="100"/>
      <c r="E90" s="97"/>
      <c r="F90" s="98"/>
      <c r="G90" s="17"/>
      <c r="H90" s="17"/>
      <c r="I90" s="18"/>
    </row>
    <row r="91" spans="2:9" ht="15.75" x14ac:dyDescent="0.25">
      <c r="B91" s="111">
        <v>74</v>
      </c>
      <c r="C91" s="112"/>
      <c r="D91" s="100"/>
      <c r="E91" s="97"/>
      <c r="F91" s="98"/>
      <c r="G91" s="17"/>
      <c r="H91" s="17"/>
      <c r="I91" s="18"/>
    </row>
    <row r="92" spans="2:9" ht="15.75" x14ac:dyDescent="0.25">
      <c r="B92" s="111">
        <v>75</v>
      </c>
      <c r="C92" s="112"/>
    </row>
    <row r="93" spans="2:9" ht="15.75" x14ac:dyDescent="0.25">
      <c r="B93" s="111">
        <v>76</v>
      </c>
      <c r="C93" s="112"/>
    </row>
    <row r="94" spans="2:9" ht="15.75" x14ac:dyDescent="0.25">
      <c r="B94" s="111">
        <v>77</v>
      </c>
      <c r="C94" s="112"/>
    </row>
    <row r="95" spans="2:9" ht="15.75" x14ac:dyDescent="0.25">
      <c r="B95" s="111">
        <v>78</v>
      </c>
      <c r="C95" s="112"/>
    </row>
    <row r="96" spans="2:9" ht="15.75" x14ac:dyDescent="0.25">
      <c r="B96" s="111">
        <v>79</v>
      </c>
      <c r="C96" s="112"/>
    </row>
    <row r="97" spans="2:3" ht="15.75" x14ac:dyDescent="0.25">
      <c r="B97" s="111">
        <v>80</v>
      </c>
      <c r="C97" s="112"/>
    </row>
    <row r="98" spans="2:3" ht="15.75" x14ac:dyDescent="0.25">
      <c r="B98" s="111">
        <v>81</v>
      </c>
      <c r="C98" s="112"/>
    </row>
    <row r="99" spans="2:3" ht="15.75" x14ac:dyDescent="0.25">
      <c r="B99" s="111">
        <v>82</v>
      </c>
      <c r="C99" s="112"/>
    </row>
    <row r="100" spans="2:3" ht="15.75" x14ac:dyDescent="0.25">
      <c r="B100" s="111">
        <v>83</v>
      </c>
      <c r="C100" s="112"/>
    </row>
    <row r="101" spans="2:3" ht="15.75" x14ac:dyDescent="0.25">
      <c r="B101" s="111">
        <v>84</v>
      </c>
      <c r="C101" s="112"/>
    </row>
    <row r="102" spans="2:3" ht="15.75" x14ac:dyDescent="0.25">
      <c r="B102" s="111">
        <v>85</v>
      </c>
      <c r="C102" s="112"/>
    </row>
    <row r="103" spans="2:3" ht="15.75" x14ac:dyDescent="0.25">
      <c r="B103" s="111">
        <v>86</v>
      </c>
      <c r="C103" s="112"/>
    </row>
    <row r="104" spans="2:3" ht="15.75" x14ac:dyDescent="0.25">
      <c r="B104" s="111">
        <v>87</v>
      </c>
      <c r="C104" s="112"/>
    </row>
    <row r="105" spans="2:3" ht="15.75" x14ac:dyDescent="0.25">
      <c r="B105" s="111">
        <v>88</v>
      </c>
      <c r="C105" s="112"/>
    </row>
    <row r="106" spans="2:3" ht="15.75" x14ac:dyDescent="0.25">
      <c r="B106" s="111">
        <v>89</v>
      </c>
      <c r="C106" s="112"/>
    </row>
    <row r="107" spans="2:3" ht="15.75" x14ac:dyDescent="0.25">
      <c r="B107" s="111">
        <v>90</v>
      </c>
      <c r="C107" s="112"/>
    </row>
    <row r="108" spans="2:3" ht="15.75" x14ac:dyDescent="0.25">
      <c r="B108" s="111">
        <v>91</v>
      </c>
      <c r="C108" s="112"/>
    </row>
    <row r="109" spans="2:3" ht="15.75" x14ac:dyDescent="0.25">
      <c r="B109" s="111">
        <v>92</v>
      </c>
      <c r="C109" s="112"/>
    </row>
    <row r="110" spans="2:3" ht="15.75" x14ac:dyDescent="0.25">
      <c r="B110" s="111">
        <v>93</v>
      </c>
      <c r="C110" s="112"/>
    </row>
    <row r="111" spans="2:3" ht="15.75" x14ac:dyDescent="0.25">
      <c r="B111" s="111">
        <v>94</v>
      </c>
      <c r="C111" s="112"/>
    </row>
    <row r="112" spans="2:3" ht="15.75" x14ac:dyDescent="0.25">
      <c r="B112" s="111">
        <v>95</v>
      </c>
      <c r="C112" s="112"/>
    </row>
    <row r="113" spans="2:3" ht="15.75" x14ac:dyDescent="0.25">
      <c r="B113" s="111">
        <v>96</v>
      </c>
      <c r="C113" s="112"/>
    </row>
    <row r="114" spans="2:3" ht="15.75" x14ac:dyDescent="0.25">
      <c r="B114" s="111">
        <v>97</v>
      </c>
      <c r="C114" s="112"/>
    </row>
    <row r="115" spans="2:3" ht="15.75" x14ac:dyDescent="0.25">
      <c r="B115" s="111">
        <v>98</v>
      </c>
      <c r="C115" s="112"/>
    </row>
    <row r="116" spans="2:3" ht="15.75" x14ac:dyDescent="0.25">
      <c r="B116" s="111">
        <v>99</v>
      </c>
      <c r="C116" s="112"/>
    </row>
    <row r="117" spans="2:3" ht="15.75" x14ac:dyDescent="0.25">
      <c r="B117" s="111">
        <v>100</v>
      </c>
      <c r="C117" s="112"/>
    </row>
    <row r="118" spans="2:3" ht="15.75" x14ac:dyDescent="0.25">
      <c r="B118" s="111">
        <v>101</v>
      </c>
      <c r="C118" s="112"/>
    </row>
    <row r="119" spans="2:3" ht="15.75" x14ac:dyDescent="0.25">
      <c r="B119" s="111">
        <v>102</v>
      </c>
      <c r="C119" s="112"/>
    </row>
    <row r="120" spans="2:3" ht="15.75" x14ac:dyDescent="0.25">
      <c r="B120" s="111">
        <v>103</v>
      </c>
      <c r="C120" s="112"/>
    </row>
    <row r="121" spans="2:3" ht="15.75" x14ac:dyDescent="0.25">
      <c r="B121" s="111">
        <v>104</v>
      </c>
      <c r="C121" s="112"/>
    </row>
    <row r="122" spans="2:3" ht="15.75" x14ac:dyDescent="0.25">
      <c r="B122" s="111">
        <v>105</v>
      </c>
      <c r="C122" s="112"/>
    </row>
    <row r="123" spans="2:3" ht="15.75" x14ac:dyDescent="0.25">
      <c r="B123" s="111">
        <v>106</v>
      </c>
      <c r="C123" s="112"/>
    </row>
    <row r="124" spans="2:3" ht="15.75" x14ac:dyDescent="0.25">
      <c r="B124" s="111">
        <v>107</v>
      </c>
      <c r="C124" s="112"/>
    </row>
    <row r="125" spans="2:3" ht="15.75" x14ac:dyDescent="0.25">
      <c r="B125" s="111">
        <v>108</v>
      </c>
      <c r="C125" s="112"/>
    </row>
    <row r="126" spans="2:3" ht="15.75" x14ac:dyDescent="0.25">
      <c r="B126" s="111">
        <v>109</v>
      </c>
      <c r="C126" s="112"/>
    </row>
    <row r="127" spans="2:3" ht="15.75" x14ac:dyDescent="0.25">
      <c r="B127" s="111">
        <v>110</v>
      </c>
      <c r="C127" s="112"/>
    </row>
    <row r="128" spans="2:3" ht="15.75" x14ac:dyDescent="0.25">
      <c r="B128" s="111">
        <v>111</v>
      </c>
      <c r="C128" s="112"/>
    </row>
    <row r="129" spans="2:3" ht="15.75" x14ac:dyDescent="0.25">
      <c r="B129" s="111">
        <v>112</v>
      </c>
      <c r="C129" s="112"/>
    </row>
    <row r="130" spans="2:3" ht="15.75" x14ac:dyDescent="0.25">
      <c r="B130" s="111">
        <v>113</v>
      </c>
      <c r="C130" s="112"/>
    </row>
    <row r="131" spans="2:3" ht="15.75" x14ac:dyDescent="0.25">
      <c r="B131" s="111">
        <v>114</v>
      </c>
      <c r="C131" s="112"/>
    </row>
    <row r="132" spans="2:3" ht="15.75" x14ac:dyDescent="0.25">
      <c r="B132" s="111">
        <v>115</v>
      </c>
      <c r="C132" s="112"/>
    </row>
    <row r="133" spans="2:3" ht="15.75" x14ac:dyDescent="0.25">
      <c r="B133" s="111">
        <v>116</v>
      </c>
      <c r="C133" s="112"/>
    </row>
    <row r="134" spans="2:3" ht="15.75" x14ac:dyDescent="0.25">
      <c r="B134" s="111">
        <v>117</v>
      </c>
      <c r="C134" s="112"/>
    </row>
    <row r="135" spans="2:3" ht="15.75" x14ac:dyDescent="0.25">
      <c r="B135" s="111">
        <v>118</v>
      </c>
      <c r="C135" s="112"/>
    </row>
    <row r="136" spans="2:3" ht="15.75" x14ac:dyDescent="0.25">
      <c r="B136" s="111">
        <v>119</v>
      </c>
      <c r="C136" s="112"/>
    </row>
    <row r="137" spans="2:3" ht="15.75" x14ac:dyDescent="0.25">
      <c r="B137" s="111">
        <v>120</v>
      </c>
      <c r="C137" s="112"/>
    </row>
    <row r="138" spans="2:3" ht="15.75" x14ac:dyDescent="0.25">
      <c r="B138" s="111">
        <v>121</v>
      </c>
      <c r="C138" s="112"/>
    </row>
  </sheetData>
  <mergeCells count="131">
    <mergeCell ref="B134:C134"/>
    <mergeCell ref="B135:C135"/>
    <mergeCell ref="B136:C136"/>
    <mergeCell ref="B137:C137"/>
    <mergeCell ref="B138:C138"/>
    <mergeCell ref="B128:C128"/>
    <mergeCell ref="B129:C129"/>
    <mergeCell ref="B130:C130"/>
    <mergeCell ref="B131:C131"/>
    <mergeCell ref="B132:C132"/>
    <mergeCell ref="B133:C133"/>
    <mergeCell ref="B122:C122"/>
    <mergeCell ref="B123:C123"/>
    <mergeCell ref="B124:C124"/>
    <mergeCell ref="B125:C125"/>
    <mergeCell ref="B126:C126"/>
    <mergeCell ref="B127:C127"/>
    <mergeCell ref="B116:C116"/>
    <mergeCell ref="B117:C117"/>
    <mergeCell ref="B118:C118"/>
    <mergeCell ref="B119:C119"/>
    <mergeCell ref="B120:C120"/>
    <mergeCell ref="B121:C121"/>
    <mergeCell ref="B110:C110"/>
    <mergeCell ref="B111:C111"/>
    <mergeCell ref="B112:C112"/>
    <mergeCell ref="B113:C113"/>
    <mergeCell ref="B114:C114"/>
    <mergeCell ref="B115:C115"/>
    <mergeCell ref="B104:C104"/>
    <mergeCell ref="B105:C105"/>
    <mergeCell ref="B106:C106"/>
    <mergeCell ref="B107:C107"/>
    <mergeCell ref="B108:C108"/>
    <mergeCell ref="B109:C109"/>
    <mergeCell ref="B98:C98"/>
    <mergeCell ref="B99:C99"/>
    <mergeCell ref="B100:C100"/>
    <mergeCell ref="B101:C101"/>
    <mergeCell ref="B102:C102"/>
    <mergeCell ref="B103:C103"/>
    <mergeCell ref="B92:C92"/>
    <mergeCell ref="B93:C93"/>
    <mergeCell ref="B94:C94"/>
    <mergeCell ref="B95:C95"/>
    <mergeCell ref="B96:C96"/>
    <mergeCell ref="B97:C97"/>
    <mergeCell ref="B86:C86"/>
    <mergeCell ref="B87:C87"/>
    <mergeCell ref="B88:C88"/>
    <mergeCell ref="B89:C89"/>
    <mergeCell ref="B90:C90"/>
    <mergeCell ref="B91:C91"/>
    <mergeCell ref="B80:C80"/>
    <mergeCell ref="B81:C81"/>
    <mergeCell ref="B82:C82"/>
    <mergeCell ref="B83:C83"/>
    <mergeCell ref="B84:C84"/>
    <mergeCell ref="B85:C85"/>
    <mergeCell ref="B74:C74"/>
    <mergeCell ref="B75:C75"/>
    <mergeCell ref="B76:C76"/>
    <mergeCell ref="B77:C77"/>
    <mergeCell ref="B78:C78"/>
    <mergeCell ref="B79:C79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61:C61"/>
    <mergeCell ref="B50:C50"/>
    <mergeCell ref="B51:C51"/>
    <mergeCell ref="B52:C52"/>
    <mergeCell ref="B53:C53"/>
    <mergeCell ref="B54:C54"/>
    <mergeCell ref="B55:C55"/>
    <mergeCell ref="B44:C44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32:C32"/>
    <mergeCell ref="B33:C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20:C20"/>
    <mergeCell ref="B21:C21"/>
    <mergeCell ref="B22:C22"/>
    <mergeCell ref="B23:C23"/>
    <mergeCell ref="B24:C24"/>
    <mergeCell ref="B25:C25"/>
    <mergeCell ref="K17:Q17"/>
    <mergeCell ref="S17:T17"/>
    <mergeCell ref="V17:AB17"/>
    <mergeCell ref="AD17:AE17"/>
    <mergeCell ref="AG17:AG18"/>
    <mergeCell ref="AH17:AH18"/>
    <mergeCell ref="B2:D5"/>
    <mergeCell ref="B17:C19"/>
    <mergeCell ref="D17:D19"/>
    <mergeCell ref="E17:E18"/>
    <mergeCell ref="F17:F18"/>
    <mergeCell ref="G17:I17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6CB6-0A0A-4FDB-A19D-FC63A47A7A8F}">
  <sheetPr>
    <tabColor rgb="FF92D050"/>
  </sheetPr>
  <dimension ref="B1:CV138"/>
  <sheetViews>
    <sheetView zoomScale="75" zoomScaleNormal="75" workbookViewId="0">
      <pane ySplit="19" topLeftCell="A20" activePane="bottomLeft" state="frozen"/>
      <selection activeCell="Q81" sqref="Q81"/>
      <selection pane="bottomLeft" activeCell="G36" sqref="G36:I36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0.5703125" customWidth="1"/>
    <col min="5" max="9" width="15.5703125" customWidth="1"/>
    <col min="10" max="10" width="1.140625" customWidth="1"/>
    <col min="11" max="11" width="11.42578125" bestFit="1" customWidth="1"/>
    <col min="12" max="12" width="14.5703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13"/>
      <c r="C2" s="114"/>
      <c r="D2" s="115"/>
      <c r="E2" s="33"/>
      <c r="F2" s="27"/>
      <c r="G2" s="27"/>
      <c r="H2" s="27"/>
      <c r="I2" s="28"/>
      <c r="J2" s="1"/>
      <c r="K2" s="1"/>
      <c r="L2" s="1"/>
      <c r="M2" s="1"/>
      <c r="N2" s="1"/>
    </row>
    <row r="3" spans="2:36" ht="21.2" customHeight="1" x14ac:dyDescent="0.25">
      <c r="B3" s="116"/>
      <c r="C3" s="117"/>
      <c r="D3" s="118"/>
      <c r="E3" s="34"/>
      <c r="F3" s="29"/>
      <c r="G3" s="29"/>
      <c r="H3" s="29"/>
      <c r="I3" s="30"/>
      <c r="J3" s="1"/>
      <c r="K3" s="72"/>
      <c r="L3" s="72"/>
      <c r="M3" s="72"/>
      <c r="N3" s="7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16"/>
      <c r="C4" s="117"/>
      <c r="D4" s="118"/>
      <c r="E4" s="34"/>
      <c r="F4" s="29"/>
      <c r="G4" s="29"/>
      <c r="H4" s="29"/>
      <c r="I4" s="30"/>
      <c r="J4" s="2"/>
      <c r="K4" s="69"/>
      <c r="L4" s="69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19"/>
      <c r="C5" s="120"/>
      <c r="D5" s="121"/>
      <c r="E5" s="35"/>
      <c r="F5" s="31"/>
      <c r="G5" s="31"/>
      <c r="H5" s="31"/>
      <c r="I5" s="32"/>
      <c r="J5" s="2"/>
      <c r="K5" s="69"/>
      <c r="L5" s="69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4"/>
      <c r="C6" s="75"/>
      <c r="D6" s="75"/>
      <c r="E6" s="76"/>
      <c r="F6" s="76"/>
      <c r="G6" s="77"/>
      <c r="H6" s="77"/>
      <c r="I6" s="78"/>
      <c r="J6" s="3"/>
      <c r="K6" s="69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79"/>
      <c r="C7" s="36" t="s">
        <v>33</v>
      </c>
      <c r="D7" s="80"/>
      <c r="E7" s="99" t="s">
        <v>47</v>
      </c>
      <c r="F7" s="37"/>
      <c r="G7" s="36" t="s">
        <v>31</v>
      </c>
      <c r="H7" s="80"/>
      <c r="I7" s="88" t="s">
        <v>40</v>
      </c>
      <c r="J7" s="3"/>
      <c r="K7" s="69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79"/>
      <c r="C8" s="36" t="s">
        <v>32</v>
      </c>
      <c r="D8" s="80"/>
      <c r="E8" s="99" t="s">
        <v>48</v>
      </c>
      <c r="F8" s="45"/>
      <c r="G8" s="36" t="s">
        <v>30</v>
      </c>
      <c r="H8" s="80"/>
      <c r="I8" s="88" t="s">
        <v>55</v>
      </c>
      <c r="J8" s="3"/>
      <c r="K8" s="69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79"/>
      <c r="C9" s="36"/>
      <c r="D9" s="80"/>
      <c r="E9" s="37"/>
      <c r="F9" s="81"/>
      <c r="G9" s="81"/>
      <c r="H9" s="81"/>
      <c r="I9" s="82"/>
      <c r="J9" s="3"/>
      <c r="K9" s="69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79"/>
      <c r="C10" s="37" t="s">
        <v>37</v>
      </c>
      <c r="D10" s="80"/>
      <c r="E10" s="40" t="s">
        <v>27</v>
      </c>
      <c r="F10" s="40" t="s">
        <v>28</v>
      </c>
      <c r="G10" s="68" t="s">
        <v>29</v>
      </c>
      <c r="H10" s="81"/>
      <c r="I10" s="82"/>
      <c r="J10" s="3"/>
      <c r="K10" s="69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79"/>
      <c r="C11" s="36" t="s">
        <v>50</v>
      </c>
      <c r="E11" s="68">
        <v>808931.10900000005</v>
      </c>
      <c r="F11" s="68">
        <v>9159077.3220000006</v>
      </c>
      <c r="G11" s="68">
        <v>2523.3319999999999</v>
      </c>
      <c r="H11" s="83"/>
      <c r="I11" s="84"/>
      <c r="J11" s="3"/>
      <c r="K11" s="69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5"/>
      <c r="C12" s="80"/>
      <c r="D12" s="80"/>
      <c r="E12" s="36"/>
      <c r="F12" s="36"/>
      <c r="G12" s="86"/>
      <c r="H12" s="86"/>
      <c r="I12" s="87"/>
      <c r="J12" s="4"/>
      <c r="K12" s="70"/>
      <c r="L12" s="70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5"/>
      <c r="C13" s="80"/>
      <c r="D13" s="80"/>
      <c r="E13" s="38" t="s">
        <v>27</v>
      </c>
      <c r="F13" s="39" t="s">
        <v>28</v>
      </c>
      <c r="G13" s="40" t="s">
        <v>29</v>
      </c>
      <c r="H13" s="86"/>
      <c r="I13" s="87"/>
      <c r="J13" s="4"/>
      <c r="K13" s="70"/>
      <c r="L13" s="70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5"/>
      <c r="C14" s="41" t="s">
        <v>25</v>
      </c>
      <c r="D14" s="41"/>
      <c r="E14" s="68">
        <f>G20</f>
        <v>808783.64650000003</v>
      </c>
      <c r="F14" s="68">
        <f>H20</f>
        <v>9158821.1209999993</v>
      </c>
      <c r="G14" s="68">
        <f>I20</f>
        <v>2562.6790000000001</v>
      </c>
      <c r="H14" s="86"/>
      <c r="I14" s="87"/>
      <c r="J14" s="5"/>
      <c r="K14" s="73"/>
      <c r="L14" s="73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2"/>
      <c r="C15" s="43"/>
      <c r="D15" s="43"/>
      <c r="E15" s="43"/>
      <c r="F15" s="43"/>
      <c r="G15" s="43"/>
      <c r="H15" s="43"/>
      <c r="I15" s="4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34" t="s">
        <v>1</v>
      </c>
      <c r="C17" s="135"/>
      <c r="D17" s="129" t="s">
        <v>0</v>
      </c>
      <c r="E17" s="132" t="s">
        <v>19</v>
      </c>
      <c r="F17" s="129" t="s">
        <v>2</v>
      </c>
      <c r="G17" s="126" t="s">
        <v>22</v>
      </c>
      <c r="H17" s="140"/>
      <c r="I17" s="127"/>
      <c r="J17" s="9"/>
      <c r="K17" s="141" t="s">
        <v>21</v>
      </c>
      <c r="L17" s="142"/>
      <c r="M17" s="142"/>
      <c r="N17" s="142"/>
      <c r="O17" s="142"/>
      <c r="P17" s="142"/>
      <c r="Q17" s="143"/>
      <c r="R17" s="7"/>
      <c r="S17" s="126" t="s">
        <v>23</v>
      </c>
      <c r="T17" s="127"/>
      <c r="U17" s="7"/>
      <c r="V17" s="126" t="s">
        <v>24</v>
      </c>
      <c r="W17" s="128"/>
      <c r="X17" s="128"/>
      <c r="Y17" s="128"/>
      <c r="Z17" s="128"/>
      <c r="AA17" s="128"/>
      <c r="AB17" s="127"/>
      <c r="AC17" s="7"/>
      <c r="AD17" s="126" t="s">
        <v>34</v>
      </c>
      <c r="AE17" s="127"/>
      <c r="AF17" s="7"/>
      <c r="AG17" s="122" t="s">
        <v>35</v>
      </c>
      <c r="AH17" s="122" t="s">
        <v>35</v>
      </c>
      <c r="AI17" s="7"/>
      <c r="AJ17" s="95" t="s">
        <v>38</v>
      </c>
    </row>
    <row r="18" spans="2:100" ht="15.75" x14ac:dyDescent="0.25">
      <c r="B18" s="136"/>
      <c r="C18" s="137"/>
      <c r="D18" s="130"/>
      <c r="E18" s="133"/>
      <c r="F18" s="130"/>
      <c r="G18" s="54" t="s">
        <v>3</v>
      </c>
      <c r="H18" s="54" t="s">
        <v>4</v>
      </c>
      <c r="I18" s="55" t="s">
        <v>5</v>
      </c>
      <c r="J18" s="11"/>
      <c r="K18" s="54" t="s">
        <v>6</v>
      </c>
      <c r="L18" s="65" t="s">
        <v>7</v>
      </c>
      <c r="M18" s="65" t="s">
        <v>8</v>
      </c>
      <c r="N18" s="65" t="s">
        <v>9</v>
      </c>
      <c r="O18" s="64" t="s">
        <v>10</v>
      </c>
      <c r="P18" s="64" t="s">
        <v>11</v>
      </c>
      <c r="Q18" s="63" t="s">
        <v>12</v>
      </c>
      <c r="R18" s="56"/>
      <c r="S18" s="62" t="s">
        <v>13</v>
      </c>
      <c r="T18" s="63" t="s">
        <v>14</v>
      </c>
      <c r="U18" s="56"/>
      <c r="V18" s="62" t="s">
        <v>6</v>
      </c>
      <c r="W18" s="64" t="s">
        <v>7</v>
      </c>
      <c r="X18" s="64" t="s">
        <v>8</v>
      </c>
      <c r="Y18" s="64" t="s">
        <v>9</v>
      </c>
      <c r="Z18" s="89" t="s">
        <v>10</v>
      </c>
      <c r="AA18" s="64" t="s">
        <v>11</v>
      </c>
      <c r="AB18" s="63" t="s">
        <v>12</v>
      </c>
      <c r="AC18" s="56"/>
      <c r="AD18" s="62" t="s">
        <v>13</v>
      </c>
      <c r="AE18" s="63" t="s">
        <v>14</v>
      </c>
      <c r="AF18" s="7"/>
      <c r="AG18" s="123"/>
      <c r="AH18" s="123"/>
      <c r="AI18" s="7"/>
      <c r="AJ18" s="96" t="s">
        <v>39</v>
      </c>
    </row>
    <row r="19" spans="2:100" ht="18.75" thickBot="1" x14ac:dyDescent="0.3">
      <c r="B19" s="138"/>
      <c r="C19" s="139"/>
      <c r="D19" s="131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49" t="s">
        <v>15</v>
      </c>
      <c r="M19" s="49" t="s">
        <v>15</v>
      </c>
      <c r="N19" s="49" t="s">
        <v>15</v>
      </c>
      <c r="O19" s="57" t="s">
        <v>15</v>
      </c>
      <c r="P19" s="57" t="s">
        <v>16</v>
      </c>
      <c r="Q19" s="58" t="s">
        <v>36</v>
      </c>
      <c r="R19" s="56"/>
      <c r="S19" s="59" t="s">
        <v>17</v>
      </c>
      <c r="T19" s="58" t="s">
        <v>17</v>
      </c>
      <c r="U19" s="56"/>
      <c r="V19" s="59" t="s">
        <v>15</v>
      </c>
      <c r="W19" s="57" t="s">
        <v>15</v>
      </c>
      <c r="X19" s="57" t="s">
        <v>15</v>
      </c>
      <c r="Y19" s="57" t="s">
        <v>15</v>
      </c>
      <c r="Z19" s="90" t="s">
        <v>15</v>
      </c>
      <c r="AA19" s="57" t="s">
        <v>16</v>
      </c>
      <c r="AB19" s="58" t="s">
        <v>36</v>
      </c>
      <c r="AC19" s="56"/>
      <c r="AD19" s="59" t="s">
        <v>17</v>
      </c>
      <c r="AE19" s="58" t="s">
        <v>17</v>
      </c>
      <c r="AF19" s="7"/>
      <c r="AG19" s="61"/>
      <c r="AH19" s="61"/>
      <c r="AI19" s="7"/>
      <c r="AJ19" s="96" t="s">
        <v>18</v>
      </c>
    </row>
    <row r="20" spans="2:100" ht="15.75" x14ac:dyDescent="0.25">
      <c r="B20" s="124">
        <v>1</v>
      </c>
      <c r="C20" s="125"/>
      <c r="D20" s="100">
        <v>45606.625</v>
      </c>
      <c r="E20" s="25">
        <v>0</v>
      </c>
      <c r="F20" s="24">
        <v>0</v>
      </c>
      <c r="G20" s="17">
        <v>808783.64650000003</v>
      </c>
      <c r="H20" s="17">
        <v>9158821.1209999993</v>
      </c>
      <c r="I20" s="18">
        <v>2562.6790000000001</v>
      </c>
      <c r="J20" s="10"/>
      <c r="K20" s="17">
        <f>(G20-G20)*100</f>
        <v>0</v>
      </c>
      <c r="L20" s="46">
        <f>(I20-I20)*100</f>
        <v>0</v>
      </c>
      <c r="M20" s="46">
        <v>0</v>
      </c>
      <c r="N20" s="46">
        <v>0</v>
      </c>
      <c r="O20" s="47">
        <v>0</v>
      </c>
      <c r="P20" s="47">
        <v>0</v>
      </c>
      <c r="Q20" s="48">
        <v>0</v>
      </c>
      <c r="R20" s="26"/>
      <c r="S20" s="50" t="s">
        <v>26</v>
      </c>
      <c r="T20" s="51" t="s">
        <v>26</v>
      </c>
      <c r="U20" s="26"/>
      <c r="V20" s="50">
        <f t="shared" ref="V20:V23" si="0">(G20-$G$20)*100</f>
        <v>0</v>
      </c>
      <c r="W20" s="60">
        <f t="shared" ref="W20:W23" si="1">(H20-$H$20)*100</f>
        <v>0</v>
      </c>
      <c r="X20" s="60">
        <v>0</v>
      </c>
      <c r="Y20" s="60">
        <f t="shared" ref="Y20:Y23" si="2">(I20-$I$20)*100</f>
        <v>0</v>
      </c>
      <c r="Z20" s="60">
        <v>0</v>
      </c>
      <c r="AA20" s="60">
        <v>0</v>
      </c>
      <c r="AB20" s="51">
        <v>0</v>
      </c>
      <c r="AC20" s="26"/>
      <c r="AD20" s="50">
        <v>0</v>
      </c>
      <c r="AE20" s="51">
        <v>0</v>
      </c>
      <c r="AF20" s="26"/>
      <c r="AG20" s="66">
        <v>0</v>
      </c>
      <c r="AH20" s="66">
        <v>0</v>
      </c>
      <c r="AI20" s="26"/>
      <c r="AJ20" s="20">
        <f t="shared" ref="AJ20:AJ23" si="3">SQRT((G20-$E$11)^2+(H20-$F$11)^2+(I20-$G$11)^2)</f>
        <v>298.21523723128826</v>
      </c>
      <c r="AK20" s="2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44">
        <v>2</v>
      </c>
      <c r="C21" s="145"/>
      <c r="D21" s="100">
        <v>45612.625</v>
      </c>
      <c r="E21" s="97">
        <f>D21-D20</f>
        <v>6</v>
      </c>
      <c r="F21" s="98">
        <f>D21-D$20</f>
        <v>6</v>
      </c>
      <c r="G21" s="17">
        <v>808783.65700000001</v>
      </c>
      <c r="H21" s="17">
        <v>9158821.1140000001</v>
      </c>
      <c r="I21" s="18">
        <v>2562.6745000000001</v>
      </c>
      <c r="J21" s="10"/>
      <c r="K21" s="19">
        <f t="shared" ref="K21:L21" si="4">(G21-G20)*100</f>
        <v>1.049999997485429</v>
      </c>
      <c r="L21" s="20">
        <f t="shared" si="4"/>
        <v>-0.69999992847442627</v>
      </c>
      <c r="M21" s="20">
        <f t="shared" ref="M21:M23" si="5">SQRT(K21^2+L21^2)</f>
        <v>1.2619429046448982</v>
      </c>
      <c r="N21" s="20">
        <f t="shared" ref="N21" si="6">(I21-I20)*100</f>
        <v>-0.4500000000007276</v>
      </c>
      <c r="O21" s="21">
        <f t="shared" ref="O21" si="7">(SQRT((G21-G20)^2+(H21-H20)^2+(I21-I20)^2)*100)</f>
        <v>1.3397760613566199</v>
      </c>
      <c r="P21" s="21">
        <f t="shared" ref="P21" si="8">O21/(F21-F20)</f>
        <v>0.22329601022610332</v>
      </c>
      <c r="Q21" s="22">
        <f t="shared" ref="Q21" si="9">(P21-P20)/(F21-F20)</f>
        <v>3.7216001704350556E-2</v>
      </c>
      <c r="R21" s="26"/>
      <c r="S21" s="52">
        <f t="shared" ref="S21:S23" si="10">IF(K21&lt;0, ATAN2(L21,K21)*180/PI()+360,ATAN2(L21,K21)*180/PI())</f>
        <v>123.6900648872562</v>
      </c>
      <c r="T21" s="53">
        <f t="shared" ref="T21:T23" si="11">ATAN(N21/M21)*180/PI()</f>
        <v>-19.62587830677105</v>
      </c>
      <c r="U21" s="26"/>
      <c r="V21" s="23">
        <f t="shared" si="0"/>
        <v>1.049999997485429</v>
      </c>
      <c r="W21" s="21">
        <f t="shared" si="1"/>
        <v>-0.69999992847442627</v>
      </c>
      <c r="X21" s="21">
        <f t="shared" ref="X21:X23" si="12">SQRT(V21^2+W21^2)</f>
        <v>1.2619429046448982</v>
      </c>
      <c r="Y21" s="21">
        <f t="shared" si="2"/>
        <v>-0.4500000000007276</v>
      </c>
      <c r="Z21" s="21">
        <f t="shared" ref="Z21:Z23" si="13">SQRT((G21-$G$20)^2+(H21-$H$20)^2+(I21-$I$20)^2)*100</f>
        <v>1.3397760613566199</v>
      </c>
      <c r="AA21" s="21">
        <f t="shared" ref="AA21:AA23" si="14">Z21/F21</f>
        <v>0.22329601022610332</v>
      </c>
      <c r="AB21" s="22">
        <f t="shared" ref="AB21:AB23" si="15">(AA21-$AA$20)/(F21-$F$20)</f>
        <v>3.7216001704350556E-2</v>
      </c>
      <c r="AC21" s="26"/>
      <c r="AD21" s="52">
        <f t="shared" ref="AD21:AD23" si="16">IF(F21&lt;=0,NA(),IF((G21-$G$20)&lt;0,ATAN2((H21-$H$20),(G21-$G$20))*180/PI()+360,ATAN2((H21-$H$20),(G21-$G$20))*180/PI()))</f>
        <v>123.6900648872562</v>
      </c>
      <c r="AE21" s="53">
        <f t="shared" ref="AE21:AE23" si="17">IF(E21&lt;=0,NA(),ATAN(Y21/X21)*180/PI())</f>
        <v>-19.62587830677105</v>
      </c>
      <c r="AF21" s="26"/>
      <c r="AG21" s="67">
        <f t="shared" ref="AG21:AG23" si="18">1/(O21/E21)</f>
        <v>4.478360356673762</v>
      </c>
      <c r="AH21" s="67">
        <f t="shared" ref="AH21:AH23" si="19">1/(Z21/F21)</f>
        <v>4.478360356673762</v>
      </c>
      <c r="AI21" s="26"/>
      <c r="AJ21" s="20">
        <f t="shared" si="3"/>
        <v>298.21546551873269</v>
      </c>
      <c r="AK21" s="2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44">
        <v>3</v>
      </c>
      <c r="C22" s="145"/>
      <c r="D22" s="100">
        <v>45621.375</v>
      </c>
      <c r="E22" s="97">
        <f>D22-D21</f>
        <v>8.75</v>
      </c>
      <c r="F22" s="98">
        <f t="shared" ref="F22:F23" si="20">D22-D$20</f>
        <v>14.75</v>
      </c>
      <c r="G22" s="17">
        <v>808783.75799999991</v>
      </c>
      <c r="H22" s="17">
        <v>9158821.0540000014</v>
      </c>
      <c r="I22" s="18">
        <v>2562.6899999999996</v>
      </c>
      <c r="J22" s="10"/>
      <c r="K22" s="19">
        <f t="shared" ref="K22:L24" si="21">(G22-G21)*100</f>
        <v>10.099999990779907</v>
      </c>
      <c r="L22" s="20">
        <f t="shared" si="21"/>
        <v>-5.9999998658895493</v>
      </c>
      <c r="M22" s="20">
        <f t="shared" si="5"/>
        <v>11.747765668603911</v>
      </c>
      <c r="N22" s="20">
        <f t="shared" ref="N22:N30" si="22">(I22-I21)*100</f>
        <v>1.5499999999519787</v>
      </c>
      <c r="O22" s="21">
        <f t="shared" ref="O22:O30" si="23">(SQRT((G22-G21)^2+(H22-H21)^2+(I22-I21)^2)*100)</f>
        <v>11.849577975787993</v>
      </c>
      <c r="P22" s="21">
        <f t="shared" ref="P22:P30" si="24">O22/(F22-F21)</f>
        <v>1.3542374829471993</v>
      </c>
      <c r="Q22" s="22">
        <f t="shared" ref="Q22:Q30" si="25">(P22-P21)/(F22-F21)</f>
        <v>0.12925045402526811</v>
      </c>
      <c r="R22" s="26"/>
      <c r="S22" s="52">
        <f t="shared" si="10"/>
        <v>120.71282717578933</v>
      </c>
      <c r="T22" s="53">
        <f t="shared" si="11"/>
        <v>7.5161904555347272</v>
      </c>
      <c r="U22" s="26"/>
      <c r="V22" s="23">
        <f t="shared" si="0"/>
        <v>11.149999988265336</v>
      </c>
      <c r="W22" s="21">
        <f t="shared" si="1"/>
        <v>-6.6999997943639755</v>
      </c>
      <c r="X22" s="21">
        <f t="shared" si="12"/>
        <v>13.008170393364098</v>
      </c>
      <c r="Y22" s="21">
        <f t="shared" si="2"/>
        <v>1.0999999999512511</v>
      </c>
      <c r="Z22" s="21">
        <f t="shared" si="13"/>
        <v>13.054596775951644</v>
      </c>
      <c r="AA22" s="21">
        <f t="shared" si="14"/>
        <v>0.88505740853909454</v>
      </c>
      <c r="AB22" s="22">
        <f t="shared" si="15"/>
        <v>6.000389210434539E-2</v>
      </c>
      <c r="AC22" s="26"/>
      <c r="AD22" s="52">
        <f t="shared" si="16"/>
        <v>121.00152491299508</v>
      </c>
      <c r="AE22" s="53">
        <f t="shared" si="17"/>
        <v>4.8335599990371367</v>
      </c>
      <c r="AF22" s="26"/>
      <c r="AG22" s="67">
        <f t="shared" si="18"/>
        <v>0.738422922561352</v>
      </c>
      <c r="AH22" s="67">
        <f t="shared" si="19"/>
        <v>1.1298702099456277</v>
      </c>
      <c r="AI22" s="26"/>
      <c r="AJ22" s="20">
        <f t="shared" si="3"/>
        <v>298.21914289435591</v>
      </c>
      <c r="AK22" s="2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</row>
    <row r="23" spans="2:100" ht="15.75" x14ac:dyDescent="0.25">
      <c r="B23" s="144">
        <v>4</v>
      </c>
      <c r="C23" s="145"/>
      <c r="D23" s="100">
        <v>45634.375</v>
      </c>
      <c r="E23" s="97">
        <f>D23-D22</f>
        <v>13</v>
      </c>
      <c r="F23" s="98">
        <f t="shared" si="20"/>
        <v>27.75</v>
      </c>
      <c r="G23" s="17">
        <v>808783.78850000002</v>
      </c>
      <c r="H23" s="17">
        <v>9158821.0350000001</v>
      </c>
      <c r="I23" s="18">
        <v>2562.6890000000003</v>
      </c>
      <c r="J23" s="10"/>
      <c r="K23" s="19">
        <f t="shared" si="21"/>
        <v>3.0500000109896064</v>
      </c>
      <c r="L23" s="20">
        <f t="shared" si="21"/>
        <v>-1.900000125169754</v>
      </c>
      <c r="M23" s="20">
        <f t="shared" si="5"/>
        <v>3.5933967972771503</v>
      </c>
      <c r="N23" s="20">
        <f t="shared" si="22"/>
        <v>-9.9999999929423211E-2</v>
      </c>
      <c r="O23" s="21">
        <f t="shared" si="23"/>
        <v>3.5947879690835127</v>
      </c>
      <c r="P23" s="21">
        <f t="shared" si="24"/>
        <v>0.2765221514679625</v>
      </c>
      <c r="Q23" s="22">
        <f t="shared" si="25"/>
        <v>-8.2901179344556666E-2</v>
      </c>
      <c r="R23" s="26"/>
      <c r="S23" s="52">
        <f t="shared" si="10"/>
        <v>121.92087782127528</v>
      </c>
      <c r="T23" s="53">
        <f t="shared" si="11"/>
        <v>-1.5940626319597828</v>
      </c>
      <c r="U23" s="26"/>
      <c r="V23" s="23">
        <f t="shared" si="0"/>
        <v>14.199999999254942</v>
      </c>
      <c r="W23" s="21">
        <f t="shared" si="1"/>
        <v>-8.5999999195337296</v>
      </c>
      <c r="X23" s="21">
        <f t="shared" si="12"/>
        <v>16.601204733236095</v>
      </c>
      <c r="Y23" s="21">
        <f t="shared" si="2"/>
        <v>1.0000000000218279</v>
      </c>
      <c r="Z23" s="21">
        <f t="shared" si="13"/>
        <v>16.631295758144166</v>
      </c>
      <c r="AA23" s="21">
        <f t="shared" si="14"/>
        <v>0.59932597326645642</v>
      </c>
      <c r="AB23" s="22">
        <f t="shared" si="15"/>
        <v>2.1597332369962394E-2</v>
      </c>
      <c r="AC23" s="26"/>
      <c r="AD23" s="52">
        <f t="shared" si="16"/>
        <v>121.20051436776787</v>
      </c>
      <c r="AE23" s="53">
        <f t="shared" si="17"/>
        <v>3.4471372817246859</v>
      </c>
      <c r="AF23" s="26"/>
      <c r="AG23" s="67">
        <f t="shared" si="18"/>
        <v>3.6163468087143777</v>
      </c>
      <c r="AH23" s="67">
        <f t="shared" si="19"/>
        <v>1.6685410688106563</v>
      </c>
      <c r="AI23" s="26"/>
      <c r="AJ23" s="20">
        <f t="shared" si="3"/>
        <v>298.22027016704197</v>
      </c>
    </row>
    <row r="24" spans="2:100" ht="15.75" x14ac:dyDescent="0.25">
      <c r="B24" s="144">
        <v>5</v>
      </c>
      <c r="C24" s="145"/>
      <c r="D24" s="100">
        <v>45638.625</v>
      </c>
      <c r="E24" s="97">
        <f>D24-D23</f>
        <v>4.25</v>
      </c>
      <c r="F24" s="98">
        <f t="shared" ref="F24" si="26">D24-D$20</f>
        <v>32</v>
      </c>
      <c r="G24" s="17">
        <v>808783.67849999992</v>
      </c>
      <c r="H24" s="17">
        <v>9158821.0984999985</v>
      </c>
      <c r="I24" s="18">
        <v>2562.7020000000002</v>
      </c>
      <c r="K24" s="19">
        <f t="shared" si="21"/>
        <v>-11.000000010244548</v>
      </c>
      <c r="L24" s="20">
        <f t="shared" si="21"/>
        <v>6.3499998301267624</v>
      </c>
      <c r="M24" s="20">
        <f t="shared" ref="M24" si="27">SQRT(K24^2+L24^2)</f>
        <v>12.701279387053495</v>
      </c>
      <c r="N24" s="20">
        <f t="shared" si="22"/>
        <v>1.2999999999919964</v>
      </c>
      <c r="O24" s="21">
        <f t="shared" si="23"/>
        <v>12.767634787538732</v>
      </c>
      <c r="P24" s="21">
        <f t="shared" si="24"/>
        <v>3.0041493617738193</v>
      </c>
      <c r="Q24" s="22">
        <f t="shared" si="25"/>
        <v>0.64179463771902512</v>
      </c>
      <c r="R24" s="26"/>
      <c r="S24" s="52">
        <f t="shared" ref="S24" si="28">IF(K24&lt;0, ATAN2(L24,K24)*180/PI()+360,ATAN2(L24,K24)*180/PI())</f>
        <v>299.99666708292455</v>
      </c>
      <c r="T24" s="53">
        <f t="shared" ref="T24" si="29">ATAN(N24/M24)*180/PI()</f>
        <v>5.8439812349245317</v>
      </c>
      <c r="U24" s="26"/>
      <c r="V24" s="23">
        <f t="shared" ref="V24" si="30">(G24-$G$20)*100</f>
        <v>3.1999999890103936</v>
      </c>
      <c r="W24" s="21">
        <f t="shared" ref="W24" si="31">(H24-$H$20)*100</f>
        <v>-2.2500000894069672</v>
      </c>
      <c r="X24" s="21">
        <f t="shared" ref="X24" si="32">SQRT(V24^2+W24^2)</f>
        <v>3.9118410412487212</v>
      </c>
      <c r="Y24" s="21">
        <f t="shared" ref="Y24" si="33">(I24-$I$20)*100</f>
        <v>2.3000000000138243</v>
      </c>
      <c r="Z24" s="21">
        <f t="shared" ref="Z24" si="34">SQRT((G24-$G$20)^2+(H24-$H$20)^2+(I24-$I$20)^2)*100</f>
        <v>4.5378960248182718</v>
      </c>
      <c r="AA24" s="21">
        <f t="shared" ref="AA24" si="35">Z24/F24</f>
        <v>0.14180925077557099</v>
      </c>
      <c r="AB24" s="22">
        <f t="shared" ref="AB24" si="36">(AA24-$AA$20)/(F24-$F$20)</f>
        <v>4.4315390867365936E-3</v>
      </c>
      <c r="AC24" s="26"/>
      <c r="AD24" s="52">
        <f t="shared" ref="AD24" si="37">IF(F24&lt;=0,NA(),IF((G24-$G$20)&lt;0,ATAN2((H24-$H$20),(G24-$G$20))*180/PI()+360,ATAN2((H24-$H$20),(G24-$G$20))*180/PI()))</f>
        <v>125.11201234823102</v>
      </c>
      <c r="AE24" s="53">
        <f t="shared" ref="AE24" si="38">IF(E24&lt;=0,NA(),ATAN(Y24/X24)*180/PI())</f>
        <v>30.453759180779432</v>
      </c>
      <c r="AF24" s="26"/>
      <c r="AG24" s="67">
        <f t="shared" ref="AG24" si="39">1/(O24/E24)</f>
        <v>0.33287292992967021</v>
      </c>
      <c r="AH24" s="67">
        <f t="shared" ref="AH24" si="40">1/(Z24/F24)</f>
        <v>7.0517261358542251</v>
      </c>
      <c r="AI24" s="26"/>
      <c r="AJ24" s="20">
        <f t="shared" ref="AJ24" si="41">SQRT((G24-$E$11)^2+(H24-$F$11)^2+(I24-$G$11)^2)</f>
        <v>298.22178187324641</v>
      </c>
    </row>
    <row r="25" spans="2:100" ht="15.75" x14ac:dyDescent="0.25">
      <c r="B25" s="144">
        <v>6</v>
      </c>
      <c r="C25" s="145"/>
      <c r="D25" s="100">
        <v>45643.583333333336</v>
      </c>
      <c r="E25" s="97">
        <f t="shared" ref="E25:E26" si="42">D25-D24</f>
        <v>4.9583333333357587</v>
      </c>
      <c r="F25" s="98">
        <f t="shared" ref="F25:F26" si="43">D25-D$20</f>
        <v>36.958333333335759</v>
      </c>
      <c r="G25" s="17">
        <v>808783.33100000001</v>
      </c>
      <c r="H25" s="17">
        <v>9158821.300999999</v>
      </c>
      <c r="I25" s="18">
        <v>2562.681</v>
      </c>
      <c r="K25" s="19">
        <f t="shared" ref="K25:K26" si="44">(G25-G24)*100</f>
        <v>-34.749999991618097</v>
      </c>
      <c r="L25" s="20">
        <f t="shared" ref="L25:L26" si="45">(H25-H24)*100</f>
        <v>20.250000059604645</v>
      </c>
      <c r="M25" s="20">
        <f t="shared" ref="M25:M26" si="46">SQRT(K25^2+L25^2)</f>
        <v>40.219709121666284</v>
      </c>
      <c r="N25" s="20">
        <f t="shared" si="22"/>
        <v>-2.1000000000185537</v>
      </c>
      <c r="O25" s="21">
        <f t="shared" si="23"/>
        <v>40.274495674452879</v>
      </c>
      <c r="P25" s="21">
        <f t="shared" si="24"/>
        <v>8.1225873629108936</v>
      </c>
      <c r="Q25" s="22">
        <f t="shared" si="25"/>
        <v>1.0322900170355436</v>
      </c>
      <c r="R25" s="26"/>
      <c r="S25" s="52">
        <f t="shared" ref="S25:S26" si="47">IF(K25&lt;0, ATAN2(L25,K25)*180/PI()+360,ATAN2(L25,K25)*180/PI())</f>
        <v>300.23080154908371</v>
      </c>
      <c r="T25" s="53">
        <f t="shared" ref="T25:T26" si="48">ATAN(N25/M25)*180/PI()</f>
        <v>-2.9888822549571259</v>
      </c>
      <c r="U25" s="26"/>
      <c r="V25" s="23">
        <f t="shared" ref="V25:V26" si="49">(G25-$G$20)*100</f>
        <v>-31.550000002607703</v>
      </c>
      <c r="W25" s="21">
        <f t="shared" ref="W25:W26" si="50">(H25-$H$20)*100</f>
        <v>17.999999970197678</v>
      </c>
      <c r="X25" s="21">
        <f t="shared" ref="X25:X26" si="51">SQRT(V25^2+W25^2)</f>
        <v>36.323580482816702</v>
      </c>
      <c r="Y25" s="21">
        <f t="shared" ref="Y25:Y26" si="52">(I25-$I$20)*100</f>
        <v>0.19999999999527063</v>
      </c>
      <c r="Z25" s="21">
        <f t="shared" ref="Z25:Z26" si="53">SQRT((G25-$G$20)^2+(H25-$H$20)^2+(I25-$I$20)^2)*100</f>
        <v>36.324131085156885</v>
      </c>
      <c r="AA25" s="21">
        <f t="shared" ref="AA25:AA26" si="54">Z25/F25</f>
        <v>0.98284007445739352</v>
      </c>
      <c r="AB25" s="22">
        <f t="shared" ref="AB25:AB26" si="55">(AA25-$AA$20)/(F25-$F$20)</f>
        <v>2.6593192544504957E-2</v>
      </c>
      <c r="AC25" s="26"/>
      <c r="AD25" s="52">
        <f t="shared" ref="AD25:AD26" si="56">IF(F25&lt;=0,NA(),IF((G25-$G$20)&lt;0,ATAN2((H25-$H$20),(G25-$G$20))*180/PI()+360,ATAN2((H25-$H$20),(G25-$G$20))*180/PI()))</f>
        <v>299.70575148073777</v>
      </c>
      <c r="AE25" s="53">
        <f t="shared" ref="AE25:AE26" si="57">IF(E25&lt;=0,NA(),ATAN(Y25/X25)*180/PI())</f>
        <v>0.31547110584005927</v>
      </c>
      <c r="AF25" s="26"/>
      <c r="AG25" s="67">
        <f t="shared" ref="AG25:AG26" si="58">1/(O25/E25)</f>
        <v>0.12311348038756333</v>
      </c>
      <c r="AH25" s="67">
        <f t="shared" ref="AH25:AH26" si="59">1/(Z25/F25)</f>
        <v>1.0174595297735292</v>
      </c>
      <c r="AI25" s="26"/>
      <c r="AJ25" s="20">
        <f t="shared" ref="AJ25:AJ26" si="60">SQRT((G25-$E$11)^2+(H25-$F$11)^2+(I25-$G$11)^2)</f>
        <v>298.21709127215257</v>
      </c>
    </row>
    <row r="26" spans="2:100" ht="15.75" x14ac:dyDescent="0.25">
      <c r="B26" s="144">
        <v>7</v>
      </c>
      <c r="C26" s="145"/>
      <c r="D26" s="100">
        <v>45644.416666666664</v>
      </c>
      <c r="E26" s="97">
        <f t="shared" si="42"/>
        <v>0.83333333332848269</v>
      </c>
      <c r="F26" s="98">
        <f t="shared" si="43"/>
        <v>37.791666666664241</v>
      </c>
      <c r="G26" s="17">
        <v>808783.44799999997</v>
      </c>
      <c r="H26" s="17">
        <v>9158821.2329999991</v>
      </c>
      <c r="I26" s="18">
        <v>2562.6869999999999</v>
      </c>
      <c r="K26" s="19">
        <f t="shared" si="44"/>
        <v>11.699999996926636</v>
      </c>
      <c r="L26" s="20">
        <f t="shared" si="45"/>
        <v>-6.7999999970197678</v>
      </c>
      <c r="M26" s="20">
        <f t="shared" si="46"/>
        <v>13.532553339542103</v>
      </c>
      <c r="N26" s="20">
        <f t="shared" si="22"/>
        <v>0.59999999998581188</v>
      </c>
      <c r="O26" s="21">
        <f t="shared" si="23"/>
        <v>13.545848068228697</v>
      </c>
      <c r="P26" s="21">
        <f t="shared" si="24"/>
        <v>16.255017681969054</v>
      </c>
      <c r="Q26" s="22">
        <f t="shared" si="25"/>
        <v>9.7589163829265964</v>
      </c>
      <c r="R26" s="26"/>
      <c r="S26" s="52">
        <f t="shared" si="47"/>
        <v>120.16500780137052</v>
      </c>
      <c r="T26" s="53">
        <f t="shared" si="48"/>
        <v>2.5386907243892032</v>
      </c>
      <c r="U26" s="26"/>
      <c r="V26" s="23">
        <f t="shared" si="49"/>
        <v>-19.850000005681068</v>
      </c>
      <c r="W26" s="21">
        <f t="shared" si="50"/>
        <v>11.19999997317791</v>
      </c>
      <c r="X26" s="21">
        <f t="shared" si="51"/>
        <v>22.7917199795172</v>
      </c>
      <c r="Y26" s="21">
        <f t="shared" si="52"/>
        <v>0.79999999998108251</v>
      </c>
      <c r="Z26" s="21">
        <f t="shared" si="53"/>
        <v>22.805755844187523</v>
      </c>
      <c r="AA26" s="21">
        <f t="shared" si="54"/>
        <v>0.60345991208438332</v>
      </c>
      <c r="AB26" s="22">
        <f t="shared" si="55"/>
        <v>1.5968068235971477E-2</v>
      </c>
      <c r="AC26" s="26"/>
      <c r="AD26" s="52">
        <f t="shared" si="56"/>
        <v>299.43307054344655</v>
      </c>
      <c r="AE26" s="53">
        <f t="shared" si="57"/>
        <v>2.0102832663470709</v>
      </c>
      <c r="AF26" s="26"/>
      <c r="AG26" s="67">
        <f t="shared" si="58"/>
        <v>6.1519465531511178E-2</v>
      </c>
      <c r="AH26" s="67">
        <f t="shared" si="59"/>
        <v>1.6571109032677012</v>
      </c>
      <c r="AI26" s="26"/>
      <c r="AJ26" s="20">
        <f t="shared" si="60"/>
        <v>298.21831410531678</v>
      </c>
    </row>
    <row r="27" spans="2:100" ht="15.75" x14ac:dyDescent="0.25">
      <c r="B27" s="144">
        <v>8</v>
      </c>
      <c r="C27" s="145"/>
      <c r="D27" s="100">
        <v>45648.375</v>
      </c>
      <c r="E27" s="97">
        <f t="shared" ref="E27:E30" si="61">D27-D26</f>
        <v>3.9583333333357587</v>
      </c>
      <c r="F27" s="98">
        <f t="shared" ref="F27:F30" si="62">D27-D$20</f>
        <v>41.75</v>
      </c>
      <c r="G27" s="17">
        <v>808783.66599999997</v>
      </c>
      <c r="H27" s="17">
        <v>9158821.1074999999</v>
      </c>
      <c r="I27" s="18">
        <v>2562.6850000000004</v>
      </c>
      <c r="K27" s="19">
        <f t="shared" ref="K27:K30" si="63">(G27-G26)*100</f>
        <v>21.799999999348074</v>
      </c>
      <c r="L27" s="20">
        <f t="shared" ref="L27:L30" si="64">(H27-H26)*100</f>
        <v>-12.549999915063381</v>
      </c>
      <c r="M27" s="20">
        <f t="shared" ref="M27:M30" si="65">SQRT(K27^2+L27^2)</f>
        <v>25.154373334266683</v>
      </c>
      <c r="N27" s="20">
        <f t="shared" si="22"/>
        <v>-0.19999999994979589</v>
      </c>
      <c r="O27" s="21">
        <f t="shared" si="23"/>
        <v>25.155168412070843</v>
      </c>
      <c r="P27" s="21">
        <f t="shared" si="24"/>
        <v>6.3549899146245297</v>
      </c>
      <c r="Q27" s="22">
        <f t="shared" si="25"/>
        <v>-2.5010596464855057</v>
      </c>
      <c r="R27" s="26"/>
      <c r="S27" s="52">
        <f t="shared" ref="S27:S30" si="66">IF(K27&lt;0, ATAN2(L27,K27)*180/PI()+360,ATAN2(L27,K27)*180/PI())</f>
        <v>119.92852082013607</v>
      </c>
      <c r="T27" s="53">
        <f t="shared" ref="T27:T30" si="67">ATAN(N27/M27)*180/PI()</f>
        <v>-0.45554362599182074</v>
      </c>
      <c r="U27" s="26"/>
      <c r="V27" s="23">
        <f t="shared" ref="V27:V30" si="68">(G27-$G$20)*100</f>
        <v>1.9499999936670065</v>
      </c>
      <c r="W27" s="21">
        <f t="shared" ref="W27:W30" si="69">(H27-$H$20)*100</f>
        <v>-1.3499999418854713</v>
      </c>
      <c r="X27" s="21">
        <f t="shared" ref="X27:X30" si="70">SQRT(V27^2+W27^2)</f>
        <v>2.3717082068399775</v>
      </c>
      <c r="Y27" s="21">
        <f t="shared" ref="Y27:Y30" si="71">(I27-$I$20)*100</f>
        <v>0.60000000003128662</v>
      </c>
      <c r="Z27" s="21">
        <f t="shared" ref="Z27:Z30" si="72">SQRT((G27-$G$20)^2+(H27-$H$20)^2+(I27-$I$20)^2)*100</f>
        <v>2.4464259274357043</v>
      </c>
      <c r="AA27" s="21">
        <f t="shared" ref="AA27:AA30" si="73">Z27/F27</f>
        <v>5.85970282020528E-2</v>
      </c>
      <c r="AB27" s="22">
        <f t="shared" ref="AB27:AB30" si="74">(AA27-$AA$20)/(F27-$F$20)</f>
        <v>1.403521633582103E-3</v>
      </c>
      <c r="AC27" s="26"/>
      <c r="AD27" s="52">
        <f t="shared" ref="AD27:AD30" si="75">IF(F27&lt;=0,NA(),IF((G27-$G$20)&lt;0,ATAN2((H27-$H$20),(G27-$G$20))*180/PI()+360,ATAN2((H27-$H$20),(G27-$G$20))*180/PI()))</f>
        <v>124.69515246401689</v>
      </c>
      <c r="AE27" s="53">
        <f t="shared" ref="AE27:AE30" si="76">IF(E27&lt;=0,NA(),ATAN(Y27/X27)*180/PI())</f>
        <v>14.196947638108677</v>
      </c>
      <c r="AF27" s="26"/>
      <c r="AG27" s="67">
        <f t="shared" ref="AG27:AG30" si="77">1/(O27/E27)</f>
        <v>0.15735666199858678</v>
      </c>
      <c r="AH27" s="67">
        <f t="shared" ref="AH27:AH30" si="78">1/(Z27/F27)</f>
        <v>17.065711874530994</v>
      </c>
      <c r="AI27" s="26"/>
      <c r="AJ27" s="20">
        <f t="shared" ref="AJ27:AJ30" si="79">SQRT((G27-$E$11)^2+(H27-$F$11)^2+(I27-$G$11)^2)</f>
        <v>298.21798548819027</v>
      </c>
    </row>
    <row r="28" spans="2:100" ht="15.75" x14ac:dyDescent="0.25">
      <c r="B28" s="144">
        <v>9</v>
      </c>
      <c r="C28" s="145"/>
      <c r="D28" s="100">
        <v>45652.375</v>
      </c>
      <c r="E28" s="97">
        <f t="shared" si="61"/>
        <v>4</v>
      </c>
      <c r="F28" s="98">
        <f t="shared" si="62"/>
        <v>45.75</v>
      </c>
      <c r="G28" s="17">
        <v>808783.63800000004</v>
      </c>
      <c r="H28" s="17">
        <v>9158821.1274999995</v>
      </c>
      <c r="I28" s="18">
        <v>2562.7060000000001</v>
      </c>
      <c r="K28" s="19">
        <f t="shared" si="63"/>
        <v>-2.7999999932944775</v>
      </c>
      <c r="L28" s="20">
        <f t="shared" si="64"/>
        <v>1.9999999552965164</v>
      </c>
      <c r="M28" s="20">
        <f t="shared" si="65"/>
        <v>3.4409300753771705</v>
      </c>
      <c r="N28" s="20">
        <f t="shared" si="22"/>
        <v>2.099999999973079</v>
      </c>
      <c r="O28" s="21">
        <f t="shared" si="23"/>
        <v>4.0311288472984925</v>
      </c>
      <c r="P28" s="21">
        <f t="shared" si="24"/>
        <v>1.0077822118246231</v>
      </c>
      <c r="Q28" s="22">
        <f t="shared" si="25"/>
        <v>-1.3368019256999766</v>
      </c>
      <c r="R28" s="26"/>
      <c r="S28" s="52">
        <f t="shared" si="66"/>
        <v>305.53767725115495</v>
      </c>
      <c r="T28" s="53">
        <f t="shared" si="67"/>
        <v>31.395721253462547</v>
      </c>
      <c r="U28" s="26"/>
      <c r="V28" s="23">
        <f t="shared" si="68"/>
        <v>-0.84999999962747097</v>
      </c>
      <c r="W28" s="21">
        <f t="shared" si="69"/>
        <v>0.65000001341104507</v>
      </c>
      <c r="X28" s="21">
        <f t="shared" si="70"/>
        <v>1.0700467358022543</v>
      </c>
      <c r="Y28" s="21">
        <f t="shared" si="71"/>
        <v>2.7000000000043656</v>
      </c>
      <c r="Z28" s="21">
        <f t="shared" si="72"/>
        <v>2.9043071491880181</v>
      </c>
      <c r="AA28" s="21">
        <f t="shared" si="73"/>
        <v>6.3482123479519523E-2</v>
      </c>
      <c r="AB28" s="22">
        <f t="shared" si="74"/>
        <v>1.3875873984594432E-3</v>
      </c>
      <c r="AC28" s="26"/>
      <c r="AD28" s="52">
        <f t="shared" si="75"/>
        <v>307.40535721395059</v>
      </c>
      <c r="AE28" s="53">
        <f t="shared" si="76"/>
        <v>68.380903396679372</v>
      </c>
      <c r="AF28" s="26"/>
      <c r="AG28" s="67">
        <f t="shared" si="77"/>
        <v>0.99227788332309108</v>
      </c>
      <c r="AH28" s="67">
        <f t="shared" si="78"/>
        <v>15.752466130447228</v>
      </c>
      <c r="AI28" s="26"/>
      <c r="AJ28" s="20">
        <f t="shared" si="79"/>
        <v>298.21741992687765</v>
      </c>
    </row>
    <row r="29" spans="2:100" ht="15.75" x14ac:dyDescent="0.25">
      <c r="B29" s="144">
        <v>10</v>
      </c>
      <c r="C29" s="145"/>
      <c r="D29" s="100">
        <v>45664.375</v>
      </c>
      <c r="E29" s="97">
        <f t="shared" si="61"/>
        <v>12</v>
      </c>
      <c r="F29" s="98">
        <f t="shared" si="62"/>
        <v>57.75</v>
      </c>
      <c r="G29" s="17">
        <v>808783.67720000003</v>
      </c>
      <c r="H29" s="17">
        <v>9158821.2719999999</v>
      </c>
      <c r="I29" s="18">
        <v>2562.6977999999999</v>
      </c>
      <c r="K29" s="19">
        <f t="shared" si="63"/>
        <v>3.9199999999254942</v>
      </c>
      <c r="L29" s="20">
        <f t="shared" si="64"/>
        <v>14.450000040233135</v>
      </c>
      <c r="M29" s="20">
        <f t="shared" si="65"/>
        <v>14.972271075630225</v>
      </c>
      <c r="N29" s="20">
        <f t="shared" si="22"/>
        <v>-0.82000000002153683</v>
      </c>
      <c r="O29" s="21">
        <f t="shared" si="23"/>
        <v>14.994709105620849</v>
      </c>
      <c r="P29" s="21">
        <f t="shared" si="24"/>
        <v>1.2495590921350708</v>
      </c>
      <c r="Q29" s="22">
        <f t="shared" si="25"/>
        <v>2.0148073359203971E-2</v>
      </c>
      <c r="R29" s="26"/>
      <c r="S29" s="52">
        <f t="shared" si="66"/>
        <v>15.177923294220845</v>
      </c>
      <c r="T29" s="53">
        <f t="shared" si="67"/>
        <v>-3.1348382781205153</v>
      </c>
      <c r="U29" s="26"/>
      <c r="V29" s="23">
        <f t="shared" si="68"/>
        <v>3.0700000002980232</v>
      </c>
      <c r="W29" s="21">
        <f t="shared" si="69"/>
        <v>15.10000005364418</v>
      </c>
      <c r="X29" s="21">
        <f t="shared" si="70"/>
        <v>15.408922792391559</v>
      </c>
      <c r="Y29" s="21">
        <f t="shared" si="71"/>
        <v>1.8799999999828287</v>
      </c>
      <c r="Z29" s="21">
        <f t="shared" si="72"/>
        <v>15.523185936585939</v>
      </c>
      <c r="AA29" s="21">
        <f t="shared" si="73"/>
        <v>0.26879975647767862</v>
      </c>
      <c r="AB29" s="22">
        <f t="shared" si="74"/>
        <v>4.6545412377087206E-3</v>
      </c>
      <c r="AC29" s="26"/>
      <c r="AD29" s="52">
        <f t="shared" si="75"/>
        <v>11.492239887807852</v>
      </c>
      <c r="AE29" s="53">
        <f t="shared" si="76"/>
        <v>6.9561196307254036</v>
      </c>
      <c r="AF29" s="26"/>
      <c r="AG29" s="67">
        <f t="shared" si="77"/>
        <v>0.80028228060134454</v>
      </c>
      <c r="AH29" s="67">
        <f t="shared" si="78"/>
        <v>3.7202414656318372</v>
      </c>
      <c r="AI29" s="26"/>
      <c r="AJ29" s="20">
        <f t="shared" si="79"/>
        <v>298.07281721295476</v>
      </c>
    </row>
    <row r="30" spans="2:100" ht="15.75" x14ac:dyDescent="0.25">
      <c r="B30" s="144">
        <v>11</v>
      </c>
      <c r="C30" s="145"/>
      <c r="D30" s="100">
        <v>45666.375</v>
      </c>
      <c r="E30" s="97">
        <f t="shared" si="61"/>
        <v>2</v>
      </c>
      <c r="F30" s="98">
        <f t="shared" si="62"/>
        <v>59.75</v>
      </c>
      <c r="G30" s="17">
        <v>808783.69310000003</v>
      </c>
      <c r="H30" s="17">
        <v>9158821.2635999992</v>
      </c>
      <c r="I30" s="18">
        <v>2562.6963999999998</v>
      </c>
      <c r="K30" s="19">
        <f t="shared" si="63"/>
        <v>1.5899999998509884</v>
      </c>
      <c r="L30" s="20">
        <f t="shared" si="64"/>
        <v>-0.84000006318092346</v>
      </c>
      <c r="M30" s="20">
        <f t="shared" si="65"/>
        <v>1.7982491778588692</v>
      </c>
      <c r="N30" s="20">
        <f t="shared" si="22"/>
        <v>-0.14000000001033186</v>
      </c>
      <c r="O30" s="21">
        <f t="shared" si="23"/>
        <v>1.803690690133148</v>
      </c>
      <c r="P30" s="21">
        <f t="shared" si="24"/>
        <v>0.90184534506657399</v>
      </c>
      <c r="Q30" s="22">
        <f t="shared" si="25"/>
        <v>-0.17385687353424839</v>
      </c>
      <c r="R30" s="26"/>
      <c r="S30" s="52">
        <f t="shared" si="66"/>
        <v>117.84758004194856</v>
      </c>
      <c r="T30" s="53">
        <f t="shared" si="67"/>
        <v>-4.4516975427872163</v>
      </c>
      <c r="U30" s="26"/>
      <c r="V30" s="23">
        <f t="shared" si="68"/>
        <v>4.6600000001490116</v>
      </c>
      <c r="W30" s="21">
        <f t="shared" si="69"/>
        <v>14.259999990463257</v>
      </c>
      <c r="X30" s="21">
        <f t="shared" si="70"/>
        <v>15.00210650973392</v>
      </c>
      <c r="Y30" s="21">
        <f t="shared" si="71"/>
        <v>1.7399999999724969</v>
      </c>
      <c r="Z30" s="21">
        <f t="shared" si="72"/>
        <v>15.102675250739692</v>
      </c>
      <c r="AA30" s="21">
        <f t="shared" si="73"/>
        <v>0.2527644393429237</v>
      </c>
      <c r="AB30" s="22">
        <f t="shared" si="74"/>
        <v>4.2303671856556268E-3</v>
      </c>
      <c r="AC30" s="26"/>
      <c r="AD30" s="52">
        <f t="shared" si="75"/>
        <v>18.096782056129335</v>
      </c>
      <c r="AE30" s="53">
        <f t="shared" si="76"/>
        <v>6.6158170502107012</v>
      </c>
      <c r="AF30" s="26"/>
      <c r="AG30" s="67">
        <f t="shared" si="77"/>
        <v>1.1088375689583232</v>
      </c>
      <c r="AH30" s="67">
        <f t="shared" si="78"/>
        <v>3.9562527173504307</v>
      </c>
      <c r="AI30" s="26"/>
      <c r="AJ30" s="20">
        <f t="shared" si="79"/>
        <v>298.07198421093108</v>
      </c>
    </row>
    <row r="31" spans="2:100" ht="15.75" x14ac:dyDescent="0.25">
      <c r="B31" s="144">
        <v>12</v>
      </c>
      <c r="C31" s="145"/>
      <c r="D31" s="100">
        <v>45685.416666666664</v>
      </c>
      <c r="E31" s="97">
        <f t="shared" ref="E31:E32" si="80">D31-D30</f>
        <v>19.041666666664241</v>
      </c>
      <c r="F31" s="98">
        <f t="shared" ref="F31:F32" si="81">D31-D$20</f>
        <v>78.791666666664241</v>
      </c>
      <c r="G31" s="17">
        <v>808783.66099999996</v>
      </c>
      <c r="H31" s="17">
        <v>9158821.1390000004</v>
      </c>
      <c r="I31" s="18">
        <v>2562.7285000000002</v>
      </c>
      <c r="K31" s="19">
        <f t="shared" ref="K31:K32" si="82">(G31-G30)*100</f>
        <v>-3.2100000069476664</v>
      </c>
      <c r="L31" s="20">
        <f t="shared" ref="L31:L32" si="83">(H31-H30)*100</f>
        <v>-12.45999988168478</v>
      </c>
      <c r="M31" s="20">
        <f t="shared" ref="M31:M32" si="84">SQRT(K31^2+L31^2)</f>
        <v>12.866844877287855</v>
      </c>
      <c r="N31" s="20">
        <f t="shared" ref="N31:N32" si="85">(I31-I30)*100</f>
        <v>3.2100000000355067</v>
      </c>
      <c r="O31" s="21">
        <f t="shared" ref="O31:O32" si="86">(SQRT((G31-G30)^2+(H31-H30)^2+(I31-I30)^2)*100)</f>
        <v>13.261214012918151</v>
      </c>
      <c r="P31" s="21">
        <f t="shared" ref="P31:P32" si="87">O31/(F31-F30)</f>
        <v>0.69643137048156711</v>
      </c>
      <c r="Q31" s="22">
        <f t="shared" ref="Q31:Q32" si="88">(P31-P30)/(F31-F30)</f>
        <v>-1.0787604792211801E-2</v>
      </c>
      <c r="R31" s="26"/>
      <c r="S31" s="52">
        <f t="shared" ref="S31:S32" si="89">IF(K31&lt;0, ATAN2(L31,K31)*180/PI()+360,ATAN2(L31,K31)*180/PI())</f>
        <v>194.44664935695337</v>
      </c>
      <c r="T31" s="53">
        <f t="shared" ref="T31:T32" si="90">ATAN(N31/M31)*180/PI()</f>
        <v>14.00811304082438</v>
      </c>
      <c r="U31" s="26"/>
      <c r="V31" s="23">
        <f t="shared" ref="V31:V32" si="91">(G31-$G$20)*100</f>
        <v>1.4499999932013452</v>
      </c>
      <c r="W31" s="21">
        <f t="shared" ref="W31:W32" si="92">(H31-$H$20)*100</f>
        <v>1.8000001087784767</v>
      </c>
      <c r="X31" s="21">
        <f t="shared" ref="X31:X32" si="93">SQRT(V31^2+W31^2)</f>
        <v>2.3113849467119119</v>
      </c>
      <c r="Y31" s="21">
        <f t="shared" ref="Y31:Y32" si="94">(I31-$I$20)*100</f>
        <v>4.9500000000080036</v>
      </c>
      <c r="Z31" s="21">
        <f t="shared" ref="Z31:Z32" si="95">SQRT((G31-$G$20)^2+(H31-$H$20)^2+(I31-$I$20)^2)*100</f>
        <v>5.4630577858892959</v>
      </c>
      <c r="AA31" s="21">
        <f t="shared" ref="AA31:AA32" si="96">Z31/F31</f>
        <v>6.9335476922975744E-2</v>
      </c>
      <c r="AB31" s="22">
        <f t="shared" ref="AB31:AB32" si="97">(AA31-$AA$20)/(F31-$F$20)</f>
        <v>8.7998490013298204E-4</v>
      </c>
      <c r="AC31" s="26"/>
      <c r="AD31" s="52">
        <f t="shared" ref="AD31:AD32" si="98">IF(F31&lt;=0,NA(),IF((G31-$G$20)&lt;0,ATAN2((H31-$H$20),(G31-$G$20))*180/PI()+360,ATAN2((H31-$H$20),(G31-$G$20))*180/PI()))</f>
        <v>38.853372517544663</v>
      </c>
      <c r="AE31" s="53">
        <f t="shared" ref="AE31:AE32" si="99">IF(E31&lt;=0,NA(),ATAN(Y31/X31)*180/PI())</f>
        <v>64.969944097738249</v>
      </c>
      <c r="AF31" s="26"/>
      <c r="AG31" s="67">
        <f t="shared" ref="AG31:AG32" si="100">1/(O31/E31)</f>
        <v>1.4358916648291156</v>
      </c>
      <c r="AH31" s="67">
        <f t="shared" ref="AH31:AH32" si="101">1/(Z31/F31)</f>
        <v>14.422631016310632</v>
      </c>
      <c r="AI31" s="26"/>
      <c r="AJ31" s="20">
        <f t="shared" ref="AJ31:AJ32" si="102">SQRT((G31-$E$11)^2+(H31-$F$11)^2+(I31-$G$11)^2)</f>
        <v>298.19913884076891</v>
      </c>
    </row>
    <row r="32" spans="2:100" ht="15.75" x14ac:dyDescent="0.25">
      <c r="B32" s="144">
        <v>13</v>
      </c>
      <c r="C32" s="145"/>
      <c r="D32" s="100">
        <v>45687.375</v>
      </c>
      <c r="E32" s="97">
        <f t="shared" si="80"/>
        <v>1.9583333333357587</v>
      </c>
      <c r="F32" s="98">
        <f t="shared" si="81"/>
        <v>80.75</v>
      </c>
      <c r="G32" s="17">
        <v>808783.66800000006</v>
      </c>
      <c r="H32" s="17">
        <v>9158821.1330000013</v>
      </c>
      <c r="I32" s="18">
        <v>2562.712</v>
      </c>
      <c r="K32" s="19">
        <f t="shared" si="82"/>
        <v>0.70000000996515155</v>
      </c>
      <c r="L32" s="20">
        <f t="shared" si="83"/>
        <v>-0.59999991208314896</v>
      </c>
      <c r="M32" s="20">
        <f t="shared" si="84"/>
        <v>0.92195439607987051</v>
      </c>
      <c r="N32" s="20">
        <f t="shared" si="85"/>
        <v>-1.6500000000178261</v>
      </c>
      <c r="O32" s="21">
        <f t="shared" si="86"/>
        <v>1.8901057929411849</v>
      </c>
      <c r="P32" s="21">
        <f t="shared" si="87"/>
        <v>0.96516040490494159</v>
      </c>
      <c r="Q32" s="22">
        <f t="shared" si="88"/>
        <v>0.13722333672665957</v>
      </c>
      <c r="R32" s="26"/>
      <c r="S32" s="52">
        <f t="shared" si="89"/>
        <v>130.60129009363735</v>
      </c>
      <c r="T32" s="53">
        <f t="shared" si="90"/>
        <v>-60.8052773132477</v>
      </c>
      <c r="U32" s="26"/>
      <c r="V32" s="23">
        <f t="shared" si="91"/>
        <v>2.1500000031664968</v>
      </c>
      <c r="W32" s="21">
        <f t="shared" si="92"/>
        <v>1.2000001966953278</v>
      </c>
      <c r="X32" s="21">
        <f t="shared" si="93"/>
        <v>2.462214549076656</v>
      </c>
      <c r="Y32" s="21">
        <f t="shared" si="94"/>
        <v>3.2999999999901775</v>
      </c>
      <c r="Z32" s="21">
        <f t="shared" si="95"/>
        <v>4.1173414341805481</v>
      </c>
      <c r="AA32" s="21">
        <f t="shared" si="96"/>
        <v>5.0988748410904623E-2</v>
      </c>
      <c r="AB32" s="22">
        <f t="shared" si="97"/>
        <v>6.3143960880377239E-4</v>
      </c>
      <c r="AC32" s="26"/>
      <c r="AD32" s="52">
        <f t="shared" si="98"/>
        <v>60.832382659616783</v>
      </c>
      <c r="AE32" s="53">
        <f t="shared" si="99"/>
        <v>53.27243752685699</v>
      </c>
      <c r="AF32" s="26"/>
      <c r="AG32" s="67">
        <f t="shared" si="100"/>
        <v>1.0360972071771735</v>
      </c>
      <c r="AH32" s="67">
        <f t="shared" si="101"/>
        <v>19.61216996230754</v>
      </c>
      <c r="AI32" s="26"/>
      <c r="AJ32" s="20">
        <f t="shared" si="102"/>
        <v>298.19865291722283</v>
      </c>
    </row>
    <row r="33" spans="2:36" ht="15.75" x14ac:dyDescent="0.25">
      <c r="B33" s="144">
        <v>14</v>
      </c>
      <c r="C33" s="145"/>
      <c r="D33" s="100">
        <v>45698.375</v>
      </c>
      <c r="E33" s="97">
        <f t="shared" ref="E33" si="103">D33-D32</f>
        <v>11</v>
      </c>
      <c r="F33" s="98">
        <f t="shared" ref="F33" si="104">D33-D$20</f>
        <v>91.75</v>
      </c>
      <c r="G33" s="17">
        <v>808783.65299999993</v>
      </c>
      <c r="H33" s="17">
        <v>9158821.1459999997</v>
      </c>
      <c r="I33" s="18">
        <v>2562.7240000000002</v>
      </c>
      <c r="K33" s="19">
        <f t="shared" ref="K33" si="105">(G33-G32)*100</f>
        <v>-1.500000013038516</v>
      </c>
      <c r="L33" s="20">
        <f t="shared" ref="L33" si="106">(H33-H32)*100</f>
        <v>1.2999998405575752</v>
      </c>
      <c r="M33" s="20">
        <f t="shared" ref="M33" si="107">SQRT(K33^2+L33^2)</f>
        <v>1.984943229557276</v>
      </c>
      <c r="N33" s="20">
        <f t="shared" ref="N33" si="108">(I33-I32)*100</f>
        <v>1.2000000000170985</v>
      </c>
      <c r="O33" s="21">
        <f t="shared" ref="O33" si="109">(SQRT((G33-G32)^2+(H33-H32)^2+(I33-I32)^2)*100)</f>
        <v>2.3194826200267822</v>
      </c>
      <c r="P33" s="21">
        <f t="shared" ref="P33" si="110">O33/(F33-F32)</f>
        <v>0.21086205636607111</v>
      </c>
      <c r="Q33" s="22">
        <f t="shared" ref="Q33" si="111">(P33-P32)/(F33-F32)</f>
        <v>-6.8572577139897312E-2</v>
      </c>
      <c r="R33" s="26"/>
      <c r="S33" s="52">
        <f t="shared" ref="S33" si="112">IF(K33&lt;0, ATAN2(L33,K33)*180/PI()+360,ATAN2(L33,K33)*180/PI())</f>
        <v>310.91437949559992</v>
      </c>
      <c r="T33" s="53">
        <f t="shared" ref="T33" si="113">ATAN(N33/M33)*180/PI()</f>
        <v>31.155114232464861</v>
      </c>
      <c r="U33" s="26"/>
      <c r="V33" s="23">
        <f t="shared" ref="V33" si="114">(G33-$G$20)*100</f>
        <v>0.64999999012798071</v>
      </c>
      <c r="W33" s="21">
        <f t="shared" ref="W33" si="115">(H33-$H$20)*100</f>
        <v>2.500000037252903</v>
      </c>
      <c r="X33" s="21">
        <f t="shared" ref="X33" si="116">SQRT(V33^2+W33^2)</f>
        <v>2.5831183041879617</v>
      </c>
      <c r="Y33" s="21">
        <f t="shared" ref="Y33" si="117">(I33-$I$20)*100</f>
        <v>4.500000000007276</v>
      </c>
      <c r="Z33" s="21">
        <f t="shared" ref="Z33" si="118">SQRT((G33-$G$20)^2+(H33-$H$20)^2+(I33-$I$20)^2)*100</f>
        <v>5.1886896393498398</v>
      </c>
      <c r="AA33" s="21">
        <f t="shared" ref="AA33" si="119">Z33/F33</f>
        <v>5.6552475633240763E-2</v>
      </c>
      <c r="AB33" s="22">
        <f t="shared" ref="AB33" si="120">(AA33-$AA$20)/(F33-$F$20)</f>
        <v>6.1637575622060779E-4</v>
      </c>
      <c r="AC33" s="26"/>
      <c r="AD33" s="52">
        <f t="shared" ref="AD33" si="121">IF(F33&lt;=0,NA(),IF((G33-$G$20)&lt;0,ATAN2((H33-$H$20),(G33-$G$20))*180/PI()+360,ATAN2((H33-$H$20),(G33-$G$20))*180/PI()))</f>
        <v>14.574215778189394</v>
      </c>
      <c r="AE33" s="53">
        <f t="shared" ref="AE33" si="122">IF(E33&lt;=0,NA(),ATAN(Y33/X33)*180/PI())</f>
        <v>60.143043080620828</v>
      </c>
      <c r="AF33" s="26"/>
      <c r="AG33" s="67">
        <f t="shared" ref="AG33" si="123">1/(O33/E33)</f>
        <v>4.7424369146051149</v>
      </c>
      <c r="AH33" s="67">
        <f t="shared" ref="AH33" si="124">1/(Z33/F33)</f>
        <v>17.682691850402634</v>
      </c>
      <c r="AI33" s="26"/>
      <c r="AJ33" s="20">
        <f t="shared" ref="AJ33" si="125">SQRT((G33-$E$11)^2+(H33-$F$11)^2+(I33-$G$11)^2)</f>
        <v>298.19648652608521</v>
      </c>
    </row>
    <row r="34" spans="2:36" ht="15.75" x14ac:dyDescent="0.25">
      <c r="B34" s="144">
        <v>15</v>
      </c>
      <c r="C34" s="145"/>
      <c r="D34" s="100">
        <v>45702.458333333336</v>
      </c>
      <c r="E34" s="97">
        <f t="shared" ref="E34:E35" si="126">D34-D33</f>
        <v>4.0833333333357587</v>
      </c>
      <c r="F34" s="98">
        <f t="shared" ref="F34:F35" si="127">D34-D$20</f>
        <v>95.833333333335759</v>
      </c>
      <c r="G34" s="17">
        <v>808783.64899999998</v>
      </c>
      <c r="H34" s="17">
        <v>9158821.1490000002</v>
      </c>
      <c r="I34" s="18">
        <v>2562.7069999999999</v>
      </c>
      <c r="K34" s="19">
        <f t="shared" ref="K34:K35" si="128">(G34-G33)*100</f>
        <v>-0.39999999571591616</v>
      </c>
      <c r="L34" s="20">
        <f t="shared" ref="L34:L35" si="129">(H34-H33)*100</f>
        <v>0.30000004917383194</v>
      </c>
      <c r="M34" s="20">
        <f t="shared" ref="M34:M35" si="130">SQRT(K34^2+L34^2)</f>
        <v>0.50000002607703387</v>
      </c>
      <c r="N34" s="20">
        <f t="shared" ref="N34:N35" si="131">(I34-I33)*100</f>
        <v>-1.7000000000280124</v>
      </c>
      <c r="O34" s="21">
        <f t="shared" ref="O34:O35" si="132">(SQRT((G34-G33)^2+(H34-H33)^2+(I34-I33)^2)*100)</f>
        <v>1.7720045220518701</v>
      </c>
      <c r="P34" s="21">
        <f t="shared" ref="P34:P35" si="133">O34/(F34-F33)</f>
        <v>0.43396029111448592</v>
      </c>
      <c r="Q34" s="22">
        <f t="shared" ref="Q34:Q35" si="134">(P34-P33)/(F34-F33)</f>
        <v>5.463630238733444E-2</v>
      </c>
      <c r="R34" s="26"/>
      <c r="S34" s="52">
        <f t="shared" ref="S34:S35" si="135">IF(K34&lt;0, ATAN2(L34,K34)*180/PI()+360,ATAN2(L34,K34)*180/PI())</f>
        <v>306.86990244832054</v>
      </c>
      <c r="T34" s="53">
        <f t="shared" ref="T34:T35" si="136">ATAN(N34/M34)*180/PI()</f>
        <v>-73.610458857311002</v>
      </c>
      <c r="U34" s="26"/>
      <c r="V34" s="23">
        <f t="shared" ref="V34:V35" si="137">(G34-$G$20)*100</f>
        <v>0.24999999441206455</v>
      </c>
      <c r="W34" s="21">
        <f t="shared" ref="W34:W35" si="138">(H34-$H$20)*100</f>
        <v>2.8000000864267349</v>
      </c>
      <c r="X34" s="21">
        <f t="shared" ref="X34:X35" si="139">SQRT(V34^2+W34^2)</f>
        <v>2.8111386449614604</v>
      </c>
      <c r="Y34" s="21">
        <f t="shared" ref="Y34:Y35" si="140">(I34-$I$20)*100</f>
        <v>2.7999999999792635</v>
      </c>
      <c r="Z34" s="21">
        <f t="shared" ref="Z34:Z35" si="141">SQRT((G34-$G$20)^2+(H34-$H$20)^2+(I34-$I$20)^2)*100</f>
        <v>3.9676820035229174</v>
      </c>
      <c r="AA34" s="21">
        <f t="shared" ref="AA34:AA35" si="142">Z34/F34</f>
        <v>4.1401899167194611E-2</v>
      </c>
      <c r="AB34" s="22">
        <f t="shared" ref="AB34:AB35" si="143">(AA34-$AA$20)/(F34-$F$20)</f>
        <v>4.3201981739680238E-4</v>
      </c>
      <c r="AC34" s="26"/>
      <c r="AD34" s="52">
        <f t="shared" ref="AD34:AD35" si="144">IF(F34&lt;=0,NA(),IF((G34-$G$20)&lt;0,ATAN2((H34-$H$20),(G34-$G$20))*180/PI()+360,ATAN2((H34-$H$20),(G34-$G$20))*180/PI()))</f>
        <v>5.1021649822621384</v>
      </c>
      <c r="AE34" s="53">
        <f t="shared" ref="AE34:AE35" si="145">IF(E34&lt;=0,NA(),ATAN(Y34/X34)*180/PI())</f>
        <v>44.886262566465433</v>
      </c>
      <c r="AF34" s="26"/>
      <c r="AG34" s="67">
        <f t="shared" ref="AG34:AG35" si="146">1/(O34/E34)</f>
        <v>2.3043583029954773</v>
      </c>
      <c r="AH34" s="67">
        <f t="shared" ref="AH34:AH35" si="147">1/(Z34/F34)</f>
        <v>24.153481364747741</v>
      </c>
      <c r="AI34" s="26"/>
      <c r="AJ34" s="20">
        <f t="shared" ref="AJ34:AJ35" si="148">SQRT((G34-$E$11)^2+(H34-$F$11)^2+(I34-$G$11)^2)</f>
        <v>298.19364204194079</v>
      </c>
    </row>
    <row r="35" spans="2:36" ht="15.75" x14ac:dyDescent="0.25">
      <c r="B35" s="144">
        <v>16</v>
      </c>
      <c r="C35" s="145"/>
      <c r="D35" s="100">
        <v>45704.625</v>
      </c>
      <c r="E35" s="97">
        <f t="shared" si="126"/>
        <v>2.1666666666642413</v>
      </c>
      <c r="F35" s="98">
        <f t="shared" si="127"/>
        <v>98</v>
      </c>
      <c r="G35" s="17">
        <v>808783.64899999998</v>
      </c>
      <c r="H35" s="17">
        <v>9158821.1504999995</v>
      </c>
      <c r="I35" s="18">
        <v>2562.7085000000002</v>
      </c>
      <c r="K35" s="19">
        <f t="shared" si="128"/>
        <v>0</v>
      </c>
      <c r="L35" s="20">
        <f t="shared" si="129"/>
        <v>0.14999993145465851</v>
      </c>
      <c r="M35" s="20">
        <f t="shared" si="130"/>
        <v>0.14999993145465851</v>
      </c>
      <c r="N35" s="20">
        <f t="shared" si="131"/>
        <v>0.15000000003055902</v>
      </c>
      <c r="O35" s="21">
        <f t="shared" si="132"/>
        <v>0.2121319859087025</v>
      </c>
      <c r="P35" s="21">
        <f t="shared" si="133"/>
        <v>9.7907070419510744E-2</v>
      </c>
      <c r="Q35" s="22">
        <f t="shared" si="134"/>
        <v>-0.15510148647477753</v>
      </c>
      <c r="R35" s="26"/>
      <c r="S35" s="52">
        <f t="shared" si="135"/>
        <v>0</v>
      </c>
      <c r="T35" s="53">
        <f t="shared" si="136"/>
        <v>45.00001309703525</v>
      </c>
      <c r="U35" s="26"/>
      <c r="V35" s="23">
        <f t="shared" si="137"/>
        <v>0.24999999441206455</v>
      </c>
      <c r="W35" s="21">
        <f t="shared" si="138"/>
        <v>2.9500000178813934</v>
      </c>
      <c r="X35" s="21">
        <f t="shared" si="139"/>
        <v>2.9605742859631565</v>
      </c>
      <c r="Y35" s="21">
        <f t="shared" si="140"/>
        <v>2.9500000000098225</v>
      </c>
      <c r="Z35" s="21">
        <f t="shared" si="141"/>
        <v>4.1794138467928983</v>
      </c>
      <c r="AA35" s="21">
        <f t="shared" si="142"/>
        <v>4.2647080069315287E-2</v>
      </c>
      <c r="AB35" s="22">
        <f t="shared" si="143"/>
        <v>4.3517428642158456E-4</v>
      </c>
      <c r="AC35" s="26"/>
      <c r="AD35" s="52">
        <f t="shared" si="144"/>
        <v>4.8440002381018799</v>
      </c>
      <c r="AE35" s="53">
        <f t="shared" si="145"/>
        <v>44.897495356493735</v>
      </c>
      <c r="AF35" s="26"/>
      <c r="AG35" s="67">
        <f t="shared" si="146"/>
        <v>10.213766949774056</v>
      </c>
      <c r="AH35" s="67">
        <f t="shared" si="147"/>
        <v>23.448264180681932</v>
      </c>
      <c r="AI35" s="26"/>
      <c r="AJ35" s="20">
        <f t="shared" si="148"/>
        <v>298.19255149162984</v>
      </c>
    </row>
    <row r="36" spans="2:36" ht="15.75" x14ac:dyDescent="0.25">
      <c r="B36" s="144">
        <v>17</v>
      </c>
      <c r="C36" s="145"/>
      <c r="D36" s="100">
        <v>45713.625</v>
      </c>
      <c r="E36" s="97">
        <f t="shared" ref="E36" si="149">D36-D35</f>
        <v>9</v>
      </c>
      <c r="F36" s="98">
        <f t="shared" ref="F36" si="150">D36-D$20</f>
        <v>107</v>
      </c>
      <c r="G36" s="17">
        <v>808783.66399999999</v>
      </c>
      <c r="H36" s="17">
        <v>9158821.1440000013</v>
      </c>
      <c r="I36" s="18">
        <v>2562.7169999999996</v>
      </c>
      <c r="K36" s="19">
        <f t="shared" ref="K36" si="151">(G36-G35)*100</f>
        <v>1.5000000013969839</v>
      </c>
      <c r="L36" s="20">
        <f t="shared" ref="L36" si="152">(H36-H35)*100</f>
        <v>-0.64999982714653015</v>
      </c>
      <c r="M36" s="20">
        <f t="shared" ref="M36" si="153">SQRT(K36^2+L36^2)</f>
        <v>1.6347782049811743</v>
      </c>
      <c r="N36" s="20">
        <f t="shared" ref="N36" si="154">(I36-I35)*100</f>
        <v>0.84999999994579412</v>
      </c>
      <c r="O36" s="21">
        <f t="shared" ref="O36" si="155">(SQRT((G36-G35)^2+(H36-H35)^2+(I36-I35)^2)*100)</f>
        <v>1.8425525174033224</v>
      </c>
      <c r="P36" s="21">
        <f t="shared" ref="P36" si="156">O36/(F36-F35)</f>
        <v>0.20472805748925804</v>
      </c>
      <c r="Q36" s="22">
        <f t="shared" ref="Q36" si="157">(P36-P35)/(F36-F35)</f>
        <v>1.1868998563305255E-2</v>
      </c>
      <c r="R36" s="26"/>
      <c r="S36" s="52">
        <f t="shared" ref="S36" si="158">IF(K36&lt;0, ATAN2(L36,K36)*180/PI()+360,ATAN2(L36,K36)*180/PI())</f>
        <v>113.42868723056434</v>
      </c>
      <c r="T36" s="53">
        <f t="shared" ref="T36" si="159">ATAN(N36/M36)*180/PI()</f>
        <v>27.472095776750034</v>
      </c>
      <c r="U36" s="26"/>
      <c r="V36" s="23">
        <f t="shared" ref="V36" si="160">(G36-$G$20)*100</f>
        <v>1.7499999958090484</v>
      </c>
      <c r="W36" s="21">
        <f t="shared" ref="W36" si="161">(H36-$H$20)*100</f>
        <v>2.3000001907348633</v>
      </c>
      <c r="X36" s="21">
        <f t="shared" ref="X36" si="162">SQRT(V36^2+W36^2)</f>
        <v>2.8900693525782519</v>
      </c>
      <c r="Y36" s="21">
        <f t="shared" ref="Y36" si="163">(I36-$I$20)*100</f>
        <v>3.7999999999556167</v>
      </c>
      <c r="Z36" s="21">
        <f t="shared" ref="Z36" si="164">SQRT((G36-$G$20)^2+(H36-$H$20)^2+(I36-$I$20)^2)*100</f>
        <v>4.7741492291689802</v>
      </c>
      <c r="AA36" s="21">
        <f t="shared" ref="AA36" si="165">Z36/F36</f>
        <v>4.4618217095037195E-2</v>
      </c>
      <c r="AB36" s="22">
        <f t="shared" ref="AB36" si="166">(AA36-$AA$20)/(F36-$F$20)</f>
        <v>4.1699268313118875E-4</v>
      </c>
      <c r="AC36" s="26"/>
      <c r="AD36" s="52">
        <f t="shared" ref="AD36" si="167">IF(F36&lt;=0,NA(),IF((G36-$G$20)&lt;0,ATAN2((H36-$H$20),(G36-$G$20))*180/PI()+360,ATAN2((H36-$H$20),(G36-$G$20))*180/PI()))</f>
        <v>37.266399545177862</v>
      </c>
      <c r="AE36" s="53">
        <f t="shared" ref="AE36" si="168">IF(E36&lt;=0,NA(),ATAN(Y36/X36)*180/PI())</f>
        <v>52.745393467542407</v>
      </c>
      <c r="AF36" s="26"/>
      <c r="AG36" s="67">
        <f t="shared" ref="AG36" si="169">1/(O36/E36)</f>
        <v>4.8845283458642177</v>
      </c>
      <c r="AH36" s="67">
        <f t="shared" ref="AH36" si="170">1/(Z36/F36)</f>
        <v>22.412370217976015</v>
      </c>
      <c r="AI36" s="26"/>
      <c r="AJ36" s="20">
        <f t="shared" ref="AJ36" si="171">SQRT((G36-$E$11)^2+(H36-$F$11)^2+(I36-$G$11)^2)</f>
        <v>298.19184082348488</v>
      </c>
    </row>
    <row r="37" spans="2:36" ht="15.75" x14ac:dyDescent="0.25">
      <c r="B37" s="144">
        <v>18</v>
      </c>
      <c r="C37" s="145"/>
      <c r="D37" s="100"/>
      <c r="E37" s="97"/>
      <c r="F37" s="98"/>
      <c r="G37" s="17"/>
      <c r="H37" s="17"/>
      <c r="I37" s="18"/>
      <c r="K37" s="19"/>
      <c r="L37" s="20"/>
      <c r="M37" s="20"/>
      <c r="N37" s="20"/>
      <c r="O37" s="21"/>
      <c r="P37" s="21"/>
      <c r="Q37" s="22"/>
      <c r="R37" s="26"/>
      <c r="S37" s="52"/>
      <c r="T37" s="53"/>
      <c r="U37" s="26"/>
      <c r="V37" s="23"/>
      <c r="W37" s="21"/>
      <c r="X37" s="21"/>
      <c r="Y37" s="21"/>
      <c r="Z37" s="21"/>
      <c r="AA37" s="21"/>
      <c r="AB37" s="22"/>
      <c r="AC37" s="26"/>
      <c r="AD37" s="52"/>
      <c r="AE37" s="53"/>
      <c r="AF37" s="26"/>
      <c r="AG37" s="67"/>
      <c r="AH37" s="67"/>
      <c r="AI37" s="26"/>
      <c r="AJ37" s="20"/>
    </row>
    <row r="38" spans="2:36" ht="15.75" x14ac:dyDescent="0.25">
      <c r="B38" s="144">
        <v>19</v>
      </c>
      <c r="C38" s="145"/>
      <c r="D38" s="100"/>
      <c r="E38" s="97"/>
      <c r="F38" s="98"/>
      <c r="G38" s="17"/>
      <c r="H38" s="17"/>
      <c r="I38" s="18"/>
      <c r="K38" s="19"/>
      <c r="L38" s="20"/>
      <c r="M38" s="20"/>
      <c r="N38" s="20"/>
      <c r="O38" s="21"/>
      <c r="P38" s="21"/>
      <c r="Q38" s="22"/>
      <c r="R38" s="26"/>
      <c r="S38" s="52"/>
      <c r="T38" s="53"/>
      <c r="U38" s="26"/>
      <c r="V38" s="23"/>
      <c r="W38" s="21"/>
      <c r="X38" s="21"/>
      <c r="Y38" s="21"/>
      <c r="Z38" s="21"/>
      <c r="AA38" s="21"/>
      <c r="AB38" s="22"/>
      <c r="AC38" s="26"/>
      <c r="AD38" s="52"/>
      <c r="AE38" s="53"/>
      <c r="AF38" s="26"/>
      <c r="AG38" s="67"/>
      <c r="AH38" s="67"/>
      <c r="AI38" s="26"/>
      <c r="AJ38" s="20"/>
    </row>
    <row r="39" spans="2:36" ht="15.75" x14ac:dyDescent="0.25">
      <c r="B39" s="144">
        <v>20</v>
      </c>
      <c r="C39" s="145"/>
      <c r="D39" s="100"/>
      <c r="E39" s="97"/>
      <c r="F39" s="98"/>
      <c r="G39" s="17"/>
      <c r="H39" s="17"/>
      <c r="I39" s="18"/>
      <c r="K39" s="19"/>
      <c r="L39" s="20"/>
      <c r="M39" s="20"/>
      <c r="N39" s="20"/>
      <c r="O39" s="21"/>
      <c r="P39" s="21"/>
      <c r="Q39" s="22"/>
      <c r="R39" s="26"/>
      <c r="S39" s="52"/>
      <c r="T39" s="53"/>
      <c r="U39" s="26"/>
      <c r="V39" s="23"/>
      <c r="W39" s="21"/>
      <c r="X39" s="21"/>
      <c r="Y39" s="21"/>
      <c r="Z39" s="21"/>
      <c r="AA39" s="21"/>
      <c r="AB39" s="22"/>
      <c r="AC39" s="26"/>
      <c r="AD39" s="52"/>
      <c r="AE39" s="53"/>
      <c r="AF39" s="26"/>
      <c r="AG39" s="67"/>
      <c r="AH39" s="67"/>
      <c r="AI39" s="26"/>
      <c r="AJ39" s="20"/>
    </row>
    <row r="40" spans="2:36" ht="15.75" x14ac:dyDescent="0.25">
      <c r="B40" s="144">
        <v>21</v>
      </c>
      <c r="C40" s="145"/>
      <c r="D40" s="100"/>
      <c r="E40" s="97"/>
      <c r="F40" s="98"/>
      <c r="G40" s="17"/>
      <c r="H40" s="17"/>
      <c r="I40" s="18"/>
      <c r="K40" s="19"/>
      <c r="L40" s="20"/>
      <c r="M40" s="20"/>
      <c r="N40" s="20"/>
      <c r="O40" s="21"/>
      <c r="P40" s="21"/>
      <c r="Q40" s="22"/>
      <c r="R40" s="26"/>
      <c r="S40" s="52"/>
      <c r="T40" s="53"/>
      <c r="U40" s="26"/>
      <c r="V40" s="23"/>
      <c r="W40" s="21"/>
      <c r="X40" s="21"/>
      <c r="Y40" s="21"/>
      <c r="Z40" s="21"/>
      <c r="AA40" s="21"/>
      <c r="AB40" s="22"/>
      <c r="AC40" s="26"/>
      <c r="AD40" s="52"/>
      <c r="AE40" s="53"/>
      <c r="AF40" s="26"/>
      <c r="AG40" s="67"/>
      <c r="AH40" s="67"/>
      <c r="AI40" s="26"/>
      <c r="AJ40" s="20"/>
    </row>
    <row r="41" spans="2:36" ht="15.75" x14ac:dyDescent="0.25">
      <c r="B41" s="144">
        <v>22</v>
      </c>
      <c r="C41" s="145"/>
      <c r="D41" s="100"/>
      <c r="E41" s="97"/>
      <c r="F41" s="98"/>
      <c r="G41" s="17"/>
      <c r="H41" s="17"/>
      <c r="I41" s="18"/>
      <c r="K41" s="19"/>
      <c r="L41" s="20"/>
      <c r="M41" s="20"/>
      <c r="N41" s="20"/>
      <c r="O41" s="21"/>
      <c r="P41" s="21"/>
      <c r="Q41" s="22"/>
      <c r="R41" s="26"/>
      <c r="S41" s="52"/>
      <c r="T41" s="53"/>
      <c r="U41" s="26"/>
      <c r="V41" s="23"/>
      <c r="W41" s="21"/>
      <c r="X41" s="21"/>
      <c r="Y41" s="21"/>
      <c r="Z41" s="21"/>
      <c r="AA41" s="21"/>
      <c r="AB41" s="22"/>
      <c r="AC41" s="26"/>
      <c r="AD41" s="52"/>
      <c r="AE41" s="53"/>
      <c r="AF41" s="26"/>
      <c r="AG41" s="67"/>
      <c r="AH41" s="67"/>
      <c r="AI41" s="26"/>
      <c r="AJ41" s="20"/>
    </row>
    <row r="42" spans="2:36" ht="15.75" x14ac:dyDescent="0.25">
      <c r="B42" s="144">
        <v>23</v>
      </c>
      <c r="C42" s="145"/>
      <c r="D42" s="100"/>
      <c r="E42" s="97"/>
      <c r="F42" s="98"/>
      <c r="G42" s="17"/>
      <c r="H42" s="17"/>
      <c r="I42" s="18"/>
      <c r="K42" s="19"/>
      <c r="L42" s="20"/>
      <c r="M42" s="20"/>
      <c r="N42" s="20"/>
      <c r="O42" s="21"/>
      <c r="P42" s="21"/>
      <c r="Q42" s="22"/>
      <c r="R42" s="26"/>
      <c r="S42" s="52"/>
      <c r="T42" s="53"/>
      <c r="U42" s="26"/>
      <c r="V42" s="23"/>
      <c r="W42" s="21"/>
      <c r="X42" s="21"/>
      <c r="Y42" s="21"/>
      <c r="Z42" s="21"/>
      <c r="AA42" s="21"/>
      <c r="AB42" s="22"/>
      <c r="AC42" s="26"/>
      <c r="AD42" s="52"/>
      <c r="AE42" s="53"/>
      <c r="AF42" s="26"/>
      <c r="AG42" s="67"/>
      <c r="AH42" s="67"/>
      <c r="AI42" s="26"/>
      <c r="AJ42" s="20"/>
    </row>
    <row r="43" spans="2:36" ht="15.75" x14ac:dyDescent="0.25">
      <c r="B43" s="144">
        <v>24</v>
      </c>
      <c r="C43" s="145"/>
      <c r="D43" s="100"/>
      <c r="E43" s="97"/>
      <c r="F43" s="98"/>
      <c r="G43" s="17"/>
      <c r="H43" s="17"/>
      <c r="I43" s="18"/>
      <c r="K43" s="19"/>
      <c r="L43" s="20"/>
      <c r="M43" s="20"/>
      <c r="N43" s="20"/>
      <c r="O43" s="21"/>
      <c r="P43" s="21"/>
      <c r="Q43" s="22"/>
      <c r="R43" s="26"/>
      <c r="S43" s="52"/>
      <c r="T43" s="53"/>
      <c r="U43" s="26"/>
      <c r="V43" s="23"/>
      <c r="W43" s="21"/>
      <c r="X43" s="21"/>
      <c r="Y43" s="21"/>
      <c r="Z43" s="21"/>
      <c r="AA43" s="21"/>
      <c r="AB43" s="22"/>
      <c r="AC43" s="26"/>
      <c r="AD43" s="52"/>
      <c r="AE43" s="53"/>
      <c r="AF43" s="26"/>
      <c r="AG43" s="67"/>
      <c r="AH43" s="67"/>
      <c r="AI43" s="26"/>
      <c r="AJ43" s="20"/>
    </row>
    <row r="44" spans="2:36" ht="15.75" x14ac:dyDescent="0.25">
      <c r="B44" s="144">
        <v>25</v>
      </c>
      <c r="C44" s="145"/>
      <c r="D44" s="100"/>
      <c r="E44" s="97"/>
      <c r="F44" s="98"/>
      <c r="G44" s="17"/>
      <c r="H44" s="17"/>
      <c r="I44" s="18"/>
      <c r="K44" s="19"/>
      <c r="L44" s="20"/>
      <c r="M44" s="20"/>
      <c r="N44" s="20"/>
      <c r="O44" s="21"/>
      <c r="P44" s="21"/>
      <c r="Q44" s="22"/>
      <c r="R44" s="26"/>
      <c r="S44" s="52"/>
      <c r="T44" s="53"/>
      <c r="U44" s="26"/>
      <c r="V44" s="23"/>
      <c r="W44" s="21"/>
      <c r="X44" s="21"/>
      <c r="Y44" s="21"/>
      <c r="Z44" s="21"/>
      <c r="AA44" s="21"/>
      <c r="AB44" s="22"/>
      <c r="AC44" s="26"/>
      <c r="AD44" s="52"/>
      <c r="AE44" s="53"/>
      <c r="AF44" s="26"/>
      <c r="AG44" s="67"/>
      <c r="AH44" s="67"/>
      <c r="AI44" s="26"/>
      <c r="AJ44" s="20"/>
    </row>
    <row r="45" spans="2:36" ht="15.75" x14ac:dyDescent="0.25">
      <c r="B45" s="144">
        <v>26</v>
      </c>
      <c r="C45" s="145"/>
      <c r="D45" s="100"/>
      <c r="E45" s="97"/>
      <c r="F45" s="98"/>
      <c r="G45" s="17"/>
      <c r="H45" s="17"/>
      <c r="I45" s="18"/>
      <c r="K45" s="19"/>
      <c r="L45" s="20"/>
      <c r="M45" s="20"/>
      <c r="N45" s="20"/>
      <c r="O45" s="21"/>
      <c r="P45" s="21"/>
      <c r="Q45" s="22"/>
      <c r="R45" s="26"/>
      <c r="S45" s="52"/>
      <c r="T45" s="53"/>
      <c r="U45" s="26"/>
      <c r="V45" s="23"/>
      <c r="W45" s="21"/>
      <c r="X45" s="21"/>
      <c r="Y45" s="21"/>
      <c r="Z45" s="21"/>
      <c r="AA45" s="21"/>
      <c r="AB45" s="22"/>
      <c r="AC45" s="26"/>
      <c r="AD45" s="52"/>
      <c r="AE45" s="53"/>
      <c r="AF45" s="26"/>
      <c r="AG45" s="67"/>
      <c r="AH45" s="67"/>
      <c r="AI45" s="26"/>
      <c r="AJ45" s="20"/>
    </row>
    <row r="46" spans="2:36" ht="15.75" x14ac:dyDescent="0.25">
      <c r="B46" s="144">
        <v>27</v>
      </c>
      <c r="C46" s="145"/>
      <c r="D46" s="100"/>
      <c r="E46" s="97"/>
      <c r="F46" s="98"/>
      <c r="G46" s="17"/>
      <c r="H46" s="17"/>
      <c r="I46" s="18"/>
      <c r="K46" s="19"/>
      <c r="L46" s="20"/>
      <c r="M46" s="20"/>
      <c r="N46" s="20"/>
      <c r="O46" s="21"/>
      <c r="P46" s="21"/>
      <c r="Q46" s="22"/>
      <c r="R46" s="26"/>
      <c r="S46" s="52"/>
      <c r="T46" s="53"/>
      <c r="U46" s="26"/>
      <c r="V46" s="23"/>
      <c r="W46" s="21"/>
      <c r="X46" s="21"/>
      <c r="Y46" s="21"/>
      <c r="Z46" s="21"/>
      <c r="AA46" s="21"/>
      <c r="AB46" s="22"/>
      <c r="AC46" s="26"/>
      <c r="AD46" s="52"/>
      <c r="AE46" s="53"/>
      <c r="AF46" s="26"/>
      <c r="AG46" s="67"/>
      <c r="AH46" s="67"/>
      <c r="AI46" s="26"/>
      <c r="AJ46" s="20"/>
    </row>
    <row r="47" spans="2:36" ht="15.75" x14ac:dyDescent="0.25">
      <c r="B47" s="144">
        <v>28</v>
      </c>
      <c r="C47" s="145"/>
      <c r="D47" s="100"/>
      <c r="E47" s="97"/>
      <c r="F47" s="98"/>
      <c r="G47" s="17"/>
      <c r="H47" s="17"/>
      <c r="I47" s="18"/>
      <c r="K47" s="19"/>
      <c r="L47" s="20"/>
      <c r="M47" s="20"/>
      <c r="N47" s="20"/>
      <c r="O47" s="21"/>
      <c r="P47" s="21"/>
      <c r="Q47" s="22"/>
      <c r="R47" s="26"/>
      <c r="S47" s="52"/>
      <c r="T47" s="53"/>
      <c r="U47" s="26"/>
      <c r="V47" s="23"/>
      <c r="W47" s="21"/>
      <c r="X47" s="21"/>
      <c r="Y47" s="21"/>
      <c r="Z47" s="21"/>
      <c r="AA47" s="21"/>
      <c r="AB47" s="22"/>
      <c r="AC47" s="26"/>
      <c r="AD47" s="52"/>
      <c r="AE47" s="53"/>
      <c r="AF47" s="26"/>
      <c r="AG47" s="67"/>
      <c r="AH47" s="67"/>
      <c r="AI47" s="26"/>
      <c r="AJ47" s="20"/>
    </row>
    <row r="48" spans="2:36" ht="15.75" x14ac:dyDescent="0.25">
      <c r="B48" s="144">
        <v>29</v>
      </c>
      <c r="C48" s="145"/>
      <c r="D48" s="100"/>
      <c r="E48" s="97"/>
      <c r="F48" s="98"/>
      <c r="G48" s="17"/>
      <c r="H48" s="17"/>
      <c r="I48" s="18"/>
      <c r="K48" s="19"/>
      <c r="L48" s="20"/>
      <c r="M48" s="20"/>
      <c r="N48" s="20"/>
      <c r="O48" s="21"/>
      <c r="P48" s="21"/>
      <c r="Q48" s="22"/>
      <c r="R48" s="26"/>
      <c r="S48" s="52"/>
      <c r="T48" s="53"/>
      <c r="U48" s="26"/>
      <c r="V48" s="23"/>
      <c r="W48" s="21"/>
      <c r="X48" s="21"/>
      <c r="Y48" s="21"/>
      <c r="Z48" s="21"/>
      <c r="AA48" s="21"/>
      <c r="AB48" s="22"/>
      <c r="AC48" s="26"/>
      <c r="AD48" s="52"/>
      <c r="AE48" s="53"/>
      <c r="AF48" s="26"/>
      <c r="AG48" s="67"/>
      <c r="AH48" s="67"/>
      <c r="AI48" s="26"/>
      <c r="AJ48" s="20"/>
    </row>
    <row r="49" spans="2:36" ht="15.75" x14ac:dyDescent="0.25">
      <c r="B49" s="144">
        <v>30</v>
      </c>
      <c r="C49" s="145"/>
      <c r="D49" s="100"/>
      <c r="E49" s="97"/>
      <c r="F49" s="98"/>
      <c r="G49" s="17"/>
      <c r="H49" s="17"/>
      <c r="I49" s="18"/>
      <c r="K49" s="19"/>
      <c r="L49" s="20"/>
      <c r="M49" s="20"/>
      <c r="N49" s="20"/>
      <c r="O49" s="21"/>
      <c r="P49" s="21"/>
      <c r="Q49" s="22"/>
      <c r="R49" s="26"/>
      <c r="S49" s="52"/>
      <c r="T49" s="53"/>
      <c r="U49" s="26"/>
      <c r="V49" s="23"/>
      <c r="W49" s="21"/>
      <c r="X49" s="21"/>
      <c r="Y49" s="21"/>
      <c r="Z49" s="21"/>
      <c r="AA49" s="21"/>
      <c r="AB49" s="22"/>
      <c r="AC49" s="26"/>
      <c r="AD49" s="52"/>
      <c r="AE49" s="53"/>
      <c r="AF49" s="26"/>
      <c r="AG49" s="67"/>
      <c r="AH49" s="67"/>
      <c r="AI49" s="26"/>
      <c r="AJ49" s="20"/>
    </row>
    <row r="50" spans="2:36" ht="15.75" x14ac:dyDescent="0.25">
      <c r="B50" s="144">
        <v>31</v>
      </c>
      <c r="C50" s="145"/>
      <c r="D50" s="100"/>
      <c r="E50" s="97"/>
      <c r="F50" s="98"/>
      <c r="G50" s="17"/>
      <c r="H50" s="17"/>
      <c r="I50" s="18"/>
      <c r="K50" s="19"/>
      <c r="L50" s="20"/>
      <c r="M50" s="20"/>
      <c r="N50" s="20"/>
      <c r="O50" s="21"/>
      <c r="P50" s="21"/>
      <c r="Q50" s="22"/>
      <c r="R50" s="26"/>
      <c r="S50" s="52"/>
      <c r="T50" s="53"/>
      <c r="U50" s="26"/>
      <c r="V50" s="23"/>
      <c r="W50" s="21"/>
      <c r="X50" s="21"/>
      <c r="Y50" s="21"/>
      <c r="Z50" s="21"/>
      <c r="AA50" s="21"/>
      <c r="AB50" s="22"/>
      <c r="AC50" s="26"/>
      <c r="AD50" s="52"/>
      <c r="AE50" s="53"/>
      <c r="AF50" s="26"/>
      <c r="AG50" s="67"/>
      <c r="AH50" s="67"/>
      <c r="AI50" s="26"/>
      <c r="AJ50" s="20"/>
    </row>
    <row r="51" spans="2:36" ht="15.75" x14ac:dyDescent="0.25">
      <c r="B51" s="144">
        <v>32</v>
      </c>
      <c r="C51" s="145"/>
      <c r="D51" s="100"/>
      <c r="E51" s="97"/>
      <c r="F51" s="98"/>
      <c r="G51" s="17"/>
      <c r="H51" s="17"/>
      <c r="I51" s="18"/>
      <c r="K51" s="19"/>
      <c r="L51" s="20"/>
      <c r="M51" s="20"/>
      <c r="N51" s="20"/>
      <c r="O51" s="21"/>
      <c r="P51" s="21"/>
      <c r="Q51" s="22"/>
      <c r="R51" s="26"/>
      <c r="S51" s="52"/>
      <c r="T51" s="53"/>
      <c r="U51" s="26"/>
      <c r="V51" s="23"/>
      <c r="W51" s="21"/>
      <c r="X51" s="21"/>
      <c r="Y51" s="21"/>
      <c r="Z51" s="21"/>
      <c r="AA51" s="21"/>
      <c r="AB51" s="22"/>
      <c r="AC51" s="26"/>
      <c r="AD51" s="52"/>
      <c r="AE51" s="53"/>
      <c r="AF51" s="26"/>
      <c r="AG51" s="67"/>
      <c r="AH51" s="67"/>
      <c r="AI51" s="26"/>
      <c r="AJ51" s="20"/>
    </row>
    <row r="52" spans="2:36" ht="15.75" x14ac:dyDescent="0.25">
      <c r="B52" s="144">
        <v>33</v>
      </c>
      <c r="C52" s="145"/>
      <c r="D52" s="100"/>
      <c r="E52" s="97"/>
      <c r="F52" s="98"/>
      <c r="G52" s="17"/>
      <c r="H52" s="17"/>
      <c r="I52" s="18"/>
      <c r="K52" s="19"/>
      <c r="L52" s="20"/>
      <c r="M52" s="20"/>
      <c r="N52" s="20"/>
      <c r="O52" s="21"/>
      <c r="P52" s="21"/>
      <c r="Q52" s="22"/>
      <c r="R52" s="26"/>
      <c r="S52" s="52"/>
      <c r="T52" s="53"/>
      <c r="U52" s="26"/>
      <c r="V52" s="23"/>
      <c r="W52" s="21"/>
      <c r="X52" s="21"/>
      <c r="Y52" s="21"/>
      <c r="Z52" s="21"/>
      <c r="AA52" s="21"/>
      <c r="AB52" s="22"/>
      <c r="AC52" s="26"/>
      <c r="AD52" s="52"/>
      <c r="AE52" s="53"/>
      <c r="AF52" s="26"/>
      <c r="AG52" s="67"/>
      <c r="AH52" s="67"/>
      <c r="AI52" s="26"/>
      <c r="AJ52" s="20"/>
    </row>
    <row r="53" spans="2:36" ht="15.75" x14ac:dyDescent="0.25">
      <c r="B53" s="144">
        <v>34</v>
      </c>
      <c r="C53" s="145"/>
      <c r="D53" s="100"/>
      <c r="E53" s="97"/>
      <c r="F53" s="98"/>
      <c r="G53" s="17"/>
      <c r="H53" s="17"/>
      <c r="I53" s="18"/>
      <c r="K53" s="19"/>
      <c r="L53" s="20"/>
      <c r="M53" s="20"/>
      <c r="N53" s="20"/>
      <c r="O53" s="21"/>
      <c r="P53" s="21"/>
      <c r="Q53" s="22"/>
      <c r="R53" s="26"/>
      <c r="S53" s="52"/>
      <c r="T53" s="53"/>
      <c r="U53" s="26"/>
      <c r="V53" s="23"/>
      <c r="W53" s="21"/>
      <c r="X53" s="21"/>
      <c r="Y53" s="21"/>
      <c r="Z53" s="21"/>
      <c r="AA53" s="21"/>
      <c r="AB53" s="22"/>
      <c r="AC53" s="26"/>
      <c r="AD53" s="52"/>
      <c r="AE53" s="53"/>
      <c r="AF53" s="26"/>
      <c r="AG53" s="67"/>
      <c r="AH53" s="67"/>
      <c r="AI53" s="26"/>
      <c r="AJ53" s="20"/>
    </row>
    <row r="54" spans="2:36" ht="15.75" x14ac:dyDescent="0.25">
      <c r="B54" s="144">
        <v>35</v>
      </c>
      <c r="C54" s="145"/>
      <c r="D54" s="100"/>
      <c r="E54" s="97"/>
      <c r="F54" s="98"/>
      <c r="G54" s="17"/>
      <c r="H54" s="17"/>
      <c r="I54" s="18"/>
      <c r="K54" s="19"/>
      <c r="L54" s="20"/>
      <c r="M54" s="20"/>
      <c r="N54" s="20"/>
      <c r="O54" s="21"/>
      <c r="P54" s="21"/>
      <c r="Q54" s="22"/>
      <c r="R54" s="26"/>
      <c r="S54" s="52"/>
      <c r="T54" s="53"/>
      <c r="U54" s="26"/>
      <c r="V54" s="23"/>
      <c r="W54" s="21"/>
      <c r="X54" s="21"/>
      <c r="Y54" s="21"/>
      <c r="Z54" s="21"/>
      <c r="AA54" s="21"/>
      <c r="AB54" s="22"/>
      <c r="AC54" s="26"/>
      <c r="AD54" s="52"/>
      <c r="AE54" s="53"/>
      <c r="AF54" s="26"/>
      <c r="AG54" s="67"/>
      <c r="AH54" s="67"/>
      <c r="AI54" s="26"/>
      <c r="AJ54" s="20"/>
    </row>
    <row r="55" spans="2:36" ht="15.75" x14ac:dyDescent="0.25">
      <c r="B55" s="111"/>
      <c r="C55" s="112"/>
      <c r="D55" s="100"/>
      <c r="E55" s="97"/>
      <c r="F55" s="98"/>
      <c r="G55" s="17"/>
      <c r="H55" s="17"/>
      <c r="I55" s="18"/>
      <c r="K55" s="19"/>
      <c r="L55" s="20"/>
      <c r="M55" s="20"/>
      <c r="N55" s="20"/>
      <c r="O55" s="21"/>
      <c r="P55" s="21"/>
      <c r="Q55" s="22"/>
      <c r="R55" s="26"/>
      <c r="S55" s="52"/>
      <c r="T55" s="53"/>
      <c r="U55" s="26"/>
      <c r="V55" s="23"/>
      <c r="W55" s="21"/>
      <c r="X55" s="21"/>
      <c r="Y55" s="21"/>
      <c r="Z55" s="21"/>
      <c r="AA55" s="21"/>
      <c r="AB55" s="22"/>
      <c r="AC55" s="26"/>
      <c r="AD55" s="52"/>
      <c r="AE55" s="53"/>
      <c r="AF55" s="26"/>
      <c r="AG55" s="67"/>
      <c r="AH55" s="67"/>
      <c r="AI55" s="26"/>
      <c r="AJ55" s="20"/>
    </row>
    <row r="56" spans="2:36" ht="15.75" x14ac:dyDescent="0.25">
      <c r="B56" s="111"/>
      <c r="C56" s="112"/>
      <c r="D56" s="100"/>
      <c r="E56" s="97"/>
      <c r="F56" s="98"/>
      <c r="G56" s="17"/>
      <c r="H56" s="17"/>
      <c r="I56" s="18"/>
      <c r="K56" s="19"/>
      <c r="L56" s="20"/>
      <c r="M56" s="20"/>
      <c r="N56" s="20"/>
      <c r="O56" s="21"/>
      <c r="P56" s="21"/>
      <c r="Q56" s="22"/>
      <c r="R56" s="26"/>
      <c r="S56" s="52"/>
      <c r="T56" s="53"/>
      <c r="U56" s="26"/>
      <c r="V56" s="23"/>
      <c r="W56" s="21"/>
      <c r="X56" s="21"/>
      <c r="Y56" s="21"/>
      <c r="Z56" s="21"/>
      <c r="AA56" s="21"/>
      <c r="AB56" s="22"/>
      <c r="AC56" s="26"/>
      <c r="AD56" s="52"/>
      <c r="AE56" s="53"/>
      <c r="AF56" s="26"/>
      <c r="AG56" s="67"/>
      <c r="AH56" s="67"/>
      <c r="AI56" s="26"/>
      <c r="AJ56" s="20"/>
    </row>
    <row r="57" spans="2:36" ht="15.75" x14ac:dyDescent="0.25">
      <c r="B57" s="111"/>
      <c r="C57" s="112"/>
      <c r="D57" s="100"/>
      <c r="E57" s="97"/>
      <c r="F57" s="98"/>
      <c r="G57" s="17"/>
      <c r="H57" s="17"/>
      <c r="I57" s="18"/>
      <c r="K57" s="19"/>
      <c r="L57" s="20"/>
      <c r="M57" s="20"/>
      <c r="N57" s="20"/>
      <c r="O57" s="21"/>
      <c r="P57" s="21"/>
      <c r="Q57" s="22"/>
      <c r="R57" s="26"/>
      <c r="S57" s="52"/>
      <c r="T57" s="53"/>
      <c r="U57" s="26"/>
      <c r="V57" s="23"/>
      <c r="W57" s="21"/>
      <c r="X57" s="21"/>
      <c r="Y57" s="21"/>
      <c r="Z57" s="21"/>
      <c r="AA57" s="21"/>
      <c r="AB57" s="22"/>
      <c r="AC57" s="26"/>
      <c r="AD57" s="52"/>
      <c r="AE57" s="53"/>
      <c r="AF57" s="26"/>
      <c r="AG57" s="67"/>
      <c r="AH57" s="67"/>
      <c r="AI57" s="26"/>
      <c r="AJ57" s="20"/>
    </row>
    <row r="58" spans="2:36" ht="15.75" x14ac:dyDescent="0.25">
      <c r="B58" s="111"/>
      <c r="C58" s="112"/>
      <c r="D58" s="100"/>
      <c r="E58" s="97"/>
      <c r="F58" s="98"/>
      <c r="G58" s="17"/>
      <c r="H58" s="17"/>
      <c r="I58" s="18"/>
      <c r="K58" s="19"/>
      <c r="L58" s="20"/>
      <c r="M58" s="20"/>
      <c r="N58" s="20"/>
      <c r="O58" s="21"/>
      <c r="P58" s="21"/>
      <c r="Q58" s="22"/>
      <c r="R58" s="26"/>
      <c r="S58" s="52"/>
      <c r="T58" s="53"/>
      <c r="U58" s="26"/>
      <c r="V58" s="23"/>
      <c r="W58" s="21"/>
      <c r="X58" s="21"/>
      <c r="Y58" s="21"/>
      <c r="Z58" s="21"/>
      <c r="AA58" s="21"/>
      <c r="AB58" s="22"/>
      <c r="AC58" s="26"/>
      <c r="AD58" s="52"/>
      <c r="AE58" s="53"/>
      <c r="AF58" s="26"/>
      <c r="AG58" s="67"/>
      <c r="AH58" s="67"/>
      <c r="AI58" s="26"/>
      <c r="AJ58" s="20"/>
    </row>
    <row r="59" spans="2:36" ht="15.75" x14ac:dyDescent="0.25">
      <c r="B59" s="111"/>
      <c r="C59" s="112"/>
      <c r="D59" s="100"/>
      <c r="E59" s="97"/>
      <c r="F59" s="98"/>
      <c r="G59" s="17"/>
      <c r="H59" s="17"/>
      <c r="I59" s="18"/>
      <c r="K59" s="19"/>
      <c r="L59" s="20"/>
      <c r="M59" s="20"/>
      <c r="N59" s="20"/>
      <c r="O59" s="21"/>
      <c r="P59" s="21"/>
      <c r="Q59" s="22"/>
      <c r="R59" s="26"/>
      <c r="S59" s="52"/>
      <c r="T59" s="53"/>
      <c r="U59" s="26"/>
      <c r="V59" s="23"/>
      <c r="W59" s="21"/>
      <c r="X59" s="21"/>
      <c r="Y59" s="21"/>
      <c r="Z59" s="21"/>
      <c r="AA59" s="21"/>
      <c r="AB59" s="22"/>
      <c r="AC59" s="26"/>
      <c r="AD59" s="52"/>
      <c r="AE59" s="53"/>
      <c r="AF59" s="26"/>
      <c r="AG59" s="67"/>
      <c r="AH59" s="67"/>
      <c r="AI59" s="26"/>
      <c r="AJ59" s="20"/>
    </row>
    <row r="60" spans="2:36" ht="15.75" x14ac:dyDescent="0.25">
      <c r="B60" s="111"/>
      <c r="C60" s="112"/>
      <c r="D60" s="100"/>
      <c r="E60" s="97"/>
      <c r="F60" s="98"/>
      <c r="G60" s="17"/>
      <c r="H60" s="17"/>
      <c r="I60" s="18"/>
      <c r="K60" s="19"/>
      <c r="L60" s="20"/>
      <c r="M60" s="20"/>
      <c r="N60" s="20"/>
      <c r="O60" s="21"/>
      <c r="P60" s="21"/>
      <c r="Q60" s="22"/>
      <c r="R60" s="26"/>
      <c r="S60" s="52"/>
      <c r="T60" s="53"/>
      <c r="U60" s="26"/>
      <c r="V60" s="23"/>
      <c r="W60" s="21"/>
      <c r="X60" s="21"/>
      <c r="Y60" s="21"/>
      <c r="Z60" s="21"/>
      <c r="AA60" s="21"/>
      <c r="AB60" s="22"/>
      <c r="AC60" s="26"/>
      <c r="AD60" s="52"/>
      <c r="AE60" s="53"/>
      <c r="AF60" s="26"/>
      <c r="AG60" s="67"/>
      <c r="AH60" s="67"/>
      <c r="AI60" s="26"/>
      <c r="AJ60" s="20"/>
    </row>
    <row r="61" spans="2:36" ht="15.75" x14ac:dyDescent="0.25">
      <c r="B61" s="111"/>
      <c r="C61" s="112"/>
      <c r="D61" s="100"/>
      <c r="E61" s="97"/>
      <c r="F61" s="98"/>
      <c r="G61" s="17"/>
      <c r="H61" s="17"/>
      <c r="I61" s="18"/>
      <c r="K61" s="19"/>
      <c r="L61" s="20"/>
      <c r="M61" s="20"/>
      <c r="N61" s="20"/>
      <c r="O61" s="21"/>
      <c r="P61" s="21"/>
      <c r="Q61" s="22"/>
      <c r="R61" s="26"/>
      <c r="S61" s="52"/>
      <c r="T61" s="53"/>
      <c r="U61" s="26"/>
      <c r="V61" s="23"/>
      <c r="W61" s="21"/>
      <c r="X61" s="21"/>
      <c r="Y61" s="21"/>
      <c r="Z61" s="21"/>
      <c r="AA61" s="21"/>
      <c r="AB61" s="22"/>
      <c r="AC61" s="26"/>
      <c r="AD61" s="52"/>
      <c r="AE61" s="53"/>
      <c r="AF61" s="26"/>
      <c r="AG61" s="67"/>
      <c r="AH61" s="67"/>
      <c r="AI61" s="26"/>
      <c r="AJ61" s="20"/>
    </row>
    <row r="62" spans="2:36" ht="15.75" x14ac:dyDescent="0.25">
      <c r="B62" s="111"/>
      <c r="C62" s="112"/>
      <c r="D62" s="100"/>
      <c r="E62" s="97"/>
      <c r="F62" s="98"/>
      <c r="G62" s="17"/>
      <c r="H62" s="17"/>
      <c r="I62" s="18"/>
      <c r="K62" s="19"/>
      <c r="L62" s="20"/>
      <c r="M62" s="20"/>
      <c r="N62" s="20"/>
      <c r="O62" s="21"/>
      <c r="P62" s="21"/>
      <c r="Q62" s="22"/>
      <c r="R62" s="26"/>
      <c r="S62" s="52"/>
      <c r="T62" s="53"/>
      <c r="U62" s="26"/>
      <c r="V62" s="23"/>
      <c r="W62" s="21"/>
      <c r="X62" s="21"/>
      <c r="Y62" s="21"/>
      <c r="Z62" s="21"/>
      <c r="AA62" s="21"/>
      <c r="AB62" s="22"/>
      <c r="AC62" s="26"/>
      <c r="AD62" s="52"/>
      <c r="AE62" s="53"/>
      <c r="AF62" s="26"/>
      <c r="AG62" s="67"/>
      <c r="AH62" s="67"/>
      <c r="AI62" s="26"/>
      <c r="AJ62" s="20"/>
    </row>
    <row r="63" spans="2:36" ht="15.75" x14ac:dyDescent="0.25">
      <c r="B63" s="111"/>
      <c r="C63" s="112"/>
      <c r="D63" s="100"/>
      <c r="E63" s="97"/>
      <c r="F63" s="98"/>
      <c r="G63" s="17"/>
      <c r="H63" s="17"/>
      <c r="I63" s="18"/>
      <c r="K63" s="19"/>
      <c r="L63" s="20"/>
      <c r="M63" s="20"/>
      <c r="N63" s="20"/>
      <c r="O63" s="21"/>
      <c r="P63" s="21"/>
      <c r="Q63" s="22"/>
      <c r="R63" s="26"/>
      <c r="S63" s="52"/>
      <c r="T63" s="53"/>
      <c r="U63" s="26"/>
      <c r="V63" s="23"/>
      <c r="W63" s="21"/>
      <c r="X63" s="21"/>
      <c r="Y63" s="21"/>
      <c r="Z63" s="21"/>
      <c r="AA63" s="21"/>
      <c r="AB63" s="22"/>
      <c r="AC63" s="26"/>
      <c r="AD63" s="52"/>
      <c r="AE63" s="53"/>
      <c r="AF63" s="26"/>
      <c r="AG63" s="67"/>
      <c r="AH63" s="67"/>
      <c r="AI63" s="26"/>
      <c r="AJ63" s="20"/>
    </row>
    <row r="64" spans="2:36" ht="15.75" x14ac:dyDescent="0.25">
      <c r="B64" s="111"/>
      <c r="C64" s="112"/>
      <c r="D64" s="100"/>
      <c r="E64" s="97"/>
      <c r="F64" s="98"/>
      <c r="G64" s="17"/>
      <c r="H64" s="17"/>
      <c r="I64" s="18"/>
      <c r="K64" s="19"/>
      <c r="L64" s="20"/>
      <c r="M64" s="20"/>
      <c r="N64" s="20"/>
      <c r="O64" s="21"/>
      <c r="P64" s="21"/>
      <c r="Q64" s="22"/>
      <c r="R64" s="26"/>
      <c r="S64" s="52"/>
      <c r="T64" s="53"/>
      <c r="U64" s="26"/>
      <c r="V64" s="23"/>
      <c r="W64" s="21"/>
      <c r="X64" s="21"/>
      <c r="Y64" s="21"/>
      <c r="Z64" s="21"/>
      <c r="AA64" s="21"/>
      <c r="AB64" s="22"/>
      <c r="AC64" s="26"/>
      <c r="AD64" s="52"/>
      <c r="AE64" s="53"/>
      <c r="AF64" s="26"/>
      <c r="AG64" s="67"/>
      <c r="AH64" s="67"/>
      <c r="AI64" s="26"/>
      <c r="AJ64" s="20"/>
    </row>
    <row r="65" spans="2:36" ht="15.75" x14ac:dyDescent="0.25">
      <c r="B65" s="111"/>
      <c r="C65" s="112"/>
      <c r="D65" s="100"/>
      <c r="E65" s="97"/>
      <c r="F65" s="98"/>
      <c r="G65" s="17"/>
      <c r="H65" s="17"/>
      <c r="I65" s="18"/>
      <c r="K65" s="19"/>
      <c r="L65" s="20"/>
      <c r="M65" s="20"/>
      <c r="N65" s="20"/>
      <c r="O65" s="21"/>
      <c r="P65" s="21"/>
      <c r="Q65" s="22"/>
      <c r="R65" s="26"/>
      <c r="S65" s="52"/>
      <c r="T65" s="53"/>
      <c r="U65" s="26"/>
      <c r="V65" s="23"/>
      <c r="W65" s="21"/>
      <c r="X65" s="21"/>
      <c r="Y65" s="21"/>
      <c r="Z65" s="21"/>
      <c r="AA65" s="21"/>
      <c r="AB65" s="22"/>
      <c r="AC65" s="26"/>
      <c r="AD65" s="52"/>
      <c r="AE65" s="53"/>
      <c r="AF65" s="26"/>
      <c r="AG65" s="67"/>
      <c r="AH65" s="67"/>
      <c r="AI65" s="26"/>
      <c r="AJ65" s="20"/>
    </row>
    <row r="66" spans="2:36" ht="15.75" x14ac:dyDescent="0.25">
      <c r="B66" s="111"/>
      <c r="C66" s="112"/>
      <c r="D66" s="100"/>
      <c r="E66" s="97"/>
      <c r="F66" s="98"/>
      <c r="G66" s="17"/>
      <c r="H66" s="17"/>
      <c r="I66" s="18"/>
      <c r="K66" s="19"/>
      <c r="L66" s="20"/>
      <c r="M66" s="20"/>
      <c r="N66" s="20"/>
      <c r="O66" s="21"/>
      <c r="P66" s="21"/>
      <c r="Q66" s="22"/>
      <c r="R66" s="26"/>
      <c r="S66" s="52"/>
      <c r="T66" s="53"/>
      <c r="U66" s="26"/>
      <c r="V66" s="23"/>
      <c r="W66" s="21"/>
      <c r="X66" s="21"/>
      <c r="Y66" s="21"/>
      <c r="Z66" s="21"/>
      <c r="AA66" s="21"/>
      <c r="AB66" s="22"/>
      <c r="AC66" s="26"/>
      <c r="AD66" s="52"/>
      <c r="AE66" s="53"/>
      <c r="AF66" s="26"/>
      <c r="AG66" s="67"/>
      <c r="AH66" s="67"/>
      <c r="AI66" s="26"/>
      <c r="AJ66" s="20"/>
    </row>
    <row r="67" spans="2:36" ht="15.75" x14ac:dyDescent="0.25">
      <c r="B67" s="111"/>
      <c r="C67" s="112"/>
      <c r="D67" s="100"/>
      <c r="E67" s="97"/>
      <c r="F67" s="98"/>
      <c r="G67" s="17"/>
      <c r="H67" s="17"/>
      <c r="I67" s="18"/>
      <c r="K67" s="19"/>
      <c r="L67" s="20"/>
      <c r="M67" s="20"/>
      <c r="N67" s="20"/>
      <c r="O67" s="21"/>
      <c r="P67" s="21"/>
      <c r="Q67" s="22"/>
      <c r="R67" s="26"/>
      <c r="S67" s="52"/>
      <c r="T67" s="53"/>
      <c r="U67" s="26"/>
      <c r="V67" s="23"/>
      <c r="W67" s="21"/>
      <c r="X67" s="21"/>
      <c r="Y67" s="21"/>
      <c r="Z67" s="21"/>
      <c r="AA67" s="21"/>
      <c r="AB67" s="22"/>
      <c r="AC67" s="26"/>
      <c r="AD67" s="52"/>
      <c r="AE67" s="53"/>
      <c r="AF67" s="26"/>
      <c r="AG67" s="67"/>
      <c r="AH67" s="67"/>
      <c r="AI67" s="26"/>
      <c r="AJ67" s="20"/>
    </row>
    <row r="68" spans="2:36" ht="15.75" x14ac:dyDescent="0.25">
      <c r="B68" s="111"/>
      <c r="C68" s="112"/>
      <c r="D68" s="100"/>
      <c r="E68" s="97"/>
      <c r="F68" s="98"/>
      <c r="G68" s="17"/>
      <c r="H68" s="17"/>
      <c r="I68" s="18"/>
      <c r="K68" s="19"/>
      <c r="L68" s="20"/>
      <c r="M68" s="20"/>
      <c r="N68" s="20"/>
      <c r="O68" s="21"/>
      <c r="P68" s="21"/>
      <c r="Q68" s="22"/>
      <c r="R68" s="26"/>
      <c r="S68" s="52"/>
      <c r="T68" s="53"/>
      <c r="U68" s="26"/>
      <c r="V68" s="23"/>
      <c r="W68" s="21"/>
      <c r="X68" s="21"/>
      <c r="Y68" s="21"/>
      <c r="Z68" s="21"/>
      <c r="AA68" s="21"/>
      <c r="AB68" s="22"/>
      <c r="AC68" s="26"/>
      <c r="AD68" s="52"/>
      <c r="AE68" s="53"/>
      <c r="AF68" s="26"/>
      <c r="AG68" s="67"/>
      <c r="AH68" s="67"/>
      <c r="AI68" s="26"/>
      <c r="AJ68" s="20"/>
    </row>
    <row r="69" spans="2:36" ht="15.75" x14ac:dyDescent="0.25">
      <c r="B69" s="111"/>
      <c r="C69" s="112"/>
      <c r="D69" s="100"/>
      <c r="E69" s="97"/>
      <c r="F69" s="98"/>
      <c r="G69" s="17"/>
      <c r="H69" s="17"/>
      <c r="I69" s="18"/>
      <c r="K69" s="19"/>
      <c r="L69" s="20"/>
      <c r="M69" s="20"/>
      <c r="N69" s="20"/>
      <c r="O69" s="21"/>
      <c r="P69" s="21"/>
      <c r="Q69" s="22"/>
      <c r="R69" s="26"/>
      <c r="S69" s="52"/>
      <c r="T69" s="53"/>
      <c r="U69" s="26"/>
      <c r="V69" s="23"/>
      <c r="W69" s="21"/>
      <c r="X69" s="21"/>
      <c r="Y69" s="21"/>
      <c r="Z69" s="21"/>
      <c r="AA69" s="21"/>
      <c r="AB69" s="22"/>
      <c r="AC69" s="26"/>
      <c r="AD69" s="52"/>
      <c r="AE69" s="53"/>
      <c r="AF69" s="26"/>
      <c r="AG69" s="67"/>
      <c r="AH69" s="67"/>
      <c r="AI69" s="26"/>
      <c r="AJ69" s="20"/>
    </row>
    <row r="70" spans="2:36" ht="15.75" x14ac:dyDescent="0.25">
      <c r="B70" s="111"/>
      <c r="C70" s="112"/>
      <c r="D70" s="100"/>
      <c r="E70" s="97"/>
      <c r="F70" s="98"/>
      <c r="G70" s="17"/>
      <c r="H70" s="17"/>
      <c r="I70" s="18"/>
      <c r="K70" s="19"/>
      <c r="L70" s="20"/>
      <c r="M70" s="20"/>
      <c r="N70" s="20"/>
      <c r="O70" s="21"/>
      <c r="P70" s="21"/>
      <c r="Q70" s="22"/>
      <c r="R70" s="26"/>
      <c r="S70" s="52"/>
      <c r="T70" s="53"/>
      <c r="U70" s="26"/>
      <c r="V70" s="23"/>
      <c r="W70" s="21"/>
      <c r="X70" s="21"/>
      <c r="Y70" s="21"/>
      <c r="Z70" s="21"/>
      <c r="AA70" s="21"/>
      <c r="AB70" s="22"/>
      <c r="AC70" s="26"/>
      <c r="AD70" s="52"/>
      <c r="AE70" s="53"/>
      <c r="AF70" s="26"/>
      <c r="AG70" s="67"/>
      <c r="AH70" s="67"/>
      <c r="AI70" s="26"/>
      <c r="AJ70" s="20"/>
    </row>
    <row r="71" spans="2:36" ht="15.75" x14ac:dyDescent="0.25">
      <c r="B71" s="111"/>
      <c r="C71" s="112"/>
      <c r="D71" s="100"/>
      <c r="E71" s="97"/>
      <c r="F71" s="98"/>
      <c r="G71" s="17"/>
      <c r="H71" s="17"/>
      <c r="I71" s="18"/>
      <c r="K71" s="19"/>
      <c r="L71" s="20"/>
      <c r="M71" s="20"/>
      <c r="N71" s="20"/>
      <c r="O71" s="21"/>
      <c r="P71" s="21"/>
      <c r="Q71" s="22"/>
      <c r="R71" s="26"/>
      <c r="S71" s="52"/>
      <c r="T71" s="53"/>
      <c r="U71" s="26"/>
      <c r="V71" s="23"/>
      <c r="W71" s="21"/>
      <c r="X71" s="21"/>
      <c r="Y71" s="21"/>
      <c r="Z71" s="21"/>
      <c r="AA71" s="21"/>
      <c r="AB71" s="22"/>
      <c r="AC71" s="26"/>
      <c r="AD71" s="52"/>
      <c r="AE71" s="53"/>
      <c r="AF71" s="26"/>
      <c r="AG71" s="67"/>
      <c r="AH71" s="67"/>
      <c r="AI71" s="26"/>
      <c r="AJ71" s="20"/>
    </row>
    <row r="72" spans="2:36" ht="15.75" x14ac:dyDescent="0.25">
      <c r="B72" s="111"/>
      <c r="C72" s="112"/>
      <c r="D72" s="100"/>
      <c r="E72" s="97"/>
      <c r="F72" s="98"/>
      <c r="G72" s="17"/>
      <c r="H72" s="17"/>
      <c r="I72" s="18"/>
      <c r="K72" s="19"/>
      <c r="L72" s="20"/>
      <c r="M72" s="20"/>
      <c r="N72" s="20"/>
      <c r="O72" s="21"/>
      <c r="P72" s="21"/>
      <c r="Q72" s="22"/>
      <c r="R72" s="26"/>
      <c r="S72" s="52"/>
      <c r="T72" s="53"/>
      <c r="U72" s="26"/>
      <c r="V72" s="23"/>
      <c r="W72" s="21"/>
      <c r="X72" s="21"/>
      <c r="Y72" s="21"/>
      <c r="Z72" s="21"/>
      <c r="AA72" s="21"/>
      <c r="AB72" s="22"/>
      <c r="AC72" s="26"/>
      <c r="AD72" s="52"/>
      <c r="AE72" s="53"/>
      <c r="AF72" s="26"/>
      <c r="AG72" s="67"/>
      <c r="AH72" s="67"/>
      <c r="AI72" s="26"/>
      <c r="AJ72" s="20"/>
    </row>
    <row r="73" spans="2:36" ht="15.75" x14ac:dyDescent="0.25">
      <c r="B73" s="111"/>
      <c r="C73" s="112"/>
      <c r="D73" s="100"/>
      <c r="E73" s="97"/>
      <c r="F73" s="98"/>
      <c r="G73" s="17"/>
      <c r="H73" s="17"/>
      <c r="I73" s="18"/>
      <c r="K73" s="19"/>
      <c r="L73" s="20"/>
      <c r="M73" s="20"/>
      <c r="N73" s="20"/>
      <c r="O73" s="21"/>
      <c r="P73" s="21"/>
      <c r="Q73" s="22"/>
      <c r="R73" s="26"/>
      <c r="S73" s="52"/>
      <c r="T73" s="53"/>
      <c r="U73" s="26"/>
      <c r="V73" s="23"/>
      <c r="W73" s="21"/>
      <c r="X73" s="21"/>
      <c r="Y73" s="21"/>
      <c r="Z73" s="21"/>
      <c r="AA73" s="21"/>
      <c r="AB73" s="22"/>
      <c r="AC73" s="26"/>
      <c r="AD73" s="52"/>
      <c r="AE73" s="53"/>
      <c r="AF73" s="26"/>
      <c r="AG73" s="67"/>
      <c r="AH73" s="67"/>
      <c r="AI73" s="26"/>
      <c r="AJ73" s="20"/>
    </row>
    <row r="74" spans="2:36" ht="15.75" x14ac:dyDescent="0.25">
      <c r="B74" s="111"/>
      <c r="C74" s="112"/>
      <c r="D74" s="100"/>
      <c r="E74" s="97"/>
      <c r="F74" s="98"/>
      <c r="G74" s="17"/>
      <c r="H74" s="17"/>
      <c r="I74" s="18"/>
      <c r="K74" s="19"/>
      <c r="L74" s="20"/>
      <c r="M74" s="20"/>
      <c r="N74" s="20"/>
      <c r="O74" s="21"/>
      <c r="P74" s="21"/>
      <c r="Q74" s="22"/>
      <c r="R74" s="26"/>
      <c r="S74" s="52"/>
      <c r="T74" s="53"/>
      <c r="U74" s="26"/>
      <c r="V74" s="23"/>
      <c r="W74" s="21"/>
      <c r="X74" s="21"/>
      <c r="Y74" s="21"/>
      <c r="Z74" s="21"/>
      <c r="AA74" s="21"/>
      <c r="AB74" s="22"/>
      <c r="AC74" s="26"/>
      <c r="AD74" s="52"/>
      <c r="AE74" s="53"/>
      <c r="AF74" s="26"/>
      <c r="AG74" s="67"/>
      <c r="AH74" s="67"/>
      <c r="AI74" s="26"/>
      <c r="AJ74" s="20"/>
    </row>
    <row r="75" spans="2:36" ht="15.75" x14ac:dyDescent="0.25">
      <c r="B75" s="111"/>
      <c r="C75" s="112"/>
      <c r="D75" s="100"/>
      <c r="E75" s="97"/>
      <c r="F75" s="98"/>
      <c r="G75" s="17"/>
      <c r="H75" s="17"/>
      <c r="I75" s="18"/>
      <c r="K75" s="19"/>
      <c r="L75" s="20"/>
      <c r="M75" s="20"/>
      <c r="N75" s="20"/>
      <c r="O75" s="21"/>
      <c r="P75" s="21"/>
      <c r="Q75" s="22"/>
      <c r="R75" s="26"/>
      <c r="S75" s="52"/>
      <c r="T75" s="53"/>
      <c r="U75" s="26"/>
      <c r="V75" s="23"/>
      <c r="W75" s="21"/>
      <c r="X75" s="21"/>
      <c r="Y75" s="21"/>
      <c r="Z75" s="21"/>
      <c r="AA75" s="21"/>
      <c r="AB75" s="22"/>
      <c r="AC75" s="26"/>
      <c r="AD75" s="52"/>
      <c r="AE75" s="53"/>
      <c r="AF75" s="26"/>
      <c r="AG75" s="67"/>
      <c r="AH75" s="67"/>
      <c r="AI75" s="26"/>
      <c r="AJ75" s="20"/>
    </row>
    <row r="76" spans="2:36" ht="15.75" x14ac:dyDescent="0.25">
      <c r="B76" s="111"/>
      <c r="C76" s="112"/>
      <c r="D76" s="100"/>
      <c r="E76" s="97"/>
      <c r="F76" s="98"/>
      <c r="G76" s="17"/>
      <c r="H76" s="17"/>
      <c r="I76" s="18"/>
    </row>
    <row r="77" spans="2:36" ht="15.75" x14ac:dyDescent="0.25">
      <c r="B77" s="111"/>
      <c r="C77" s="112"/>
      <c r="D77" s="100"/>
      <c r="E77" s="97"/>
      <c r="F77" s="98"/>
      <c r="G77" s="17"/>
      <c r="H77" s="17"/>
      <c r="I77" s="18"/>
    </row>
    <row r="78" spans="2:36" ht="15.75" x14ac:dyDescent="0.25">
      <c r="B78" s="111">
        <v>61</v>
      </c>
      <c r="C78" s="112"/>
      <c r="D78" s="100"/>
      <c r="E78" s="97"/>
      <c r="F78" s="98"/>
      <c r="G78" s="17"/>
      <c r="H78" s="17"/>
      <c r="I78" s="18"/>
    </row>
    <row r="79" spans="2:36" ht="15.75" x14ac:dyDescent="0.25">
      <c r="B79" s="111">
        <v>62</v>
      </c>
      <c r="C79" s="112"/>
      <c r="D79" s="100"/>
      <c r="E79" s="97"/>
      <c r="F79" s="98"/>
      <c r="G79" s="17"/>
      <c r="H79" s="17"/>
      <c r="I79" s="18"/>
    </row>
    <row r="80" spans="2:36" ht="15.75" x14ac:dyDescent="0.25">
      <c r="B80" s="111">
        <v>63</v>
      </c>
      <c r="C80" s="112"/>
      <c r="D80" s="100"/>
      <c r="E80" s="97"/>
      <c r="F80" s="98"/>
      <c r="G80" s="17"/>
      <c r="H80" s="17"/>
      <c r="I80" s="18"/>
    </row>
    <row r="81" spans="2:9" ht="15.75" x14ac:dyDescent="0.25">
      <c r="B81" s="111">
        <v>64</v>
      </c>
      <c r="C81" s="112"/>
      <c r="D81" s="100"/>
      <c r="E81" s="97"/>
      <c r="F81" s="98"/>
      <c r="G81" s="17"/>
      <c r="H81" s="17"/>
      <c r="I81" s="18"/>
    </row>
    <row r="82" spans="2:9" ht="15.75" x14ac:dyDescent="0.25">
      <c r="B82" s="111">
        <v>65</v>
      </c>
      <c r="C82" s="112"/>
      <c r="D82" s="100"/>
      <c r="E82" s="97"/>
      <c r="F82" s="98"/>
      <c r="G82" s="17"/>
      <c r="H82" s="17"/>
      <c r="I82" s="18"/>
    </row>
    <row r="83" spans="2:9" ht="15.75" x14ac:dyDescent="0.25">
      <c r="B83" s="111">
        <v>66</v>
      </c>
      <c r="C83" s="112"/>
      <c r="D83" s="100"/>
      <c r="E83" s="97"/>
      <c r="F83" s="98"/>
      <c r="G83" s="17"/>
      <c r="H83" s="17"/>
      <c r="I83" s="18"/>
    </row>
    <row r="84" spans="2:9" ht="15.75" x14ac:dyDescent="0.25">
      <c r="B84" s="111">
        <v>67</v>
      </c>
      <c r="C84" s="112"/>
      <c r="D84" s="100"/>
      <c r="E84" s="97"/>
      <c r="F84" s="98"/>
      <c r="G84" s="17"/>
      <c r="H84" s="17"/>
      <c r="I84" s="18"/>
    </row>
    <row r="85" spans="2:9" ht="15.75" x14ac:dyDescent="0.25">
      <c r="B85" s="111">
        <v>68</v>
      </c>
      <c r="C85" s="112"/>
      <c r="D85" s="100"/>
      <c r="E85" s="97"/>
      <c r="F85" s="98"/>
      <c r="G85" s="17"/>
      <c r="H85" s="17"/>
      <c r="I85" s="18"/>
    </row>
    <row r="86" spans="2:9" ht="15.75" x14ac:dyDescent="0.25">
      <c r="B86" s="111">
        <v>69</v>
      </c>
      <c r="C86" s="112"/>
      <c r="D86" s="100"/>
      <c r="E86" s="97"/>
      <c r="F86" s="98"/>
      <c r="G86" s="17"/>
      <c r="H86" s="17"/>
      <c r="I86" s="18"/>
    </row>
    <row r="87" spans="2:9" ht="15.75" x14ac:dyDescent="0.25">
      <c r="B87" s="111">
        <v>70</v>
      </c>
      <c r="C87" s="112"/>
      <c r="D87" s="100"/>
      <c r="E87" s="97"/>
      <c r="F87" s="98"/>
      <c r="G87" s="17"/>
      <c r="H87" s="17"/>
      <c r="I87" s="18"/>
    </row>
    <row r="88" spans="2:9" ht="15.75" x14ac:dyDescent="0.25">
      <c r="B88" s="111">
        <v>71</v>
      </c>
      <c r="C88" s="112"/>
      <c r="D88" s="100"/>
      <c r="E88" s="97"/>
      <c r="F88" s="98"/>
      <c r="G88" s="17"/>
      <c r="H88" s="17"/>
      <c r="I88" s="18"/>
    </row>
    <row r="89" spans="2:9" ht="15.75" x14ac:dyDescent="0.25">
      <c r="B89" s="111">
        <v>72</v>
      </c>
      <c r="C89" s="112"/>
      <c r="D89" s="100"/>
      <c r="E89" s="97"/>
      <c r="F89" s="98"/>
      <c r="G89" s="17"/>
      <c r="H89" s="17"/>
      <c r="I89" s="18"/>
    </row>
    <row r="90" spans="2:9" ht="15.75" x14ac:dyDescent="0.25">
      <c r="B90" s="111">
        <v>73</v>
      </c>
      <c r="C90" s="112"/>
      <c r="D90" s="100"/>
      <c r="E90" s="97"/>
      <c r="F90" s="98"/>
      <c r="G90" s="17"/>
      <c r="H90" s="17"/>
      <c r="I90" s="18"/>
    </row>
    <row r="91" spans="2:9" ht="15.75" x14ac:dyDescent="0.25">
      <c r="B91" s="111">
        <v>74</v>
      </c>
      <c r="C91" s="112"/>
      <c r="D91" s="100"/>
      <c r="E91" s="97"/>
      <c r="F91" s="98"/>
      <c r="G91" s="17"/>
      <c r="H91" s="17"/>
      <c r="I91" s="18"/>
    </row>
    <row r="92" spans="2:9" ht="15.75" x14ac:dyDescent="0.25">
      <c r="B92" s="111">
        <v>75</v>
      </c>
      <c r="C92" s="112"/>
    </row>
    <row r="93" spans="2:9" ht="15.75" x14ac:dyDescent="0.25">
      <c r="B93" s="111">
        <v>76</v>
      </c>
      <c r="C93" s="112"/>
    </row>
    <row r="94" spans="2:9" ht="15.75" x14ac:dyDescent="0.25">
      <c r="B94" s="111">
        <v>77</v>
      </c>
      <c r="C94" s="112"/>
    </row>
    <row r="95" spans="2:9" ht="15.75" x14ac:dyDescent="0.25">
      <c r="B95" s="111">
        <v>78</v>
      </c>
      <c r="C95" s="112"/>
    </row>
    <row r="96" spans="2:9" ht="15.75" x14ac:dyDescent="0.25">
      <c r="B96" s="111">
        <v>79</v>
      </c>
      <c r="C96" s="112"/>
    </row>
    <row r="97" spans="2:3" ht="15.75" x14ac:dyDescent="0.25">
      <c r="B97" s="111">
        <v>80</v>
      </c>
      <c r="C97" s="112"/>
    </row>
    <row r="98" spans="2:3" ht="15.75" x14ac:dyDescent="0.25">
      <c r="B98" s="111">
        <v>81</v>
      </c>
      <c r="C98" s="112"/>
    </row>
    <row r="99" spans="2:3" ht="15.75" x14ac:dyDescent="0.25">
      <c r="B99" s="111">
        <v>82</v>
      </c>
      <c r="C99" s="112"/>
    </row>
    <row r="100" spans="2:3" ht="15.75" x14ac:dyDescent="0.25">
      <c r="B100" s="111">
        <v>83</v>
      </c>
      <c r="C100" s="112"/>
    </row>
    <row r="101" spans="2:3" ht="15.75" x14ac:dyDescent="0.25">
      <c r="B101" s="111">
        <v>84</v>
      </c>
      <c r="C101" s="112"/>
    </row>
    <row r="102" spans="2:3" ht="15.75" x14ac:dyDescent="0.25">
      <c r="B102" s="111">
        <v>85</v>
      </c>
      <c r="C102" s="112"/>
    </row>
    <row r="103" spans="2:3" ht="15.75" x14ac:dyDescent="0.25">
      <c r="B103" s="111">
        <v>86</v>
      </c>
      <c r="C103" s="112"/>
    </row>
    <row r="104" spans="2:3" ht="15.75" x14ac:dyDescent="0.25">
      <c r="B104" s="111">
        <v>87</v>
      </c>
      <c r="C104" s="112"/>
    </row>
    <row r="105" spans="2:3" ht="15.75" x14ac:dyDescent="0.25">
      <c r="B105" s="111">
        <v>88</v>
      </c>
      <c r="C105" s="112"/>
    </row>
    <row r="106" spans="2:3" ht="15.75" x14ac:dyDescent="0.25">
      <c r="B106" s="111">
        <v>89</v>
      </c>
      <c r="C106" s="112"/>
    </row>
    <row r="107" spans="2:3" ht="15.75" x14ac:dyDescent="0.25">
      <c r="B107" s="111">
        <v>90</v>
      </c>
      <c r="C107" s="112"/>
    </row>
    <row r="108" spans="2:3" ht="15.75" x14ac:dyDescent="0.25">
      <c r="B108" s="111">
        <v>91</v>
      </c>
      <c r="C108" s="112"/>
    </row>
    <row r="109" spans="2:3" ht="15.75" x14ac:dyDescent="0.25">
      <c r="B109" s="111">
        <v>92</v>
      </c>
      <c r="C109" s="112"/>
    </row>
    <row r="110" spans="2:3" ht="15.75" x14ac:dyDescent="0.25">
      <c r="B110" s="111">
        <v>93</v>
      </c>
      <c r="C110" s="112"/>
    </row>
    <row r="111" spans="2:3" ht="15.75" x14ac:dyDescent="0.25">
      <c r="B111" s="111">
        <v>94</v>
      </c>
      <c r="C111" s="112"/>
    </row>
    <row r="112" spans="2:3" ht="15.75" x14ac:dyDescent="0.25">
      <c r="B112" s="111">
        <v>95</v>
      </c>
      <c r="C112" s="112"/>
    </row>
    <row r="113" spans="2:3" ht="15.75" x14ac:dyDescent="0.25">
      <c r="B113" s="111">
        <v>96</v>
      </c>
      <c r="C113" s="112"/>
    </row>
    <row r="114" spans="2:3" ht="15.75" x14ac:dyDescent="0.25">
      <c r="B114" s="111">
        <v>97</v>
      </c>
      <c r="C114" s="112"/>
    </row>
    <row r="115" spans="2:3" ht="15.75" x14ac:dyDescent="0.25">
      <c r="B115" s="111">
        <v>98</v>
      </c>
      <c r="C115" s="112"/>
    </row>
    <row r="116" spans="2:3" ht="15.75" x14ac:dyDescent="0.25">
      <c r="B116" s="111">
        <v>99</v>
      </c>
      <c r="C116" s="112"/>
    </row>
    <row r="117" spans="2:3" ht="15.75" x14ac:dyDescent="0.25">
      <c r="B117" s="111">
        <v>100</v>
      </c>
      <c r="C117" s="112"/>
    </row>
    <row r="118" spans="2:3" ht="15.75" x14ac:dyDescent="0.25">
      <c r="B118" s="111">
        <v>101</v>
      </c>
      <c r="C118" s="112"/>
    </row>
    <row r="119" spans="2:3" ht="15.75" x14ac:dyDescent="0.25">
      <c r="B119" s="111">
        <v>102</v>
      </c>
      <c r="C119" s="112"/>
    </row>
    <row r="120" spans="2:3" ht="15.75" x14ac:dyDescent="0.25">
      <c r="B120" s="111">
        <v>103</v>
      </c>
      <c r="C120" s="112"/>
    </row>
    <row r="121" spans="2:3" ht="15.75" x14ac:dyDescent="0.25">
      <c r="B121" s="111">
        <v>104</v>
      </c>
      <c r="C121" s="112"/>
    </row>
    <row r="122" spans="2:3" ht="15.75" x14ac:dyDescent="0.25">
      <c r="B122" s="111">
        <v>105</v>
      </c>
      <c r="C122" s="112"/>
    </row>
    <row r="123" spans="2:3" ht="15.75" x14ac:dyDescent="0.25">
      <c r="B123" s="111">
        <v>106</v>
      </c>
      <c r="C123" s="112"/>
    </row>
    <row r="124" spans="2:3" ht="15.75" x14ac:dyDescent="0.25">
      <c r="B124" s="111">
        <v>107</v>
      </c>
      <c r="C124" s="112"/>
    </row>
    <row r="125" spans="2:3" ht="15.75" x14ac:dyDescent="0.25">
      <c r="B125" s="111">
        <v>108</v>
      </c>
      <c r="C125" s="112"/>
    </row>
    <row r="126" spans="2:3" ht="15.75" x14ac:dyDescent="0.25">
      <c r="B126" s="111">
        <v>109</v>
      </c>
      <c r="C126" s="112"/>
    </row>
    <row r="127" spans="2:3" ht="15.75" x14ac:dyDescent="0.25">
      <c r="B127" s="111">
        <v>110</v>
      </c>
      <c r="C127" s="112"/>
    </row>
    <row r="128" spans="2:3" ht="15.75" x14ac:dyDescent="0.25">
      <c r="B128" s="111">
        <v>111</v>
      </c>
      <c r="C128" s="112"/>
    </row>
    <row r="129" spans="2:3" ht="15.75" x14ac:dyDescent="0.25">
      <c r="B129" s="111">
        <v>112</v>
      </c>
      <c r="C129" s="112"/>
    </row>
    <row r="130" spans="2:3" ht="15.75" x14ac:dyDescent="0.25">
      <c r="B130" s="111">
        <v>113</v>
      </c>
      <c r="C130" s="112"/>
    </row>
    <row r="131" spans="2:3" ht="15.75" x14ac:dyDescent="0.25">
      <c r="B131" s="111">
        <v>114</v>
      </c>
      <c r="C131" s="112"/>
    </row>
    <row r="132" spans="2:3" ht="15.75" x14ac:dyDescent="0.25">
      <c r="B132" s="111">
        <v>115</v>
      </c>
      <c r="C132" s="112"/>
    </row>
    <row r="133" spans="2:3" ht="15.75" x14ac:dyDescent="0.25">
      <c r="B133" s="111">
        <v>116</v>
      </c>
      <c r="C133" s="112"/>
    </row>
    <row r="134" spans="2:3" ht="15.75" x14ac:dyDescent="0.25">
      <c r="B134" s="111">
        <v>117</v>
      </c>
      <c r="C134" s="112"/>
    </row>
    <row r="135" spans="2:3" ht="15.75" x14ac:dyDescent="0.25">
      <c r="B135" s="111">
        <v>118</v>
      </c>
      <c r="C135" s="112"/>
    </row>
    <row r="136" spans="2:3" ht="15.75" x14ac:dyDescent="0.25">
      <c r="B136" s="111">
        <v>119</v>
      </c>
      <c r="C136" s="112"/>
    </row>
    <row r="137" spans="2:3" ht="15.75" x14ac:dyDescent="0.25">
      <c r="B137" s="111">
        <v>120</v>
      </c>
      <c r="C137" s="112"/>
    </row>
    <row r="138" spans="2:3" ht="15.75" x14ac:dyDescent="0.25">
      <c r="B138" s="111">
        <v>121</v>
      </c>
      <c r="C138" s="112"/>
    </row>
  </sheetData>
  <mergeCells count="131">
    <mergeCell ref="B134:C134"/>
    <mergeCell ref="B135:C135"/>
    <mergeCell ref="B136:C136"/>
    <mergeCell ref="B137:C137"/>
    <mergeCell ref="B138:C138"/>
    <mergeCell ref="B128:C128"/>
    <mergeCell ref="B129:C129"/>
    <mergeCell ref="B130:C130"/>
    <mergeCell ref="B131:C131"/>
    <mergeCell ref="B132:C132"/>
    <mergeCell ref="B133:C133"/>
    <mergeCell ref="B122:C122"/>
    <mergeCell ref="B123:C123"/>
    <mergeCell ref="B124:C124"/>
    <mergeCell ref="B125:C125"/>
    <mergeCell ref="B126:C126"/>
    <mergeCell ref="B127:C127"/>
    <mergeCell ref="B116:C116"/>
    <mergeCell ref="B117:C117"/>
    <mergeCell ref="B118:C118"/>
    <mergeCell ref="B119:C119"/>
    <mergeCell ref="B120:C120"/>
    <mergeCell ref="B121:C121"/>
    <mergeCell ref="B110:C110"/>
    <mergeCell ref="B111:C111"/>
    <mergeCell ref="B112:C112"/>
    <mergeCell ref="B113:C113"/>
    <mergeCell ref="B114:C114"/>
    <mergeCell ref="B115:C115"/>
    <mergeCell ref="B104:C104"/>
    <mergeCell ref="B105:C105"/>
    <mergeCell ref="B106:C106"/>
    <mergeCell ref="B107:C107"/>
    <mergeCell ref="B108:C108"/>
    <mergeCell ref="B109:C109"/>
    <mergeCell ref="B98:C98"/>
    <mergeCell ref="B99:C99"/>
    <mergeCell ref="B100:C100"/>
    <mergeCell ref="B101:C101"/>
    <mergeCell ref="B102:C102"/>
    <mergeCell ref="B103:C103"/>
    <mergeCell ref="B92:C92"/>
    <mergeCell ref="B93:C93"/>
    <mergeCell ref="B94:C94"/>
    <mergeCell ref="B95:C95"/>
    <mergeCell ref="B96:C96"/>
    <mergeCell ref="B97:C97"/>
    <mergeCell ref="B86:C86"/>
    <mergeCell ref="B87:C87"/>
    <mergeCell ref="B88:C88"/>
    <mergeCell ref="B89:C89"/>
    <mergeCell ref="B90:C90"/>
    <mergeCell ref="B91:C91"/>
    <mergeCell ref="B80:C80"/>
    <mergeCell ref="B81:C81"/>
    <mergeCell ref="B82:C82"/>
    <mergeCell ref="B83:C83"/>
    <mergeCell ref="B84:C84"/>
    <mergeCell ref="B85:C85"/>
    <mergeCell ref="B74:C74"/>
    <mergeCell ref="B75:C75"/>
    <mergeCell ref="B76:C76"/>
    <mergeCell ref="B77:C77"/>
    <mergeCell ref="B78:C78"/>
    <mergeCell ref="B79:C79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61:C61"/>
    <mergeCell ref="B50:C50"/>
    <mergeCell ref="B51:C51"/>
    <mergeCell ref="B52:C52"/>
    <mergeCell ref="B53:C53"/>
    <mergeCell ref="B54:C54"/>
    <mergeCell ref="B55:C55"/>
    <mergeCell ref="B44:C44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32:C32"/>
    <mergeCell ref="B33:C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20:C20"/>
    <mergeCell ref="B21:C21"/>
    <mergeCell ref="B22:C22"/>
    <mergeCell ref="B23:C23"/>
    <mergeCell ref="B24:C24"/>
    <mergeCell ref="B25:C25"/>
    <mergeCell ref="K17:Q17"/>
    <mergeCell ref="S17:T17"/>
    <mergeCell ref="V17:AB17"/>
    <mergeCell ref="AD17:AE17"/>
    <mergeCell ref="AG17:AG18"/>
    <mergeCell ref="AH17:AH18"/>
    <mergeCell ref="B2:D5"/>
    <mergeCell ref="B17:C19"/>
    <mergeCell ref="D17:D19"/>
    <mergeCell ref="E17:E18"/>
    <mergeCell ref="F17:F18"/>
    <mergeCell ref="G17:I17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8D5C-0D67-40E7-83EC-415FA299D24A}">
  <sheetPr>
    <tabColor rgb="FF92D050"/>
  </sheetPr>
  <dimension ref="B1:CV138"/>
  <sheetViews>
    <sheetView zoomScale="75" zoomScaleNormal="75" workbookViewId="0">
      <pane ySplit="19" topLeftCell="A20" activePane="bottomLeft" state="frozen"/>
      <selection activeCell="Q81" sqref="Q81"/>
      <selection pane="bottomLeft" activeCell="H29" sqref="H29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0.5703125" customWidth="1"/>
    <col min="5" max="9" width="15.5703125" customWidth="1"/>
    <col min="10" max="10" width="1.140625" customWidth="1"/>
    <col min="11" max="11" width="11.42578125" bestFit="1" customWidth="1"/>
    <col min="12" max="12" width="14.5703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13"/>
      <c r="C2" s="114"/>
      <c r="D2" s="115"/>
      <c r="E2" s="33"/>
      <c r="F2" s="27"/>
      <c r="G2" s="27"/>
      <c r="H2" s="27"/>
      <c r="I2" s="28"/>
      <c r="J2" s="1"/>
      <c r="K2" s="1"/>
      <c r="L2" s="1"/>
      <c r="M2" s="1"/>
      <c r="N2" s="1"/>
    </row>
    <row r="3" spans="2:36" ht="21.2" customHeight="1" x14ac:dyDescent="0.25">
      <c r="B3" s="116"/>
      <c r="C3" s="117"/>
      <c r="D3" s="118"/>
      <c r="E3" s="34"/>
      <c r="F3" s="29"/>
      <c r="G3" s="29"/>
      <c r="H3" s="29"/>
      <c r="I3" s="30"/>
      <c r="J3" s="1"/>
      <c r="K3" s="72"/>
      <c r="L3" s="72"/>
      <c r="M3" s="72"/>
      <c r="N3" s="7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16"/>
      <c r="C4" s="117"/>
      <c r="D4" s="118"/>
      <c r="E4" s="34"/>
      <c r="F4" s="29"/>
      <c r="G4" s="29"/>
      <c r="H4" s="29"/>
      <c r="I4" s="30"/>
      <c r="J4" s="2"/>
      <c r="K4" s="69"/>
      <c r="L4" s="69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19"/>
      <c r="C5" s="120"/>
      <c r="D5" s="121"/>
      <c r="E5" s="35"/>
      <c r="F5" s="31"/>
      <c r="G5" s="31"/>
      <c r="H5" s="31"/>
      <c r="I5" s="32"/>
      <c r="J5" s="2"/>
      <c r="K5" s="69"/>
      <c r="L5" s="69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4"/>
      <c r="C6" s="75"/>
      <c r="D6" s="75"/>
      <c r="E6" s="76"/>
      <c r="F6" s="76"/>
      <c r="G6" s="77"/>
      <c r="H6" s="77"/>
      <c r="I6" s="78"/>
      <c r="J6" s="3"/>
      <c r="K6" s="69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79"/>
      <c r="C7" s="36" t="s">
        <v>33</v>
      </c>
      <c r="D7" s="80"/>
      <c r="E7" s="99" t="s">
        <v>47</v>
      </c>
      <c r="F7" s="37"/>
      <c r="G7" s="36" t="s">
        <v>31</v>
      </c>
      <c r="H7" s="80"/>
      <c r="I7" s="88" t="s">
        <v>40</v>
      </c>
      <c r="J7" s="3"/>
      <c r="K7" s="69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79"/>
      <c r="C8" s="36" t="s">
        <v>32</v>
      </c>
      <c r="D8" s="80"/>
      <c r="E8" s="99" t="s">
        <v>48</v>
      </c>
      <c r="F8" s="45"/>
      <c r="G8" s="36" t="s">
        <v>30</v>
      </c>
      <c r="H8" s="80"/>
      <c r="I8" s="88" t="s">
        <v>56</v>
      </c>
      <c r="J8" s="3"/>
      <c r="K8" s="69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79"/>
      <c r="C9" s="36"/>
      <c r="D9" s="80"/>
      <c r="E9" s="37"/>
      <c r="F9" s="81"/>
      <c r="G9" s="81"/>
      <c r="H9" s="81"/>
      <c r="I9" s="82"/>
      <c r="J9" s="3"/>
      <c r="K9" s="69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79"/>
      <c r="C10" s="37" t="s">
        <v>37</v>
      </c>
      <c r="D10" s="80"/>
      <c r="E10" s="40" t="s">
        <v>27</v>
      </c>
      <c r="F10" s="40" t="s">
        <v>28</v>
      </c>
      <c r="G10" s="68" t="s">
        <v>29</v>
      </c>
      <c r="H10" s="81"/>
      <c r="I10" s="82"/>
      <c r="J10" s="3"/>
      <c r="K10" s="69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79"/>
      <c r="C11" s="36" t="s">
        <v>50</v>
      </c>
      <c r="E11" s="68">
        <v>808931.10900000005</v>
      </c>
      <c r="F11" s="68">
        <v>9159077.3220000006</v>
      </c>
      <c r="G11" s="68">
        <v>2523.3319999999999</v>
      </c>
      <c r="H11" s="83"/>
      <c r="I11" s="84"/>
      <c r="J11" s="3"/>
      <c r="K11" s="69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5"/>
      <c r="C12" s="80"/>
      <c r="D12" s="80"/>
      <c r="E12" s="36"/>
      <c r="F12" s="36"/>
      <c r="G12" s="86"/>
      <c r="H12" s="86"/>
      <c r="I12" s="87"/>
      <c r="J12" s="4"/>
      <c r="K12" s="70"/>
      <c r="L12" s="70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5"/>
      <c r="C13" s="80"/>
      <c r="D13" s="80"/>
      <c r="E13" s="38" t="s">
        <v>27</v>
      </c>
      <c r="F13" s="39" t="s">
        <v>28</v>
      </c>
      <c r="G13" s="40" t="s">
        <v>29</v>
      </c>
      <c r="H13" s="86"/>
      <c r="I13" s="87"/>
      <c r="J13" s="4"/>
      <c r="K13" s="70"/>
      <c r="L13" s="70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5"/>
      <c r="C14" s="41" t="s">
        <v>25</v>
      </c>
      <c r="D14" s="41"/>
      <c r="E14" s="68">
        <f>G20</f>
        <v>808770.02549999999</v>
      </c>
      <c r="F14" s="68">
        <f>H20</f>
        <v>9158831.113499999</v>
      </c>
      <c r="G14" s="68">
        <f>I20</f>
        <v>2561.3514999999998</v>
      </c>
      <c r="H14" s="86"/>
      <c r="I14" s="87"/>
      <c r="J14" s="5"/>
      <c r="K14" s="73"/>
      <c r="L14" s="73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2"/>
      <c r="C15" s="43"/>
      <c r="D15" s="43"/>
      <c r="E15" s="43"/>
      <c r="F15" s="43"/>
      <c r="G15" s="43"/>
      <c r="H15" s="43"/>
      <c r="I15" s="4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34" t="s">
        <v>1</v>
      </c>
      <c r="C17" s="135"/>
      <c r="D17" s="129" t="s">
        <v>0</v>
      </c>
      <c r="E17" s="132" t="s">
        <v>19</v>
      </c>
      <c r="F17" s="129" t="s">
        <v>2</v>
      </c>
      <c r="G17" s="126" t="s">
        <v>22</v>
      </c>
      <c r="H17" s="140"/>
      <c r="I17" s="127"/>
      <c r="J17" s="9"/>
      <c r="K17" s="141" t="s">
        <v>21</v>
      </c>
      <c r="L17" s="142"/>
      <c r="M17" s="142"/>
      <c r="N17" s="142"/>
      <c r="O17" s="142"/>
      <c r="P17" s="142"/>
      <c r="Q17" s="143"/>
      <c r="R17" s="7"/>
      <c r="S17" s="126" t="s">
        <v>23</v>
      </c>
      <c r="T17" s="127"/>
      <c r="U17" s="7"/>
      <c r="V17" s="126" t="s">
        <v>24</v>
      </c>
      <c r="W17" s="128"/>
      <c r="X17" s="128"/>
      <c r="Y17" s="128"/>
      <c r="Z17" s="128"/>
      <c r="AA17" s="128"/>
      <c r="AB17" s="127"/>
      <c r="AC17" s="7"/>
      <c r="AD17" s="126" t="s">
        <v>34</v>
      </c>
      <c r="AE17" s="127"/>
      <c r="AF17" s="7"/>
      <c r="AG17" s="122" t="s">
        <v>35</v>
      </c>
      <c r="AH17" s="122" t="s">
        <v>35</v>
      </c>
      <c r="AI17" s="7"/>
      <c r="AJ17" s="95" t="s">
        <v>38</v>
      </c>
    </row>
    <row r="18" spans="2:100" ht="15.75" x14ac:dyDescent="0.25">
      <c r="B18" s="136"/>
      <c r="C18" s="137"/>
      <c r="D18" s="130"/>
      <c r="E18" s="133"/>
      <c r="F18" s="130"/>
      <c r="G18" s="54" t="s">
        <v>3</v>
      </c>
      <c r="H18" s="54" t="s">
        <v>4</v>
      </c>
      <c r="I18" s="55" t="s">
        <v>5</v>
      </c>
      <c r="J18" s="11"/>
      <c r="K18" s="54" t="s">
        <v>6</v>
      </c>
      <c r="L18" s="65" t="s">
        <v>7</v>
      </c>
      <c r="M18" s="65" t="s">
        <v>8</v>
      </c>
      <c r="N18" s="65" t="s">
        <v>9</v>
      </c>
      <c r="O18" s="64" t="s">
        <v>10</v>
      </c>
      <c r="P18" s="64" t="s">
        <v>11</v>
      </c>
      <c r="Q18" s="63" t="s">
        <v>12</v>
      </c>
      <c r="R18" s="56"/>
      <c r="S18" s="62" t="s">
        <v>13</v>
      </c>
      <c r="T18" s="63" t="s">
        <v>14</v>
      </c>
      <c r="U18" s="56"/>
      <c r="V18" s="62" t="s">
        <v>6</v>
      </c>
      <c r="W18" s="64" t="s">
        <v>7</v>
      </c>
      <c r="X18" s="64" t="s">
        <v>8</v>
      </c>
      <c r="Y18" s="64" t="s">
        <v>9</v>
      </c>
      <c r="Z18" s="89" t="s">
        <v>10</v>
      </c>
      <c r="AA18" s="64" t="s">
        <v>11</v>
      </c>
      <c r="AB18" s="63" t="s">
        <v>12</v>
      </c>
      <c r="AC18" s="56"/>
      <c r="AD18" s="62" t="s">
        <v>13</v>
      </c>
      <c r="AE18" s="63" t="s">
        <v>14</v>
      </c>
      <c r="AF18" s="7"/>
      <c r="AG18" s="123"/>
      <c r="AH18" s="123"/>
      <c r="AI18" s="7"/>
      <c r="AJ18" s="96" t="s">
        <v>39</v>
      </c>
    </row>
    <row r="19" spans="2:100" ht="18.75" thickBot="1" x14ac:dyDescent="0.3">
      <c r="B19" s="138"/>
      <c r="C19" s="139"/>
      <c r="D19" s="131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49" t="s">
        <v>15</v>
      </c>
      <c r="M19" s="49" t="s">
        <v>15</v>
      </c>
      <c r="N19" s="49" t="s">
        <v>15</v>
      </c>
      <c r="O19" s="57" t="s">
        <v>15</v>
      </c>
      <c r="P19" s="57" t="s">
        <v>16</v>
      </c>
      <c r="Q19" s="58" t="s">
        <v>36</v>
      </c>
      <c r="R19" s="56"/>
      <c r="S19" s="59" t="s">
        <v>17</v>
      </c>
      <c r="T19" s="58" t="s">
        <v>17</v>
      </c>
      <c r="U19" s="56"/>
      <c r="V19" s="59" t="s">
        <v>15</v>
      </c>
      <c r="W19" s="57" t="s">
        <v>15</v>
      </c>
      <c r="X19" s="57" t="s">
        <v>15</v>
      </c>
      <c r="Y19" s="57" t="s">
        <v>15</v>
      </c>
      <c r="Z19" s="90" t="s">
        <v>15</v>
      </c>
      <c r="AA19" s="57" t="s">
        <v>16</v>
      </c>
      <c r="AB19" s="58" t="s">
        <v>36</v>
      </c>
      <c r="AC19" s="56"/>
      <c r="AD19" s="59" t="s">
        <v>17</v>
      </c>
      <c r="AE19" s="58" t="s">
        <v>17</v>
      </c>
      <c r="AF19" s="7"/>
      <c r="AG19" s="61"/>
      <c r="AH19" s="61"/>
      <c r="AI19" s="7"/>
      <c r="AJ19" s="96" t="s">
        <v>18</v>
      </c>
    </row>
    <row r="20" spans="2:100" ht="15.75" x14ac:dyDescent="0.25">
      <c r="B20" s="124">
        <v>1</v>
      </c>
      <c r="C20" s="125"/>
      <c r="D20" s="100">
        <v>45606.625</v>
      </c>
      <c r="E20" s="25">
        <v>0</v>
      </c>
      <c r="F20" s="24">
        <v>0</v>
      </c>
      <c r="G20" s="17">
        <v>808770.02549999999</v>
      </c>
      <c r="H20" s="17">
        <v>9158831.113499999</v>
      </c>
      <c r="I20" s="18">
        <v>2561.3514999999998</v>
      </c>
      <c r="J20" s="10"/>
      <c r="K20" s="17">
        <f>(G20-G20)*100</f>
        <v>0</v>
      </c>
      <c r="L20" s="46">
        <f>(I20-I20)*100</f>
        <v>0</v>
      </c>
      <c r="M20" s="46">
        <v>0</v>
      </c>
      <c r="N20" s="46">
        <v>0</v>
      </c>
      <c r="O20" s="47">
        <v>0</v>
      </c>
      <c r="P20" s="47">
        <v>0</v>
      </c>
      <c r="Q20" s="48">
        <v>0</v>
      </c>
      <c r="R20" s="26"/>
      <c r="S20" s="50" t="s">
        <v>26</v>
      </c>
      <c r="T20" s="51" t="s">
        <v>26</v>
      </c>
      <c r="U20" s="26"/>
      <c r="V20" s="50">
        <f t="shared" ref="V20:V23" si="0">(G20-$G$20)*100</f>
        <v>0</v>
      </c>
      <c r="W20" s="60">
        <f t="shared" ref="W20:W23" si="1">(H20-$H$20)*100</f>
        <v>0</v>
      </c>
      <c r="X20" s="60">
        <v>0</v>
      </c>
      <c r="Y20" s="60">
        <f t="shared" ref="Y20:Y23" si="2">(I20-$I$20)*100</f>
        <v>0</v>
      </c>
      <c r="Z20" s="60">
        <v>0</v>
      </c>
      <c r="AA20" s="60">
        <v>0</v>
      </c>
      <c r="AB20" s="51">
        <v>0</v>
      </c>
      <c r="AC20" s="26"/>
      <c r="AD20" s="50">
        <v>0</v>
      </c>
      <c r="AE20" s="51">
        <v>0</v>
      </c>
      <c r="AF20" s="26"/>
      <c r="AG20" s="66">
        <v>0</v>
      </c>
      <c r="AH20" s="66">
        <v>0</v>
      </c>
      <c r="AI20" s="26"/>
      <c r="AJ20" s="20">
        <f t="shared" ref="AJ20:AJ23" si="3">SQRT((G20-$E$11)^2+(H20-$F$11)^2+(I20-$G$11)^2)</f>
        <v>296.6681678669774</v>
      </c>
      <c r="AK20" s="2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44">
        <v>2</v>
      </c>
      <c r="C21" s="145"/>
      <c r="D21" s="100">
        <v>45612.625</v>
      </c>
      <c r="E21" s="97">
        <f t="shared" ref="E21:E26" si="4">D21-D20</f>
        <v>6</v>
      </c>
      <c r="F21" s="98">
        <f>D21-D$20</f>
        <v>6</v>
      </c>
      <c r="G21" s="17">
        <v>808770.05599999998</v>
      </c>
      <c r="H21" s="17">
        <v>9158831.0944999997</v>
      </c>
      <c r="I21" s="18">
        <v>2561.3594999999996</v>
      </c>
      <c r="J21" s="10"/>
      <c r="K21" s="19">
        <f t="shared" ref="K21:L21" si="5">(G21-G20)*100</f>
        <v>3.0499999993480742</v>
      </c>
      <c r="L21" s="20">
        <f t="shared" si="5"/>
        <v>-1.8999999389052391</v>
      </c>
      <c r="M21" s="20">
        <f t="shared" ref="M21:M23" si="6">SQRT(K21^2+L21^2)</f>
        <v>3.5933966889091393</v>
      </c>
      <c r="N21" s="20">
        <f t="shared" ref="N21" si="7">(I21-I20)*100</f>
        <v>0.79999999998108251</v>
      </c>
      <c r="O21" s="21">
        <f t="shared" ref="O21" si="8">(SQRT((G21-G20)^2+(H21-H20)^2+(I21-I20)^2)*100)</f>
        <v>3.6813719947640302</v>
      </c>
      <c r="P21" s="21">
        <f t="shared" ref="P21" si="9">O21/(F21-F20)</f>
        <v>0.61356199912733833</v>
      </c>
      <c r="Q21" s="22">
        <f t="shared" ref="Q21" si="10">(P21-P20)/(F21-F20)</f>
        <v>0.10226033318788973</v>
      </c>
      <c r="R21" s="26"/>
      <c r="S21" s="52">
        <f t="shared" ref="S21:S23" si="11">IF(K21&lt;0, ATAN2(L21,K21)*180/PI()+360,ATAN2(L21,K21)*180/PI())</f>
        <v>121.92087539859961</v>
      </c>
      <c r="T21" s="53">
        <f t="shared" ref="T21:T23" si="12">ATAN(N21/M21)*180/PI()</f>
        <v>12.551102080172104</v>
      </c>
      <c r="U21" s="26"/>
      <c r="V21" s="23">
        <f t="shared" si="0"/>
        <v>3.0499999993480742</v>
      </c>
      <c r="W21" s="21">
        <f t="shared" si="1"/>
        <v>-1.8999999389052391</v>
      </c>
      <c r="X21" s="21">
        <f t="shared" ref="X21:X23" si="13">SQRT(V21^2+W21^2)</f>
        <v>3.5933966889091393</v>
      </c>
      <c r="Y21" s="21">
        <f t="shared" si="2"/>
        <v>0.79999999998108251</v>
      </c>
      <c r="Z21" s="21">
        <f t="shared" ref="Z21:Z23" si="14">SQRT((G21-$G$20)^2+(H21-$H$20)^2+(I21-$I$20)^2)*100</f>
        <v>3.6813719947640302</v>
      </c>
      <c r="AA21" s="21">
        <f t="shared" ref="AA21:AA23" si="15">Z21/F21</f>
        <v>0.61356199912733833</v>
      </c>
      <c r="AB21" s="22">
        <f t="shared" ref="AB21:AB23" si="16">(AA21-$AA$20)/(F21-$F$20)</f>
        <v>0.10226033318788973</v>
      </c>
      <c r="AC21" s="26"/>
      <c r="AD21" s="52">
        <f t="shared" ref="AD21:AD23" si="17">IF(F21&lt;=0,NA(),IF((G21-$G$20)&lt;0,ATAN2((H21-$H$20),(G21-$G$20))*180/PI()+360,ATAN2((H21-$H$20),(G21-$G$20))*180/PI()))</f>
        <v>121.92087539859961</v>
      </c>
      <c r="AE21" s="53">
        <f t="shared" ref="AE21:AE23" si="18">IF(E21&lt;=0,NA(),ATAN(Y21/X21)*180/PI())</f>
        <v>12.551102080172104</v>
      </c>
      <c r="AF21" s="26"/>
      <c r="AG21" s="67">
        <f t="shared" ref="AG21:AG23" si="19">1/(O21/E21)</f>
        <v>1.6298271428515581</v>
      </c>
      <c r="AH21" s="67">
        <f t="shared" ref="AH21:AH23" si="20">1/(Z21/F21)</f>
        <v>1.6298271428515581</v>
      </c>
      <c r="AI21" s="26"/>
      <c r="AJ21" s="20">
        <f t="shared" si="3"/>
        <v>296.66840297207312</v>
      </c>
      <c r="AK21" s="2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44">
        <v>3</v>
      </c>
      <c r="C22" s="145"/>
      <c r="D22" s="100">
        <v>45621.375</v>
      </c>
      <c r="E22" s="97">
        <f t="shared" si="4"/>
        <v>8.75</v>
      </c>
      <c r="F22" s="98">
        <f t="shared" ref="F22:F23" si="21">D22-D$20</f>
        <v>14.75</v>
      </c>
      <c r="G22" s="17">
        <v>808770.13399999996</v>
      </c>
      <c r="H22" s="17">
        <v>9158831.0410000011</v>
      </c>
      <c r="I22" s="18">
        <v>2561.373</v>
      </c>
      <c r="J22" s="10"/>
      <c r="K22" s="19">
        <f t="shared" ref="K22:L24" si="22">(G22-G21)*100</f>
        <v>7.7999999979510903</v>
      </c>
      <c r="L22" s="20">
        <f t="shared" si="22"/>
        <v>-5.3499998524785042</v>
      </c>
      <c r="M22" s="20">
        <f t="shared" si="6"/>
        <v>9.4584617348465834</v>
      </c>
      <c r="N22" s="20">
        <f>(I22-I21)*100</f>
        <v>1.3500000000476575</v>
      </c>
      <c r="O22" s="21">
        <f>(SQRT((G22-G21)^2+(H22-H21)^2+(I22-I21)^2)*100)</f>
        <v>9.5543183110929331</v>
      </c>
      <c r="P22" s="21">
        <f>O22/(F22-F21)</f>
        <v>1.0919220926963351</v>
      </c>
      <c r="Q22" s="22">
        <f>(P22-P21)/(F22-F21)</f>
        <v>5.4669724979313918E-2</v>
      </c>
      <c r="R22" s="26"/>
      <c r="S22" s="52">
        <f t="shared" si="11"/>
        <v>124.44612557181185</v>
      </c>
      <c r="T22" s="53">
        <f t="shared" si="12"/>
        <v>8.122926108111832</v>
      </c>
      <c r="U22" s="26"/>
      <c r="V22" s="23">
        <f t="shared" si="0"/>
        <v>10.849999997299165</v>
      </c>
      <c r="W22" s="21">
        <f t="shared" si="1"/>
        <v>-7.2499997913837433</v>
      </c>
      <c r="X22" s="21">
        <f t="shared" si="13"/>
        <v>13.049329366540496</v>
      </c>
      <c r="Y22" s="21">
        <f t="shared" si="2"/>
        <v>2.15000000002874</v>
      </c>
      <c r="Z22" s="21">
        <f t="shared" si="14"/>
        <v>13.225259805258261</v>
      </c>
      <c r="AA22" s="21">
        <f t="shared" si="15"/>
        <v>0.89662778340733973</v>
      </c>
      <c r="AB22" s="22">
        <f t="shared" si="16"/>
        <v>6.0788324298802696E-2</v>
      </c>
      <c r="AC22" s="26"/>
      <c r="AD22" s="52">
        <f t="shared" si="17"/>
        <v>123.75095493031903</v>
      </c>
      <c r="AE22" s="53">
        <f t="shared" si="18"/>
        <v>9.3559659547071092</v>
      </c>
      <c r="AF22" s="26"/>
      <c r="AG22" s="67">
        <f t="shared" si="19"/>
        <v>0.91581625345692241</v>
      </c>
      <c r="AH22" s="67">
        <f t="shared" si="20"/>
        <v>1.115289999379484</v>
      </c>
      <c r="AI22" s="26"/>
      <c r="AJ22" s="20">
        <f t="shared" si="3"/>
        <v>296.67220845030369</v>
      </c>
      <c r="AK22" s="2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</row>
    <row r="23" spans="2:100" ht="15.75" x14ac:dyDescent="0.25">
      <c r="B23" s="144">
        <v>4</v>
      </c>
      <c r="C23" s="145"/>
      <c r="D23" s="100">
        <v>45634.375</v>
      </c>
      <c r="E23" s="97">
        <f t="shared" si="4"/>
        <v>13</v>
      </c>
      <c r="F23" s="98">
        <f t="shared" si="21"/>
        <v>27.75</v>
      </c>
      <c r="G23" s="17">
        <v>808770.15850000002</v>
      </c>
      <c r="H23" s="17">
        <v>9158831.023</v>
      </c>
      <c r="I23" s="18">
        <v>2561.3670000000002</v>
      </c>
      <c r="J23" s="10"/>
      <c r="K23" s="19">
        <f t="shared" si="22"/>
        <v>2.4500000057742</v>
      </c>
      <c r="L23" s="20">
        <f t="shared" si="22"/>
        <v>-1.8000001087784767</v>
      </c>
      <c r="M23" s="20">
        <f t="shared" si="6"/>
        <v>3.0401480917705483</v>
      </c>
      <c r="N23" s="20">
        <f>(I23-I22)*100</f>
        <v>-0.59999999998581188</v>
      </c>
      <c r="O23" s="21">
        <f>(SQRT((G23-G22)^2+(H23-H22)^2+(I23-I22)^2)*100)</f>
        <v>3.0987901542181073</v>
      </c>
      <c r="P23" s="21">
        <f>O23/(F23-F22)</f>
        <v>0.23836847340139286</v>
      </c>
      <c r="Q23" s="22">
        <f>(P23-P22)/(F23-F22)</f>
        <v>-6.5657970714995559E-2</v>
      </c>
      <c r="R23" s="26"/>
      <c r="S23" s="52">
        <f t="shared" si="11"/>
        <v>126.30449871026624</v>
      </c>
      <c r="T23" s="53">
        <f t="shared" si="12"/>
        <v>-11.164349975932742</v>
      </c>
      <c r="U23" s="26"/>
      <c r="V23" s="23">
        <f t="shared" si="0"/>
        <v>13.300000003073364</v>
      </c>
      <c r="W23" s="21">
        <f t="shared" si="1"/>
        <v>-9.04999990016222</v>
      </c>
      <c r="X23" s="21">
        <f t="shared" si="13"/>
        <v>16.087028882757927</v>
      </c>
      <c r="Y23" s="21">
        <f t="shared" si="2"/>
        <v>1.5500000000429281</v>
      </c>
      <c r="Z23" s="21">
        <f t="shared" si="14"/>
        <v>16.161528339696734</v>
      </c>
      <c r="AA23" s="21">
        <f t="shared" si="15"/>
        <v>0.58239741764672914</v>
      </c>
      <c r="AB23" s="22">
        <f t="shared" si="16"/>
        <v>2.0987294329611862E-2</v>
      </c>
      <c r="AC23" s="26"/>
      <c r="AD23" s="52">
        <f t="shared" si="17"/>
        <v>124.23337298816367</v>
      </c>
      <c r="AE23" s="53">
        <f t="shared" si="18"/>
        <v>5.5035122906404519</v>
      </c>
      <c r="AF23" s="26"/>
      <c r="AG23" s="67">
        <f t="shared" si="19"/>
        <v>4.1951856540864041</v>
      </c>
      <c r="AH23" s="67">
        <f t="shared" si="20"/>
        <v>1.7170405803663442</v>
      </c>
      <c r="AI23" s="26"/>
      <c r="AJ23" s="20">
        <f t="shared" si="3"/>
        <v>296.6730895725928</v>
      </c>
    </row>
    <row r="24" spans="2:100" ht="15.75" x14ac:dyDescent="0.25">
      <c r="B24" s="144">
        <v>5</v>
      </c>
      <c r="C24" s="145"/>
      <c r="D24" s="100">
        <v>45638.625</v>
      </c>
      <c r="E24" s="97">
        <f t="shared" si="4"/>
        <v>4.25</v>
      </c>
      <c r="F24" s="98">
        <f t="shared" ref="F24" si="23">D24-D$20</f>
        <v>32</v>
      </c>
      <c r="G24" s="17">
        <v>808770.05249999999</v>
      </c>
      <c r="H24" s="17">
        <v>9158831.0920000002</v>
      </c>
      <c r="I24" s="18">
        <v>2561.3739999999998</v>
      </c>
      <c r="K24" s="19">
        <f t="shared" si="22"/>
        <v>-10.6000000028871</v>
      </c>
      <c r="L24" s="20">
        <f t="shared" si="22"/>
        <v>6.9000000134110451</v>
      </c>
      <c r="M24" s="20">
        <f t="shared" ref="M24" si="24">SQRT(K24^2+L24^2)</f>
        <v>12.647924740694773</v>
      </c>
      <c r="N24" s="20">
        <f>(I24-I23)*100</f>
        <v>0.69999999996070983</v>
      </c>
      <c r="O24" s="21">
        <f>(SQRT((G24-G23)^2+(H24-H23)^2+(I24-I23)^2)*100)</f>
        <v>12.667280696590879</v>
      </c>
      <c r="P24" s="21">
        <f>O24/(F24-F23)</f>
        <v>2.9805366344919717</v>
      </c>
      <c r="Q24" s="22">
        <f>(P24-P23)/(F24-F23)</f>
        <v>0.64521603790366566</v>
      </c>
      <c r="R24" s="26"/>
      <c r="S24" s="52">
        <f t="shared" ref="S24" si="25">IF(K24&lt;0, ATAN2(L24,K24)*180/PI()+360,ATAN2(L24,K24)*180/PI())</f>
        <v>303.06184954927596</v>
      </c>
      <c r="T24" s="53">
        <f t="shared" ref="T24" si="26">ATAN(N24/M24)*180/PI()</f>
        <v>3.1678058880890205</v>
      </c>
      <c r="U24" s="26"/>
      <c r="V24" s="23">
        <f t="shared" ref="V24" si="27">(G24-$G$20)*100</f>
        <v>2.7000000001862645</v>
      </c>
      <c r="W24" s="21">
        <f t="shared" ref="W24" si="28">(H24-$H$20)*100</f>
        <v>-2.1499998867511749</v>
      </c>
      <c r="X24" s="21">
        <f t="shared" ref="X24" si="29">SQRT(V24^2+W24^2)</f>
        <v>3.4514489006844493</v>
      </c>
      <c r="Y24" s="21">
        <f t="shared" ref="Y24" si="30">(I24-$I$20)*100</f>
        <v>2.250000000003638</v>
      </c>
      <c r="Z24" s="21">
        <f t="shared" ref="Z24" si="31">SQRT((G24-$G$20)^2+(H24-$H$20)^2+(I24-$I$20)^2)*100</f>
        <v>4.1200727559173353</v>
      </c>
      <c r="AA24" s="21">
        <f t="shared" ref="AA24" si="32">Z24/F24</f>
        <v>0.12875227362241673</v>
      </c>
      <c r="AB24" s="22">
        <f t="shared" ref="AB24" si="33">(AA24-$AA$20)/(F24-$F$20)</f>
        <v>4.0235085507005228E-3</v>
      </c>
      <c r="AC24" s="26"/>
      <c r="AD24" s="52">
        <f t="shared" ref="AD24" si="34">IF(F24&lt;=0,NA(),IF((G24-$G$20)&lt;0,ATAN2((H24-$H$20),(G24-$G$20))*180/PI()+360,ATAN2((H24-$H$20),(G24-$G$20))*180/PI()))</f>
        <v>128.53017854222404</v>
      </c>
      <c r="AE24" s="53">
        <f t="shared" ref="AE24" si="35">IF(E24&lt;=0,NA(),ATAN(Y24/X24)*180/PI())</f>
        <v>33.100335138153156</v>
      </c>
      <c r="AF24" s="26"/>
      <c r="AG24" s="67">
        <f t="shared" ref="AG24" si="36">1/(O24/E24)</f>
        <v>0.3355100515885619</v>
      </c>
      <c r="AH24" s="67">
        <f t="shared" ref="AH24" si="37">1/(Z24/F24)</f>
        <v>7.7668531348241183</v>
      </c>
      <c r="AI24" s="26"/>
      <c r="AJ24" s="20">
        <f t="shared" ref="AJ24" si="38">SQRT((G24-$E$11)^2+(H24-$F$11)^2+(I24-$G$11)^2)</f>
        <v>296.6742369274603</v>
      </c>
    </row>
    <row r="25" spans="2:100" ht="15.75" x14ac:dyDescent="0.25">
      <c r="B25" s="144">
        <v>6</v>
      </c>
      <c r="C25" s="145"/>
      <c r="D25" s="100">
        <v>45643.583333333336</v>
      </c>
      <c r="E25" s="97">
        <f t="shared" si="4"/>
        <v>4.9583333333357587</v>
      </c>
      <c r="F25" s="98">
        <f t="shared" ref="F25" si="39">D25-D$20</f>
        <v>36.958333333335759</v>
      </c>
      <c r="G25" s="17">
        <v>808769.67800000007</v>
      </c>
      <c r="H25" s="17">
        <v>9158831.3379999995</v>
      </c>
      <c r="I25" s="18">
        <v>2561.3675000000003</v>
      </c>
      <c r="K25" s="19">
        <f t="shared" ref="K25:K26" si="40">(G25-G24)*100</f>
        <v>-37.449999991804361</v>
      </c>
      <c r="L25" s="20">
        <f t="shared" ref="L25:L26" si="41">(H25-H24)*100</f>
        <v>24.599999934434891</v>
      </c>
      <c r="M25" s="20">
        <f t="shared" ref="M25:M26" si="42">SQRT(K25^2+L25^2)</f>
        <v>44.806946963170155</v>
      </c>
      <c r="N25" s="20">
        <f t="shared" ref="N25:N26" si="43">(I25-I24)*100</f>
        <v>-0.64999999995052349</v>
      </c>
      <c r="O25" s="21">
        <f t="shared" ref="O25:O26" si="44">(SQRT((G25-G24)^2+(H25-H24)^2+(I25-I24)^2)*100)</f>
        <v>44.811661385852219</v>
      </c>
      <c r="P25" s="21">
        <f t="shared" ref="P25:P26" si="45">O25/(F25-F24)</f>
        <v>9.0376459937809006</v>
      </c>
      <c r="Q25" s="22">
        <f t="shared" ref="Q25:Q26" si="46">(P25-P24)/(F25-F24)</f>
        <v>1.2216018875870855</v>
      </c>
      <c r="R25" s="26"/>
      <c r="S25" s="52">
        <f t="shared" ref="S25:S26" si="47">IF(K25&lt;0, ATAN2(L25,K25)*180/PI()+360,ATAN2(L25,K25)*180/PI())</f>
        <v>303.29994438226129</v>
      </c>
      <c r="T25" s="53">
        <f t="shared" ref="T25:T26" si="48">ATAN(N25/M25)*180/PI()</f>
        <v>-0.83111318819665547</v>
      </c>
      <c r="U25" s="26"/>
      <c r="V25" s="23">
        <f t="shared" ref="V25:V26" si="49">(G25-$G$20)*100</f>
        <v>-34.749999991618097</v>
      </c>
      <c r="W25" s="21">
        <f t="shared" ref="W25:W26" si="50">(H25-$H$20)*100</f>
        <v>22.450000047683716</v>
      </c>
      <c r="X25" s="21">
        <f t="shared" ref="X25:X26" si="51">SQRT(V25^2+W25^2)</f>
        <v>41.371064786375229</v>
      </c>
      <c r="Y25" s="21">
        <f t="shared" ref="Y25:Y26" si="52">(I25-$I$20)*100</f>
        <v>1.6000000000531145</v>
      </c>
      <c r="Z25" s="21">
        <f t="shared" ref="Z25:Z26" si="53">SQRT((G25-$G$20)^2+(H25-$H$20)^2+(I25-$I$20)^2)*100</f>
        <v>41.401992724488835</v>
      </c>
      <c r="AA25" s="21">
        <f t="shared" ref="AA25:AA26" si="54">Z25/F25</f>
        <v>1.12023430145171</v>
      </c>
      <c r="AB25" s="22">
        <f t="shared" ref="AB25:AB26" si="55">(AA25-$AA$20)/(F25-$F$20)</f>
        <v>3.0310736454159274E-2</v>
      </c>
      <c r="AC25" s="26"/>
      <c r="AD25" s="52">
        <f t="shared" ref="AD25:AD26" si="56">IF(F25&lt;=0,NA(),IF((G25-$G$20)&lt;0,ATAN2((H25-$H$20),(G25-$G$20))*180/PI()+360,ATAN2((H25-$H$20),(G25-$G$20))*180/PI()))</f>
        <v>302.86420506923889</v>
      </c>
      <c r="AE25" s="53">
        <f t="shared" ref="AE25:AE26" si="57">IF(E25&lt;=0,NA(),ATAN(Y25/X25)*180/PI())</f>
        <v>2.214774582837459</v>
      </c>
      <c r="AF25" s="26"/>
      <c r="AG25" s="67">
        <f t="shared" ref="AG25:AG26" si="58">1/(O25/E25)</f>
        <v>0.1106482817193916</v>
      </c>
      <c r="AH25" s="67">
        <f t="shared" ref="AH25:AH26" si="59">1/(Z25/F25)</f>
        <v>0.89267039824088712</v>
      </c>
      <c r="AI25" s="26"/>
      <c r="AJ25" s="20">
        <f t="shared" ref="AJ25:AJ26" si="60">SQRT((G25-$E$11)^2+(H25-$F$11)^2+(I25-$G$11)^2)</f>
        <v>296.67287587136576</v>
      </c>
    </row>
    <row r="26" spans="2:100" ht="15.75" x14ac:dyDescent="0.25">
      <c r="B26" s="144">
        <v>7</v>
      </c>
      <c r="C26" s="145"/>
      <c r="D26" s="100">
        <v>45644.416666666664</v>
      </c>
      <c r="E26" s="97">
        <f t="shared" si="4"/>
        <v>0.83333333332848269</v>
      </c>
      <c r="F26" s="98">
        <f t="shared" ref="F26" si="61">D26-D$20</f>
        <v>37.791666666664241</v>
      </c>
      <c r="G26" s="17">
        <v>808769.8060000001</v>
      </c>
      <c r="H26" s="17">
        <v>9158831.2555</v>
      </c>
      <c r="I26" s="18">
        <v>2561.3654999999999</v>
      </c>
      <c r="K26" s="19">
        <f t="shared" si="40"/>
        <v>12.800000002607703</v>
      </c>
      <c r="L26" s="20">
        <f t="shared" si="41"/>
        <v>-8.2499999552965164</v>
      </c>
      <c r="M26" s="20">
        <f t="shared" si="42"/>
        <v>15.228345259060477</v>
      </c>
      <c r="N26" s="20">
        <f t="shared" si="43"/>
        <v>-0.20000000004074536</v>
      </c>
      <c r="O26" s="21">
        <f t="shared" si="44"/>
        <v>15.229658542763394</v>
      </c>
      <c r="P26" s="21">
        <f t="shared" si="45"/>
        <v>18.27559025142245</v>
      </c>
      <c r="Q26" s="22">
        <f t="shared" si="46"/>
        <v>11.085533109234385</v>
      </c>
      <c r="R26" s="26"/>
      <c r="S26" s="52">
        <f t="shared" si="47"/>
        <v>122.80304512650926</v>
      </c>
      <c r="T26" s="53">
        <f t="shared" si="48"/>
        <v>-0.75244532016654431</v>
      </c>
      <c r="U26" s="26"/>
      <c r="V26" s="23">
        <f t="shared" si="49"/>
        <v>-21.949999989010394</v>
      </c>
      <c r="W26" s="21">
        <f t="shared" si="50"/>
        <v>14.200000092387199</v>
      </c>
      <c r="X26" s="21">
        <f t="shared" si="51"/>
        <v>26.142733256898612</v>
      </c>
      <c r="Y26" s="21">
        <f t="shared" si="52"/>
        <v>1.4000000000123691</v>
      </c>
      <c r="Z26" s="21">
        <f t="shared" si="53"/>
        <v>26.180192935526421</v>
      </c>
      <c r="AA26" s="21">
        <f t="shared" si="54"/>
        <v>0.6927504194627061</v>
      </c>
      <c r="AB26" s="22">
        <f t="shared" si="55"/>
        <v>1.8330771849069474E-2</v>
      </c>
      <c r="AC26" s="26"/>
      <c r="AD26" s="52">
        <f t="shared" si="56"/>
        <v>302.89983120664016</v>
      </c>
      <c r="AE26" s="53">
        <f t="shared" si="57"/>
        <v>3.0653850138360297</v>
      </c>
      <c r="AF26" s="26"/>
      <c r="AG26" s="67">
        <f t="shared" si="58"/>
        <v>5.471779495177545E-2</v>
      </c>
      <c r="AH26" s="67">
        <f t="shared" si="59"/>
        <v>1.4435213200961974</v>
      </c>
      <c r="AI26" s="26"/>
      <c r="AJ26" s="20">
        <f t="shared" si="60"/>
        <v>296.67141310515336</v>
      </c>
    </row>
    <row r="27" spans="2:100" ht="15.75" x14ac:dyDescent="0.25">
      <c r="B27" s="144">
        <v>8</v>
      </c>
      <c r="C27" s="145"/>
      <c r="D27" s="100">
        <v>45648.375</v>
      </c>
      <c r="E27" s="97">
        <f t="shared" ref="E27:E30" si="62">D27-D26</f>
        <v>3.9583333333357587</v>
      </c>
      <c r="F27" s="98">
        <f t="shared" ref="F27:F30" si="63">D27-D$20</f>
        <v>41.75</v>
      </c>
      <c r="G27" s="17">
        <v>808770.04649999994</v>
      </c>
      <c r="H27" s="17">
        <v>9158831.0949999988</v>
      </c>
      <c r="I27" s="18">
        <v>2561.3599999999997</v>
      </c>
      <c r="K27" s="19">
        <f t="shared" ref="K27:K30" si="64">(G27-G26)*100</f>
        <v>24.049999983981252</v>
      </c>
      <c r="L27" s="20">
        <f t="shared" ref="L27:L30" si="65">(H27-H26)*100</f>
        <v>-16.050000116229057</v>
      </c>
      <c r="M27" s="20">
        <f t="shared" ref="M27:M30" si="66">SQRT(K27^2+L27^2)</f>
        <v>28.913751104975137</v>
      </c>
      <c r="N27" s="20">
        <f t="shared" ref="N27:N30" si="67">(I27-I26)*100</f>
        <v>-0.55000000002110028</v>
      </c>
      <c r="O27" s="21">
        <f t="shared" ref="O27:O30" si="68">(SQRT((G27-G26)^2+(H27-H26)^2+(I27-I26)^2)*100)</f>
        <v>28.918981706838746</v>
      </c>
      <c r="P27" s="21">
        <f t="shared" ref="P27:P30" si="69">O27/(F27-F26)</f>
        <v>7.3058480101442598</v>
      </c>
      <c r="Q27" s="22">
        <f t="shared" ref="Q27:Q30" si="70">(P27-P26)/(F27-F26)</f>
        <v>-2.7713033030580552</v>
      </c>
      <c r="R27" s="26"/>
      <c r="S27" s="52">
        <f t="shared" ref="S27:S30" si="71">IF(K27&lt;0, ATAN2(L27,K27)*180/PI()+360,ATAN2(L27,K27)*180/PI())</f>
        <v>123.71754772324438</v>
      </c>
      <c r="T27" s="53">
        <f t="shared" ref="T27:T30" si="72">ATAN(N27/M27)*180/PI()</f>
        <v>-1.0897540964290759</v>
      </c>
      <c r="U27" s="26"/>
      <c r="V27" s="23">
        <f t="shared" ref="V27:V30" si="73">(G27-$G$20)*100</f>
        <v>2.0999999949708581</v>
      </c>
      <c r="W27" s="21">
        <f t="shared" ref="W27:W30" si="74">(H27-$H$20)*100</f>
        <v>-1.8500000238418579</v>
      </c>
      <c r="X27" s="21">
        <f t="shared" ref="X27:X30" si="75">SQRT(V27^2+W27^2)</f>
        <v>2.7986604058178401</v>
      </c>
      <c r="Y27" s="21">
        <f t="shared" ref="Y27:Y30" si="76">(I27-$I$20)*100</f>
        <v>0.84999999999126885</v>
      </c>
      <c r="Z27" s="21">
        <f t="shared" ref="Z27:Z30" si="77">SQRT((G27-$G$20)^2+(H27-$H$20)^2+(I27-$I$20)^2)*100</f>
        <v>2.9248931719086144</v>
      </c>
      <c r="AA27" s="21">
        <f t="shared" ref="AA27:AA30" si="78">Z27/F27</f>
        <v>7.0057321482841065E-2</v>
      </c>
      <c r="AB27" s="22">
        <f t="shared" ref="AB27:AB30" si="79">(AA27-$AA$20)/(F27-$F$20)</f>
        <v>1.6780196762357141E-3</v>
      </c>
      <c r="AC27" s="26"/>
      <c r="AD27" s="52">
        <f t="shared" ref="AD27:AD30" si="80">IF(F27&lt;=0,NA(),IF((G27-$G$20)&lt;0,ATAN2((H27-$H$20),(G27-$G$20))*180/PI()+360,ATAN2((H27-$H$20),(G27-$G$20))*180/PI()))</f>
        <v>131.3785157301954</v>
      </c>
      <c r="AE27" s="53">
        <f t="shared" ref="AE27:AE30" si="81">IF(E27&lt;=0,NA(),ATAN(Y27/X27)*180/PI())</f>
        <v>16.894413748014319</v>
      </c>
      <c r="AF27" s="26"/>
      <c r="AG27" s="67">
        <f t="shared" ref="AG27:AG30" si="82">1/(O27/E27)</f>
        <v>0.13687664985796141</v>
      </c>
      <c r="AH27" s="67">
        <f t="shared" ref="AH27:AH30" si="83">1/(Z27/F27)</f>
        <v>14.274025595525046</v>
      </c>
      <c r="AI27" s="26"/>
      <c r="AJ27" s="20">
        <f t="shared" ref="AJ27:AJ30" si="84">SQRT((G27-$E$11)^2+(H27-$F$11)^2+(I27-$G$11)^2)</f>
        <v>296.67320947497558</v>
      </c>
    </row>
    <row r="28" spans="2:100" ht="15.75" x14ac:dyDescent="0.25">
      <c r="B28" s="144">
        <v>9</v>
      </c>
      <c r="C28" s="145"/>
      <c r="D28" s="100">
        <v>45652.375</v>
      </c>
      <c r="E28" s="97">
        <f t="shared" si="62"/>
        <v>4</v>
      </c>
      <c r="F28" s="98">
        <f t="shared" si="63"/>
        <v>45.75</v>
      </c>
      <c r="G28" s="17">
        <v>808770.04099999997</v>
      </c>
      <c r="H28" s="17">
        <v>9158831.1024999991</v>
      </c>
      <c r="I28" s="18">
        <v>2561.373</v>
      </c>
      <c r="K28" s="19">
        <f t="shared" si="64"/>
        <v>-0.54999999701976776</v>
      </c>
      <c r="L28" s="20">
        <f t="shared" si="65"/>
        <v>0.75000002980232239</v>
      </c>
      <c r="M28" s="20">
        <f t="shared" si="66"/>
        <v>0.93005378415725459</v>
      </c>
      <c r="N28" s="20">
        <f t="shared" si="67"/>
        <v>1.3000000000374712</v>
      </c>
      <c r="O28" s="21">
        <f t="shared" si="68"/>
        <v>1.5984367493030978</v>
      </c>
      <c r="P28" s="21">
        <f t="shared" si="69"/>
        <v>0.39960918732577444</v>
      </c>
      <c r="Q28" s="22">
        <f t="shared" si="70"/>
        <v>-1.7265597057046214</v>
      </c>
      <c r="R28" s="26"/>
      <c r="S28" s="52">
        <f t="shared" si="71"/>
        <v>323.74616349633209</v>
      </c>
      <c r="T28" s="53">
        <f t="shared" si="72"/>
        <v>54.419084587622713</v>
      </c>
      <c r="U28" s="26"/>
      <c r="V28" s="23">
        <f t="shared" si="73"/>
        <v>1.5499999979510903</v>
      </c>
      <c r="W28" s="21">
        <f t="shared" si="74"/>
        <v>-1.0999999940395355</v>
      </c>
      <c r="X28" s="21">
        <f t="shared" si="75"/>
        <v>1.9006577757543199</v>
      </c>
      <c r="Y28" s="21">
        <f t="shared" si="76"/>
        <v>2.15000000002874</v>
      </c>
      <c r="Z28" s="21">
        <f t="shared" si="77"/>
        <v>2.8696689670864375</v>
      </c>
      <c r="AA28" s="21">
        <f t="shared" si="78"/>
        <v>6.2725004745058738E-2</v>
      </c>
      <c r="AB28" s="22">
        <f t="shared" si="79"/>
        <v>1.3710383550832512E-3</v>
      </c>
      <c r="AC28" s="26"/>
      <c r="AD28" s="52">
        <f t="shared" si="80"/>
        <v>125.36246177628529</v>
      </c>
      <c r="AE28" s="53">
        <f t="shared" si="81"/>
        <v>48.522453537749819</v>
      </c>
      <c r="AF28" s="26"/>
      <c r="AG28" s="67">
        <f t="shared" si="82"/>
        <v>2.5024449680251406</v>
      </c>
      <c r="AH28" s="67">
        <f t="shared" si="83"/>
        <v>15.942605410145889</v>
      </c>
      <c r="AI28" s="26"/>
      <c r="AJ28" s="20">
        <f t="shared" si="84"/>
        <v>296.67163748162108</v>
      </c>
    </row>
    <row r="29" spans="2:100" ht="15.75" x14ac:dyDescent="0.25">
      <c r="B29" s="144">
        <v>10</v>
      </c>
      <c r="C29" s="145"/>
      <c r="D29" s="100">
        <v>45664.375</v>
      </c>
      <c r="E29" s="97">
        <f t="shared" si="62"/>
        <v>12</v>
      </c>
      <c r="F29" s="98">
        <f t="shared" si="63"/>
        <v>57.75</v>
      </c>
      <c r="G29" s="17">
        <v>808770.07339999999</v>
      </c>
      <c r="H29" s="17">
        <v>9158831.2599999998</v>
      </c>
      <c r="I29" s="18">
        <v>2561.3735000000001</v>
      </c>
      <c r="K29" s="19">
        <f t="shared" si="64"/>
        <v>3.2400000025518239</v>
      </c>
      <c r="L29" s="20">
        <f t="shared" si="65"/>
        <v>15.750000067055225</v>
      </c>
      <c r="M29" s="20">
        <f t="shared" si="66"/>
        <v>16.079804169478415</v>
      </c>
      <c r="N29" s="20">
        <f t="shared" si="67"/>
        <v>5.0000000010186341E-2</v>
      </c>
      <c r="O29" s="21">
        <f t="shared" si="68"/>
        <v>16.07988190655567</v>
      </c>
      <c r="P29" s="21">
        <f t="shared" si="69"/>
        <v>1.3399901588796392</v>
      </c>
      <c r="Q29" s="22">
        <f t="shared" si="70"/>
        <v>7.8365080962822062E-2</v>
      </c>
      <c r="R29" s="26"/>
      <c r="S29" s="52">
        <f t="shared" si="71"/>
        <v>11.6243956851115</v>
      </c>
      <c r="T29" s="53">
        <f t="shared" si="72"/>
        <v>0.1781601139508448</v>
      </c>
      <c r="U29" s="26"/>
      <c r="V29" s="23">
        <f t="shared" si="73"/>
        <v>4.7900000005029142</v>
      </c>
      <c r="W29" s="21">
        <f t="shared" si="74"/>
        <v>14.65000007301569</v>
      </c>
      <c r="X29" s="21">
        <f t="shared" si="75"/>
        <v>15.41319571484699</v>
      </c>
      <c r="Y29" s="21">
        <f t="shared" si="76"/>
        <v>2.2000000000389264</v>
      </c>
      <c r="Z29" s="21">
        <f t="shared" si="77"/>
        <v>15.569412389179913</v>
      </c>
      <c r="AA29" s="21">
        <f t="shared" si="78"/>
        <v>0.26960021453125388</v>
      </c>
      <c r="AB29" s="22">
        <f t="shared" si="79"/>
        <v>4.6684019832251757E-3</v>
      </c>
      <c r="AC29" s="26"/>
      <c r="AD29" s="52">
        <f t="shared" si="80"/>
        <v>18.105801391486263</v>
      </c>
      <c r="AE29" s="53">
        <f t="shared" si="81"/>
        <v>8.123234859622702</v>
      </c>
      <c r="AF29" s="26"/>
      <c r="AG29" s="67">
        <f t="shared" si="82"/>
        <v>0.74627413744299154</v>
      </c>
      <c r="AH29" s="67">
        <f t="shared" si="83"/>
        <v>3.7091958615043064</v>
      </c>
      <c r="AI29" s="26"/>
      <c r="AJ29" s="20">
        <f t="shared" si="84"/>
        <v>296.52340216928525</v>
      </c>
    </row>
    <row r="30" spans="2:100" ht="15.75" x14ac:dyDescent="0.25">
      <c r="B30" s="144">
        <v>11</v>
      </c>
      <c r="C30" s="145"/>
      <c r="D30" s="100">
        <v>45666.375</v>
      </c>
      <c r="E30" s="97">
        <f t="shared" si="62"/>
        <v>2</v>
      </c>
      <c r="F30" s="98">
        <f t="shared" si="63"/>
        <v>59.75</v>
      </c>
      <c r="G30" s="17">
        <v>808770.09000000008</v>
      </c>
      <c r="H30" s="17">
        <v>9158831.2485999987</v>
      </c>
      <c r="I30" s="18">
        <v>2561.3697499999998</v>
      </c>
      <c r="K30" s="19">
        <f t="shared" si="64"/>
        <v>1.6600000089965761</v>
      </c>
      <c r="L30" s="20">
        <f t="shared" si="65"/>
        <v>-1.1400001123547554</v>
      </c>
      <c r="M30" s="20">
        <f t="shared" si="66"/>
        <v>2.0137527867237051</v>
      </c>
      <c r="N30" s="20">
        <f t="shared" si="67"/>
        <v>-0.37500000003092282</v>
      </c>
      <c r="O30" s="21">
        <f t="shared" si="68"/>
        <v>2.0483713740581027</v>
      </c>
      <c r="P30" s="21">
        <f t="shared" si="69"/>
        <v>1.0241856870290513</v>
      </c>
      <c r="Q30" s="22">
        <f t="shared" si="70"/>
        <v>-0.15790223592529395</v>
      </c>
      <c r="R30" s="26"/>
      <c r="S30" s="52">
        <f t="shared" si="71"/>
        <v>124.47921817639519</v>
      </c>
      <c r="T30" s="53">
        <f t="shared" si="72"/>
        <v>-10.54876232333512</v>
      </c>
      <c r="U30" s="26"/>
      <c r="V30" s="23">
        <f t="shared" si="73"/>
        <v>6.4500000094994903</v>
      </c>
      <c r="W30" s="21">
        <f t="shared" si="74"/>
        <v>13.509999960660934</v>
      </c>
      <c r="X30" s="21">
        <f t="shared" si="75"/>
        <v>14.970724733946646</v>
      </c>
      <c r="Y30" s="21">
        <f t="shared" si="76"/>
        <v>1.8250000000080036</v>
      </c>
      <c r="Z30" s="21">
        <f t="shared" si="77"/>
        <v>15.081552441961374</v>
      </c>
      <c r="AA30" s="21">
        <f t="shared" si="78"/>
        <v>0.2524109195307343</v>
      </c>
      <c r="AB30" s="22">
        <f t="shared" si="79"/>
        <v>4.2244505360792351E-3</v>
      </c>
      <c r="AC30" s="26"/>
      <c r="AD30" s="52">
        <f t="shared" si="80"/>
        <v>25.520935452979753</v>
      </c>
      <c r="AE30" s="53">
        <f t="shared" si="81"/>
        <v>6.9503247014641776</v>
      </c>
      <c r="AF30" s="26"/>
      <c r="AG30" s="67">
        <f t="shared" si="82"/>
        <v>0.97638544715537967</v>
      </c>
      <c r="AH30" s="67">
        <f t="shared" si="83"/>
        <v>3.9617937364165301</v>
      </c>
      <c r="AI30" s="26"/>
      <c r="AJ30" s="20">
        <f t="shared" si="84"/>
        <v>296.5233666586567</v>
      </c>
    </row>
    <row r="31" spans="2:100" ht="15.75" x14ac:dyDescent="0.25">
      <c r="B31" s="144">
        <v>12</v>
      </c>
      <c r="C31" s="145"/>
      <c r="D31" s="100">
        <v>45685.416666666664</v>
      </c>
      <c r="E31" s="97">
        <f t="shared" ref="E31:E32" si="85">D31-D30</f>
        <v>19.041666666664241</v>
      </c>
      <c r="F31" s="98">
        <f t="shared" ref="F31:F32" si="86">D31-D$20</f>
        <v>78.791666666664241</v>
      </c>
      <c r="G31" s="17">
        <v>808770.0575</v>
      </c>
      <c r="H31" s="17">
        <v>9158831.129999999</v>
      </c>
      <c r="I31" s="18">
        <v>2561.3919999999998</v>
      </c>
      <c r="K31" s="19">
        <f t="shared" ref="K31:K32" si="87">(G31-G30)*100</f>
        <v>-3.2500000088475645</v>
      </c>
      <c r="L31" s="20">
        <f t="shared" ref="L31:L32" si="88">(H31-H30)*100</f>
        <v>-11.859999969601631</v>
      </c>
      <c r="M31" s="20">
        <f t="shared" ref="M31:M32" si="89">SQRT(K31^2+L31^2)</f>
        <v>12.297239500654602</v>
      </c>
      <c r="N31" s="20">
        <f t="shared" ref="N31:N32" si="90">(I31-I30)*100</f>
        <v>2.2249999999985448</v>
      </c>
      <c r="O31" s="21">
        <f t="shared" ref="O31:O32" si="91">(SQRT((G31-G30)^2+(H31-H30)^2+(I31-I30)^2)*100)</f>
        <v>12.496908591185797</v>
      </c>
      <c r="P31" s="21">
        <f t="shared" ref="P31:P32" si="92">O31/(F31-F30)</f>
        <v>0.65629279253500505</v>
      </c>
      <c r="Q31" s="22">
        <f t="shared" ref="Q31:Q32" si="93">(P31-P30)/(F31-F30)</f>
        <v>-1.9320414590499421E-2</v>
      </c>
      <c r="R31" s="26"/>
      <c r="S31" s="52">
        <f t="shared" ref="S31:S32" si="94">IF(K31&lt;0, ATAN2(L31,K31)*180/PI()+360,ATAN2(L31,K31)*180/PI())</f>
        <v>195.32458798889269</v>
      </c>
      <c r="T31" s="53">
        <f t="shared" ref="T31:T32" si="95">ATAN(N31/M31)*180/PI()</f>
        <v>10.255850915121165</v>
      </c>
      <c r="U31" s="26"/>
      <c r="V31" s="23">
        <f t="shared" ref="V31:V32" si="96">(G31-$G$20)*100</f>
        <v>3.2000000006519258</v>
      </c>
      <c r="W31" s="21">
        <f t="shared" ref="W31:W32" si="97">(H31-$H$20)*100</f>
        <v>1.6499999910593033</v>
      </c>
      <c r="X31" s="21">
        <f t="shared" ref="X31:X32" si="98">SQRT(V31^2+W31^2)</f>
        <v>3.6003472019609477</v>
      </c>
      <c r="Y31" s="21">
        <f t="shared" ref="Y31:Y32" si="99">(I31-$I$20)*100</f>
        <v>4.0500000000065484</v>
      </c>
      <c r="Z31" s="21">
        <f t="shared" ref="Z31:Z32" si="100">SQRT((G31-$G$20)^2+(H31-$H$20)^2+(I31-$I$20)^2)*100</f>
        <v>5.4189482351025529</v>
      </c>
      <c r="AA31" s="21">
        <f t="shared" ref="AA31:AA32" si="101">Z31/F31</f>
        <v>6.8775651846888039E-2</v>
      </c>
      <c r="AB31" s="22">
        <f t="shared" ref="AB31:AB32" si="102">(AA31-$AA$20)/(F31-$F$20)</f>
        <v>8.7287976960622089E-4</v>
      </c>
      <c r="AC31" s="26"/>
      <c r="AD31" s="52">
        <f t="shared" ref="AD31:AD32" si="103">IF(F31&lt;=0,NA(),IF((G31-$G$20)&lt;0,ATAN2((H31-$H$20),(G31-$G$20))*180/PI()+360,ATAN2((H31-$H$20),(G31-$G$20))*180/PI()))</f>
        <v>62.723236748101534</v>
      </c>
      <c r="AE31" s="53">
        <f t="shared" ref="AE31:AE32" si="104">IF(E31&lt;=0,NA(),ATAN(Y31/X31)*180/PI())</f>
        <v>48.363716889656303</v>
      </c>
      <c r="AF31" s="26"/>
      <c r="AG31" s="67">
        <f t="shared" ref="AG31:AG32" si="105">1/(O31/E31)</f>
        <v>1.5237101662161898</v>
      </c>
      <c r="AH31" s="67">
        <f t="shared" ref="AH31:AH32" si="106">1/(Z31/F31)</f>
        <v>14.540029402065899</v>
      </c>
      <c r="AI31" s="26"/>
      <c r="AJ31" s="20">
        <f t="shared" ref="AJ31:AJ32" si="107">SQRT((G31-$E$11)^2+(H31-$F$11)^2+(I31-$G$11)^2)</f>
        <v>296.64229320360062</v>
      </c>
    </row>
    <row r="32" spans="2:100" ht="15.75" x14ac:dyDescent="0.25">
      <c r="B32" s="144">
        <v>13</v>
      </c>
      <c r="C32" s="145"/>
      <c r="D32" s="100">
        <v>45687.375</v>
      </c>
      <c r="E32" s="97">
        <f t="shared" si="85"/>
        <v>1.9583333333357587</v>
      </c>
      <c r="F32" s="98">
        <f t="shared" si="86"/>
        <v>80.75</v>
      </c>
      <c r="G32" s="17">
        <v>808770.0560000001</v>
      </c>
      <c r="H32" s="17">
        <v>9158831.131000001</v>
      </c>
      <c r="I32" s="18">
        <v>2561.3855000000003</v>
      </c>
      <c r="K32" s="19">
        <f t="shared" si="87"/>
        <v>-0.14999998966231942</v>
      </c>
      <c r="L32" s="20">
        <f t="shared" si="88"/>
        <v>0.10000020265579224</v>
      </c>
      <c r="M32" s="20">
        <f t="shared" si="89"/>
        <v>0.18027766758502131</v>
      </c>
      <c r="N32" s="20">
        <f t="shared" si="90"/>
        <v>-0.64999999995052349</v>
      </c>
      <c r="O32" s="21">
        <f t="shared" si="91"/>
        <v>0.67453690585880921</v>
      </c>
      <c r="P32" s="21">
        <f t="shared" si="92"/>
        <v>0.34444437745939088</v>
      </c>
      <c r="Q32" s="22">
        <f t="shared" si="93"/>
        <v>-0.1592417438682015</v>
      </c>
      <c r="R32" s="26"/>
      <c r="S32" s="52">
        <f t="shared" si="94"/>
        <v>303.69012293914125</v>
      </c>
      <c r="T32" s="53">
        <f t="shared" si="95"/>
        <v>-74.498631934826946</v>
      </c>
      <c r="U32" s="26"/>
      <c r="V32" s="23">
        <f t="shared" si="96"/>
        <v>3.0500000109896064</v>
      </c>
      <c r="W32" s="21">
        <f t="shared" si="97"/>
        <v>1.7500001937150955</v>
      </c>
      <c r="X32" s="21">
        <f t="shared" si="98"/>
        <v>3.5163903004415578</v>
      </c>
      <c r="Y32" s="21">
        <f t="shared" si="99"/>
        <v>3.4000000000560249</v>
      </c>
      <c r="Z32" s="21">
        <f t="shared" si="100"/>
        <v>4.8913189167565472</v>
      </c>
      <c r="AA32" s="21">
        <f t="shared" si="101"/>
        <v>6.0573608876242073E-2</v>
      </c>
      <c r="AB32" s="22">
        <f t="shared" si="102"/>
        <v>7.50137571222812E-4</v>
      </c>
      <c r="AC32" s="26"/>
      <c r="AD32" s="52">
        <f t="shared" si="103"/>
        <v>60.154065401689678</v>
      </c>
      <c r="AE32" s="53">
        <f t="shared" si="104"/>
        <v>44.035906981836725</v>
      </c>
      <c r="AF32" s="26"/>
      <c r="AG32" s="67">
        <f t="shared" si="105"/>
        <v>2.903226371049989</v>
      </c>
      <c r="AH32" s="67">
        <f t="shared" si="106"/>
        <v>16.508839716700713</v>
      </c>
      <c r="AI32" s="26"/>
      <c r="AJ32" s="20">
        <f t="shared" si="107"/>
        <v>296.64144375332967</v>
      </c>
    </row>
    <row r="33" spans="2:36" ht="15.75" x14ac:dyDescent="0.25">
      <c r="B33" s="144">
        <v>14</v>
      </c>
      <c r="C33" s="145"/>
      <c r="D33" s="100">
        <v>45698.375</v>
      </c>
      <c r="E33" s="97">
        <f t="shared" ref="E33:E34" si="108">D33-D32</f>
        <v>11</v>
      </c>
      <c r="F33" s="98">
        <f t="shared" ref="F33:F34" si="109">D33-D$20</f>
        <v>91.75</v>
      </c>
      <c r="G33" s="17">
        <v>808770.04449999996</v>
      </c>
      <c r="H33" s="17">
        <v>9158831.1390000004</v>
      </c>
      <c r="I33" s="18">
        <v>2561.3924999999999</v>
      </c>
      <c r="K33" s="19">
        <f t="shared" ref="K33" si="110">(G33-G32)*100</f>
        <v>-1.1500000138767064</v>
      </c>
      <c r="L33" s="20">
        <f t="shared" ref="L33" si="111">(H33-H32)*100</f>
        <v>0.79999994486570358</v>
      </c>
      <c r="M33" s="20">
        <f t="shared" ref="M33" si="112">SQRT(K33^2+L33^2)</f>
        <v>1.4008925525184126</v>
      </c>
      <c r="N33" s="20">
        <f t="shared" ref="N33" si="113">(I33-I32)*100</f>
        <v>0.69999999996070983</v>
      </c>
      <c r="O33" s="21">
        <f t="shared" ref="O33" si="114">(SQRT((G33-G32)^2+(H33-H32)^2+(I33-I32)^2)*100)</f>
        <v>1.5660459583443094</v>
      </c>
      <c r="P33" s="21">
        <f t="shared" ref="P33" si="115">O33/(F33-F32)</f>
        <v>0.1423678143949372</v>
      </c>
      <c r="Q33" s="22">
        <f t="shared" ref="Q33" si="116">(P33-P32)/(F33-F32)</f>
        <v>-1.8370596642223062E-2</v>
      </c>
      <c r="R33" s="26"/>
      <c r="S33" s="52">
        <f t="shared" ref="S33" si="117">IF(K33&lt;0, ATAN2(L33,K33)*180/PI()+360,ATAN2(L33,K33)*180/PI())</f>
        <v>304.82448698173727</v>
      </c>
      <c r="T33" s="53">
        <f t="shared" ref="T33" si="118">ATAN(N33/M33)*180/PI()</f>
        <v>26.550447340988587</v>
      </c>
      <c r="U33" s="26"/>
      <c r="V33" s="23">
        <f t="shared" ref="V33" si="119">(G33-$G$20)*100</f>
        <v>1.8999999971129</v>
      </c>
      <c r="W33" s="21">
        <f t="shared" ref="W33" si="120">(H33-$H$20)*100</f>
        <v>2.5500001385807991</v>
      </c>
      <c r="X33" s="21">
        <f t="shared" ref="X33" si="121">SQRT(V33^2+W33^2)</f>
        <v>3.180015832632145</v>
      </c>
      <c r="Y33" s="21">
        <f t="shared" ref="Y33" si="122">(I33-$I$20)*100</f>
        <v>4.1000000000167347</v>
      </c>
      <c r="Z33" s="21">
        <f t="shared" ref="Z33" si="123">SQRT((G33-$G$20)^2+(H33-$H$20)^2+(I33-$I$20)^2)*100</f>
        <v>5.1886896896931836</v>
      </c>
      <c r="AA33" s="21">
        <f t="shared" ref="AA33" si="124">Z33/F33</f>
        <v>5.6552476181942056E-2</v>
      </c>
      <c r="AB33" s="22">
        <f t="shared" ref="AB33" si="125">(AA33-$AA$20)/(F33-$F$20)</f>
        <v>6.1637576220100333E-4</v>
      </c>
      <c r="AC33" s="26"/>
      <c r="AD33" s="52">
        <f t="shared" ref="AD33" si="126">IF(F33&lt;=0,NA(),IF((G33-$G$20)&lt;0,ATAN2((H33-$H$20),(G33-$G$20))*180/PI()+360,ATAN2((H33-$H$20),(G33-$G$20))*180/PI()))</f>
        <v>36.689721298928482</v>
      </c>
      <c r="AE33" s="53">
        <f t="shared" ref="AE33" si="127">IF(E33&lt;=0,NA(),ATAN(Y33/X33)*180/PI())</f>
        <v>52.202357233454926</v>
      </c>
      <c r="AF33" s="26"/>
      <c r="AG33" s="67">
        <f t="shared" ref="AG33" si="128">1/(O33/E33)</f>
        <v>7.0240595056544004</v>
      </c>
      <c r="AH33" s="67">
        <f t="shared" ref="AH33" si="129">1/(Z33/F33)</f>
        <v>17.682691678836036</v>
      </c>
      <c r="AI33" s="26"/>
      <c r="AJ33" s="20">
        <f t="shared" ref="AJ33" si="130">SQRT((G33-$E$11)^2+(H33-$F$11)^2+(I33-$G$11)^2)</f>
        <v>296.64194630838369</v>
      </c>
    </row>
    <row r="34" spans="2:36" ht="15.75" x14ac:dyDescent="0.25">
      <c r="B34" s="144">
        <v>15</v>
      </c>
      <c r="C34" s="145"/>
      <c r="D34" s="100">
        <v>45702.458333333336</v>
      </c>
      <c r="E34" s="97">
        <f t="shared" si="108"/>
        <v>4.0833333333357587</v>
      </c>
      <c r="F34" s="98">
        <f t="shared" si="109"/>
        <v>95.833333333335759</v>
      </c>
      <c r="G34" s="17">
        <v>808770.04350000003</v>
      </c>
      <c r="H34" s="17">
        <v>9158831.1394999996</v>
      </c>
      <c r="I34" s="18">
        <v>2561.38</v>
      </c>
      <c r="K34" s="19">
        <f t="shared" ref="K34:K35" si="131">(G34-G33)*100</f>
        <v>-9.9999993108212948E-2</v>
      </c>
      <c r="L34" s="20">
        <f t="shared" ref="L34:L35" si="132">(H34-H33)*100</f>
        <v>4.9999915063381195E-2</v>
      </c>
      <c r="M34" s="20">
        <f t="shared" ref="M34:M35" si="133">SQRT(K34^2+L34^2)</f>
        <v>0.11180335472600082</v>
      </c>
      <c r="N34" s="20">
        <f t="shared" ref="N34:N35" si="134">(I34-I33)*100</f>
        <v>-1.2499999999818101</v>
      </c>
      <c r="O34" s="21">
        <f t="shared" ref="O34:O35" si="135">(SQRT((G34-G33)^2+(H34-H33)^2+(I34-I33)^2)*100)</f>
        <v>1.254990035849892</v>
      </c>
      <c r="P34" s="21">
        <f t="shared" ref="P34:P35" si="136">O34/(F34-F33)</f>
        <v>0.30734449857530122</v>
      </c>
      <c r="Q34" s="22">
        <f t="shared" ref="Q34:Q35" si="137">(P34-P33)/(F34-F33)</f>
        <v>4.0402453268636576E-2</v>
      </c>
      <c r="R34" s="26"/>
      <c r="S34" s="52">
        <f t="shared" ref="S34:S35" si="138">IF(K34&lt;0, ATAN2(L34,K34)*180/PI()+360,ATAN2(L34,K34)*180/PI())</f>
        <v>296.56501382446623</v>
      </c>
      <c r="T34" s="53">
        <f t="shared" ref="T34:T35" si="139">ATAN(N34/M34)*180/PI()</f>
        <v>-84.888912312217258</v>
      </c>
      <c r="U34" s="26"/>
      <c r="V34" s="23">
        <f t="shared" ref="V34:V35" si="140">(G34-$G$20)*100</f>
        <v>1.8000000040046871</v>
      </c>
      <c r="W34" s="21">
        <f t="shared" ref="W34:W35" si="141">(H34-$H$20)*100</f>
        <v>2.6000000536441803</v>
      </c>
      <c r="X34" s="21">
        <f t="shared" ref="X34:X35" si="142">SQRT(V34^2+W34^2)</f>
        <v>3.1622777065537138</v>
      </c>
      <c r="Y34" s="21">
        <f t="shared" ref="Y34:Y35" si="143">(I34-$I$20)*100</f>
        <v>2.8500000000349246</v>
      </c>
      <c r="Z34" s="21">
        <f t="shared" ref="Z34:Z35" si="144">SQRT((G34-$G$20)^2+(H34-$H$20)^2+(I34-$I$20)^2)*100</f>
        <v>4.2570530057265774</v>
      </c>
      <c r="AA34" s="21">
        <f t="shared" ref="AA34:AA35" si="145">Z34/F34</f>
        <v>4.4421422668450117E-2</v>
      </c>
      <c r="AB34" s="22">
        <f t="shared" ref="AB34:AB35" si="146">(AA34-$AA$20)/(F34-$F$20)</f>
        <v>4.6352788871425034E-4</v>
      </c>
      <c r="AC34" s="26"/>
      <c r="AD34" s="52">
        <f t="shared" ref="AD34:AD35" si="147">IF(F34&lt;=0,NA(),IF((G34-$G$20)&lt;0,ATAN2((H34-$H$20),(G34-$G$20))*180/PI()+360,ATAN2((H34-$H$20),(G34-$G$20))*180/PI()))</f>
        <v>34.695153037646087</v>
      </c>
      <c r="AE34" s="53">
        <f t="shared" ref="AE34:AE35" si="148">IF(E34&lt;=0,NA(),ATAN(Y34/X34)*180/PI())</f>
        <v>42.026728995546819</v>
      </c>
      <c r="AF34" s="26"/>
      <c r="AG34" s="67">
        <f t="shared" ref="AG34:AG35" si="149">1/(O34/E34)</f>
        <v>3.253677891211689</v>
      </c>
      <c r="AH34" s="67">
        <f t="shared" ref="AH34:AH35" si="150">1/(Z34/F34)</f>
        <v>22.51166081428185</v>
      </c>
      <c r="AI34" s="26"/>
      <c r="AJ34" s="20">
        <f t="shared" ref="AJ34:AJ35" si="151">SQRT((G34-$E$11)^2+(H34-$F$11)^2+(I34-$G$11)^2)</f>
        <v>296.64047077400278</v>
      </c>
    </row>
    <row r="35" spans="2:36" ht="15.75" x14ac:dyDescent="0.25">
      <c r="B35" s="144">
        <v>16</v>
      </c>
      <c r="C35" s="145"/>
      <c r="D35" s="100">
        <v>45704.625</v>
      </c>
      <c r="E35" s="97">
        <f t="shared" ref="E35" si="152">D35-D34</f>
        <v>2.1666666666642413</v>
      </c>
      <c r="F35" s="98">
        <f t="shared" ref="F35" si="153">D35-D$20</f>
        <v>98</v>
      </c>
      <c r="G35" s="17">
        <v>808770.04499999993</v>
      </c>
      <c r="H35" s="17">
        <v>9158831.1414999999</v>
      </c>
      <c r="I35" s="18">
        <v>2561.3834999999999</v>
      </c>
      <c r="K35" s="19">
        <f t="shared" si="131"/>
        <v>0.14999998966231942</v>
      </c>
      <c r="L35" s="20">
        <f t="shared" si="132"/>
        <v>0.20000003278255463</v>
      </c>
      <c r="M35" s="20">
        <f t="shared" si="133"/>
        <v>0.25000002002343691</v>
      </c>
      <c r="N35" s="20">
        <f t="shared" si="134"/>
        <v>0.34999999998035491</v>
      </c>
      <c r="O35" s="21">
        <f t="shared" si="135"/>
        <v>0.43011627497453214</v>
      </c>
      <c r="P35" s="21">
        <f t="shared" si="136"/>
        <v>0.19851520383462165</v>
      </c>
      <c r="Q35" s="22">
        <f t="shared" si="137"/>
        <v>-5.0228905264985253E-2</v>
      </c>
      <c r="R35" s="26"/>
      <c r="S35" s="52">
        <f t="shared" si="138"/>
        <v>36.869891242542188</v>
      </c>
      <c r="T35" s="53">
        <f t="shared" si="139"/>
        <v>54.462320036015711</v>
      </c>
      <c r="U35" s="26"/>
      <c r="V35" s="23">
        <f t="shared" si="140"/>
        <v>1.9499999936670065</v>
      </c>
      <c r="W35" s="21">
        <f t="shared" si="141"/>
        <v>2.8000000864267349</v>
      </c>
      <c r="X35" s="21">
        <f t="shared" si="142"/>
        <v>3.4121108509676303</v>
      </c>
      <c r="Y35" s="21">
        <f t="shared" si="143"/>
        <v>3.2000000000152795</v>
      </c>
      <c r="Z35" s="21">
        <f t="shared" si="144"/>
        <v>4.6778734975829392</v>
      </c>
      <c r="AA35" s="21">
        <f t="shared" si="145"/>
        <v>4.7733403036560602E-2</v>
      </c>
      <c r="AB35" s="22">
        <f t="shared" si="146"/>
        <v>4.8707554118939393E-4</v>
      </c>
      <c r="AC35" s="26"/>
      <c r="AD35" s="52">
        <f t="shared" si="147"/>
        <v>34.854454649447419</v>
      </c>
      <c r="AE35" s="53">
        <f t="shared" si="148"/>
        <v>43.162630571894979</v>
      </c>
      <c r="AF35" s="26"/>
      <c r="AG35" s="67">
        <f t="shared" si="149"/>
        <v>5.0373975427749933</v>
      </c>
      <c r="AH35" s="67">
        <f t="shared" si="150"/>
        <v>20.949690078330821</v>
      </c>
      <c r="AI35" s="26"/>
      <c r="AJ35" s="20">
        <f t="shared" si="151"/>
        <v>296.63844546668906</v>
      </c>
    </row>
    <row r="36" spans="2:36" ht="15.75" x14ac:dyDescent="0.25">
      <c r="B36" s="144">
        <v>17</v>
      </c>
      <c r="C36" s="145"/>
      <c r="D36" s="100">
        <v>45713.625</v>
      </c>
      <c r="E36" s="97">
        <f t="shared" ref="E36" si="154">D36-D35</f>
        <v>9</v>
      </c>
      <c r="F36" s="98">
        <f t="shared" ref="F36" si="155">D36-D$20</f>
        <v>107</v>
      </c>
      <c r="G36" s="17">
        <v>808770.06349999993</v>
      </c>
      <c r="H36" s="17">
        <v>9158831.1315000001</v>
      </c>
      <c r="I36" s="18">
        <v>2561.3845000000001</v>
      </c>
      <c r="K36" s="19">
        <f t="shared" ref="K36" si="156">(G36-G35)*100</f>
        <v>1.8500000005587935</v>
      </c>
      <c r="L36" s="20">
        <f t="shared" ref="L36" si="157">(H36-H35)*100</f>
        <v>-0.99999997764825821</v>
      </c>
      <c r="M36" s="20">
        <f t="shared" ref="M36" si="158">SQRT(K36^2+L36^2)</f>
        <v>2.1029740743442495</v>
      </c>
      <c r="N36" s="20">
        <f t="shared" ref="N36" si="159">(I36-I35)*100</f>
        <v>0.10000000002037268</v>
      </c>
      <c r="O36" s="21">
        <f t="shared" ref="O36" si="160">(SQRT((G36-G35)^2+(H36-H35)^2+(I36-I35)^2)*100)</f>
        <v>2.1053503170180794</v>
      </c>
      <c r="P36" s="21">
        <f t="shared" ref="P36" si="161">O36/(F36-F35)</f>
        <v>0.23392781300200882</v>
      </c>
      <c r="Q36" s="22">
        <f t="shared" ref="Q36" si="162">(P36-P35)/(F36-F35)</f>
        <v>3.9347343519319077E-3</v>
      </c>
      <c r="R36" s="26"/>
      <c r="S36" s="52">
        <f t="shared" ref="S36" si="163">IF(K36&lt;0, ATAN2(L36,K36)*180/PI()+360,ATAN2(L36,K36)*180/PI())</f>
        <v>118.39301887842349</v>
      </c>
      <c r="T36" s="53">
        <f t="shared" ref="T36" si="164">ATAN(N36/M36)*180/PI()</f>
        <v>2.7224611875420712</v>
      </c>
      <c r="U36" s="26"/>
      <c r="V36" s="23">
        <f t="shared" ref="V36" si="165">(G36-$G$20)*100</f>
        <v>3.7999999942258</v>
      </c>
      <c r="W36" s="21">
        <f t="shared" ref="W36" si="166">(H36-$H$20)*100</f>
        <v>1.8000001087784767</v>
      </c>
      <c r="X36" s="21">
        <f t="shared" ref="X36" si="167">SQRT(V36^2+W36^2)</f>
        <v>4.2047592496739465</v>
      </c>
      <c r="Y36" s="21">
        <f t="shared" ref="Y36" si="168">(I36-$I$20)*100</f>
        <v>3.3000000000356522</v>
      </c>
      <c r="Z36" s="21">
        <f t="shared" ref="Z36" si="169">SQRT((G36-$G$20)^2+(H36-$H$20)^2+(I36-$I$20)^2)*100</f>
        <v>5.3450912385060283</v>
      </c>
      <c r="AA36" s="21">
        <f t="shared" ref="AA36" si="170">Z36/F36</f>
        <v>4.9954123724355405E-2</v>
      </c>
      <c r="AB36" s="22">
        <f t="shared" ref="AB36" si="171">(AA36-$AA$20)/(F36-$F$20)</f>
        <v>4.6686096938649912E-4</v>
      </c>
      <c r="AC36" s="26"/>
      <c r="AD36" s="52">
        <f t="shared" ref="AD36" si="172">IF(F36&lt;=0,NA(),IF((G36-$G$20)&lt;0,ATAN2((H36-$H$20),(G36-$G$20))*180/PI()+360,ATAN2((H36-$H$20),(G36-$G$20))*180/PI()))</f>
        <v>64.653822684796083</v>
      </c>
      <c r="AE36" s="53">
        <f t="shared" ref="AE36" si="173">IF(E36&lt;=0,NA(),ATAN(Y36/X36)*180/PI())</f>
        <v>38.125707831221547</v>
      </c>
      <c r="AF36" s="26"/>
      <c r="AG36" s="67">
        <f t="shared" ref="AG36" si="174">1/(O36/E36)</f>
        <v>4.2748230198322448</v>
      </c>
      <c r="AH36" s="67">
        <f t="shared" ref="AH36" si="175">1/(Z36/F36)</f>
        <v>20.018367362781795</v>
      </c>
      <c r="AI36" s="26"/>
      <c r="AJ36" s="20">
        <f t="shared" ref="AJ36" si="176">SQRT((G36-$E$11)^2+(H36-$F$11)^2+(I36-$G$11)^2)</f>
        <v>296.63682865927495</v>
      </c>
    </row>
    <row r="37" spans="2:36" ht="15.75" x14ac:dyDescent="0.25">
      <c r="B37" s="144">
        <v>18</v>
      </c>
      <c r="C37" s="145"/>
      <c r="D37" s="100"/>
      <c r="E37" s="97"/>
      <c r="F37" s="98"/>
      <c r="G37" s="17"/>
      <c r="H37" s="17"/>
      <c r="I37" s="18"/>
      <c r="K37" s="19"/>
      <c r="L37" s="20"/>
      <c r="M37" s="20"/>
      <c r="N37" s="20"/>
      <c r="O37" s="21"/>
      <c r="P37" s="21"/>
      <c r="Q37" s="22"/>
      <c r="R37" s="26"/>
      <c r="S37" s="52"/>
      <c r="T37" s="53"/>
      <c r="U37" s="26"/>
      <c r="V37" s="23"/>
      <c r="W37" s="21"/>
      <c r="X37" s="21"/>
      <c r="Y37" s="21"/>
      <c r="Z37" s="21"/>
      <c r="AA37" s="21"/>
      <c r="AB37" s="22"/>
      <c r="AC37" s="26"/>
      <c r="AD37" s="52"/>
      <c r="AE37" s="53"/>
      <c r="AF37" s="26"/>
      <c r="AG37" s="67"/>
      <c r="AH37" s="67"/>
      <c r="AI37" s="26"/>
      <c r="AJ37" s="20"/>
    </row>
    <row r="38" spans="2:36" ht="15.75" x14ac:dyDescent="0.25">
      <c r="B38" s="144">
        <v>19</v>
      </c>
      <c r="C38" s="145"/>
      <c r="D38" s="100"/>
      <c r="E38" s="97"/>
      <c r="F38" s="98"/>
      <c r="G38" s="17"/>
      <c r="H38" s="17"/>
      <c r="I38" s="18"/>
      <c r="K38" s="19"/>
      <c r="L38" s="20"/>
      <c r="M38" s="20"/>
      <c r="N38" s="20"/>
      <c r="O38" s="21"/>
      <c r="P38" s="21"/>
      <c r="Q38" s="22"/>
      <c r="R38" s="26"/>
      <c r="S38" s="52"/>
      <c r="T38" s="53"/>
      <c r="U38" s="26"/>
      <c r="V38" s="23"/>
      <c r="W38" s="21"/>
      <c r="X38" s="21"/>
      <c r="Y38" s="21"/>
      <c r="Z38" s="21"/>
      <c r="AA38" s="21"/>
      <c r="AB38" s="22"/>
      <c r="AC38" s="26"/>
      <c r="AD38" s="52"/>
      <c r="AE38" s="53"/>
      <c r="AF38" s="26"/>
      <c r="AG38" s="67"/>
      <c r="AH38" s="67"/>
      <c r="AI38" s="26"/>
      <c r="AJ38" s="20"/>
    </row>
    <row r="39" spans="2:36" ht="15.75" x14ac:dyDescent="0.25">
      <c r="B39" s="144">
        <v>20</v>
      </c>
      <c r="C39" s="145"/>
      <c r="D39" s="100"/>
      <c r="E39" s="97"/>
      <c r="F39" s="98"/>
      <c r="G39" s="17"/>
      <c r="H39" s="17"/>
      <c r="I39" s="18"/>
      <c r="K39" s="19"/>
      <c r="L39" s="20"/>
      <c r="M39" s="20"/>
      <c r="N39" s="20"/>
      <c r="O39" s="21"/>
      <c r="P39" s="21"/>
      <c r="Q39" s="22"/>
      <c r="R39" s="26"/>
      <c r="S39" s="52"/>
      <c r="T39" s="53"/>
      <c r="U39" s="26"/>
      <c r="V39" s="23"/>
      <c r="W39" s="21"/>
      <c r="X39" s="21"/>
      <c r="Y39" s="21"/>
      <c r="Z39" s="21"/>
      <c r="AA39" s="21"/>
      <c r="AB39" s="22"/>
      <c r="AC39" s="26"/>
      <c r="AD39" s="52"/>
      <c r="AE39" s="53"/>
      <c r="AF39" s="26"/>
      <c r="AG39" s="67"/>
      <c r="AH39" s="67"/>
      <c r="AI39" s="26"/>
      <c r="AJ39" s="20"/>
    </row>
    <row r="40" spans="2:36" ht="15.75" x14ac:dyDescent="0.25">
      <c r="B40" s="144">
        <v>21</v>
      </c>
      <c r="C40" s="145"/>
      <c r="D40" s="100"/>
      <c r="E40" s="97"/>
      <c r="F40" s="98"/>
      <c r="G40" s="17"/>
      <c r="H40" s="17"/>
      <c r="I40" s="18"/>
      <c r="K40" s="19"/>
      <c r="L40" s="20"/>
      <c r="M40" s="20"/>
      <c r="N40" s="20"/>
      <c r="O40" s="21"/>
      <c r="P40" s="21"/>
      <c r="Q40" s="22"/>
      <c r="R40" s="26"/>
      <c r="S40" s="52"/>
      <c r="T40" s="53"/>
      <c r="U40" s="26"/>
      <c r="V40" s="23"/>
      <c r="W40" s="21"/>
      <c r="X40" s="21"/>
      <c r="Y40" s="21"/>
      <c r="Z40" s="21"/>
      <c r="AA40" s="21"/>
      <c r="AB40" s="22"/>
      <c r="AC40" s="26"/>
      <c r="AD40" s="52"/>
      <c r="AE40" s="53"/>
      <c r="AF40" s="26"/>
      <c r="AG40" s="67"/>
      <c r="AH40" s="67"/>
      <c r="AI40" s="26"/>
      <c r="AJ40" s="20"/>
    </row>
    <row r="41" spans="2:36" ht="15.75" x14ac:dyDescent="0.25">
      <c r="B41" s="144">
        <v>22</v>
      </c>
      <c r="C41" s="145"/>
      <c r="D41" s="100"/>
      <c r="E41" s="97"/>
      <c r="F41" s="98"/>
      <c r="G41" s="17"/>
      <c r="H41" s="17"/>
      <c r="I41" s="18"/>
      <c r="K41" s="19"/>
      <c r="L41" s="20"/>
      <c r="M41" s="20"/>
      <c r="N41" s="20"/>
      <c r="O41" s="21"/>
      <c r="P41" s="21"/>
      <c r="Q41" s="22"/>
      <c r="R41" s="26"/>
      <c r="S41" s="52"/>
      <c r="T41" s="53"/>
      <c r="U41" s="26"/>
      <c r="V41" s="23"/>
      <c r="W41" s="21"/>
      <c r="X41" s="21"/>
      <c r="Y41" s="21"/>
      <c r="Z41" s="21"/>
      <c r="AA41" s="21"/>
      <c r="AB41" s="22"/>
      <c r="AC41" s="26"/>
      <c r="AD41" s="52"/>
      <c r="AE41" s="53"/>
      <c r="AF41" s="26"/>
      <c r="AG41" s="67"/>
      <c r="AH41" s="67"/>
      <c r="AI41" s="26"/>
      <c r="AJ41" s="20"/>
    </row>
    <row r="42" spans="2:36" ht="15.75" x14ac:dyDescent="0.25">
      <c r="B42" s="144">
        <v>23</v>
      </c>
      <c r="C42" s="145"/>
      <c r="D42" s="100"/>
      <c r="E42" s="97"/>
      <c r="F42" s="98"/>
      <c r="G42" s="17"/>
      <c r="H42" s="17"/>
      <c r="I42" s="18"/>
      <c r="K42" s="19"/>
      <c r="L42" s="20"/>
      <c r="M42" s="20"/>
      <c r="N42" s="20"/>
      <c r="O42" s="21"/>
      <c r="P42" s="21"/>
      <c r="Q42" s="22"/>
      <c r="R42" s="26"/>
      <c r="S42" s="52"/>
      <c r="T42" s="53"/>
      <c r="U42" s="26"/>
      <c r="V42" s="23"/>
      <c r="W42" s="21"/>
      <c r="X42" s="21"/>
      <c r="Y42" s="21"/>
      <c r="Z42" s="21"/>
      <c r="AA42" s="21"/>
      <c r="AB42" s="22"/>
      <c r="AC42" s="26"/>
      <c r="AD42" s="52"/>
      <c r="AE42" s="53"/>
      <c r="AF42" s="26"/>
      <c r="AG42" s="67"/>
      <c r="AH42" s="67"/>
      <c r="AI42" s="26"/>
      <c r="AJ42" s="20"/>
    </row>
    <row r="43" spans="2:36" ht="15.75" x14ac:dyDescent="0.25">
      <c r="B43" s="144">
        <v>24</v>
      </c>
      <c r="C43" s="145"/>
      <c r="D43" s="100"/>
      <c r="E43" s="97"/>
      <c r="F43" s="98"/>
      <c r="G43" s="17"/>
      <c r="H43" s="17"/>
      <c r="I43" s="18"/>
      <c r="K43" s="19"/>
      <c r="L43" s="20"/>
      <c r="M43" s="20"/>
      <c r="N43" s="20"/>
      <c r="O43" s="21"/>
      <c r="P43" s="21"/>
      <c r="Q43" s="22"/>
      <c r="R43" s="26"/>
      <c r="S43" s="52"/>
      <c r="T43" s="53"/>
      <c r="U43" s="26"/>
      <c r="V43" s="23"/>
      <c r="W43" s="21"/>
      <c r="X43" s="21"/>
      <c r="Y43" s="21"/>
      <c r="Z43" s="21"/>
      <c r="AA43" s="21"/>
      <c r="AB43" s="22"/>
      <c r="AC43" s="26"/>
      <c r="AD43" s="52"/>
      <c r="AE43" s="53"/>
      <c r="AF43" s="26"/>
      <c r="AG43" s="67"/>
      <c r="AH43" s="67"/>
      <c r="AI43" s="26"/>
      <c r="AJ43" s="20"/>
    </row>
    <row r="44" spans="2:36" ht="15.75" x14ac:dyDescent="0.25">
      <c r="B44" s="144">
        <v>25</v>
      </c>
      <c r="C44" s="145"/>
      <c r="D44" s="100"/>
      <c r="E44" s="97"/>
      <c r="F44" s="98"/>
      <c r="G44" s="17"/>
      <c r="H44" s="17"/>
      <c r="I44" s="18"/>
      <c r="K44" s="19"/>
      <c r="L44" s="20"/>
      <c r="M44" s="20"/>
      <c r="N44" s="20"/>
      <c r="O44" s="21"/>
      <c r="P44" s="21"/>
      <c r="Q44" s="22"/>
      <c r="R44" s="26"/>
      <c r="S44" s="52"/>
      <c r="T44" s="53"/>
      <c r="U44" s="26"/>
      <c r="V44" s="23"/>
      <c r="W44" s="21"/>
      <c r="X44" s="21"/>
      <c r="Y44" s="21"/>
      <c r="Z44" s="21"/>
      <c r="AA44" s="21"/>
      <c r="AB44" s="22"/>
      <c r="AC44" s="26"/>
      <c r="AD44" s="52"/>
      <c r="AE44" s="53"/>
      <c r="AF44" s="26"/>
      <c r="AG44" s="67"/>
      <c r="AH44" s="67"/>
      <c r="AI44" s="26"/>
      <c r="AJ44" s="20"/>
    </row>
    <row r="45" spans="2:36" ht="15.75" x14ac:dyDescent="0.25">
      <c r="B45" s="144">
        <v>26</v>
      </c>
      <c r="C45" s="145"/>
      <c r="D45" s="100"/>
      <c r="E45" s="97"/>
      <c r="F45" s="98"/>
      <c r="G45" s="17"/>
      <c r="H45" s="17"/>
      <c r="I45" s="18"/>
      <c r="K45" s="19"/>
      <c r="L45" s="20"/>
      <c r="M45" s="20"/>
      <c r="N45" s="20"/>
      <c r="O45" s="21"/>
      <c r="P45" s="21"/>
      <c r="Q45" s="22"/>
      <c r="R45" s="26"/>
      <c r="S45" s="52"/>
      <c r="T45" s="53"/>
      <c r="U45" s="26"/>
      <c r="V45" s="23"/>
      <c r="W45" s="21"/>
      <c r="X45" s="21"/>
      <c r="Y45" s="21"/>
      <c r="Z45" s="21"/>
      <c r="AA45" s="21"/>
      <c r="AB45" s="22"/>
      <c r="AC45" s="26"/>
      <c r="AD45" s="52"/>
      <c r="AE45" s="53"/>
      <c r="AF45" s="26"/>
      <c r="AG45" s="67"/>
      <c r="AH45" s="67"/>
      <c r="AI45" s="26"/>
      <c r="AJ45" s="20"/>
    </row>
    <row r="46" spans="2:36" ht="15.75" x14ac:dyDescent="0.25">
      <c r="B46" s="144">
        <v>27</v>
      </c>
      <c r="C46" s="145"/>
      <c r="D46" s="100"/>
      <c r="E46" s="97"/>
      <c r="F46" s="98"/>
      <c r="G46" s="17"/>
      <c r="H46" s="17"/>
      <c r="I46" s="18"/>
      <c r="K46" s="19"/>
      <c r="L46" s="20"/>
      <c r="M46" s="20"/>
      <c r="N46" s="20"/>
      <c r="O46" s="21"/>
      <c r="P46" s="21"/>
      <c r="Q46" s="22"/>
      <c r="R46" s="26"/>
      <c r="S46" s="52"/>
      <c r="T46" s="53"/>
      <c r="U46" s="26"/>
      <c r="V46" s="23"/>
      <c r="W46" s="21"/>
      <c r="X46" s="21"/>
      <c r="Y46" s="21"/>
      <c r="Z46" s="21"/>
      <c r="AA46" s="21"/>
      <c r="AB46" s="22"/>
      <c r="AC46" s="26"/>
      <c r="AD46" s="52"/>
      <c r="AE46" s="53"/>
      <c r="AF46" s="26"/>
      <c r="AG46" s="67"/>
      <c r="AH46" s="67"/>
      <c r="AI46" s="26"/>
      <c r="AJ46" s="20"/>
    </row>
    <row r="47" spans="2:36" ht="15.75" x14ac:dyDescent="0.25">
      <c r="B47" s="144">
        <v>28</v>
      </c>
      <c r="C47" s="145"/>
      <c r="D47" s="100"/>
      <c r="E47" s="97"/>
      <c r="F47" s="98"/>
      <c r="G47" s="17"/>
      <c r="H47" s="17"/>
      <c r="I47" s="18"/>
      <c r="K47" s="19"/>
      <c r="L47" s="20"/>
      <c r="M47" s="20"/>
      <c r="N47" s="20"/>
      <c r="O47" s="21"/>
      <c r="P47" s="21"/>
      <c r="Q47" s="22"/>
      <c r="R47" s="26"/>
      <c r="S47" s="52"/>
      <c r="T47" s="53"/>
      <c r="U47" s="26"/>
      <c r="V47" s="23"/>
      <c r="W47" s="21"/>
      <c r="X47" s="21"/>
      <c r="Y47" s="21"/>
      <c r="Z47" s="21"/>
      <c r="AA47" s="21"/>
      <c r="AB47" s="22"/>
      <c r="AC47" s="26"/>
      <c r="AD47" s="52"/>
      <c r="AE47" s="53"/>
      <c r="AF47" s="26"/>
      <c r="AG47" s="67"/>
      <c r="AH47" s="67"/>
      <c r="AI47" s="26"/>
      <c r="AJ47" s="20"/>
    </row>
    <row r="48" spans="2:36" ht="15.75" x14ac:dyDescent="0.25">
      <c r="B48" s="144">
        <v>29</v>
      </c>
      <c r="C48" s="145"/>
      <c r="D48" s="100"/>
      <c r="E48" s="97"/>
      <c r="F48" s="98"/>
      <c r="G48" s="17"/>
      <c r="H48" s="17"/>
      <c r="I48" s="18"/>
      <c r="K48" s="19"/>
      <c r="L48" s="20"/>
      <c r="M48" s="20"/>
      <c r="N48" s="20"/>
      <c r="O48" s="21"/>
      <c r="P48" s="21"/>
      <c r="Q48" s="22"/>
      <c r="R48" s="26"/>
      <c r="S48" s="52"/>
      <c r="T48" s="53"/>
      <c r="U48" s="26"/>
      <c r="V48" s="23"/>
      <c r="W48" s="21"/>
      <c r="X48" s="21"/>
      <c r="Y48" s="21"/>
      <c r="Z48" s="21"/>
      <c r="AA48" s="21"/>
      <c r="AB48" s="22"/>
      <c r="AC48" s="26"/>
      <c r="AD48" s="52"/>
      <c r="AE48" s="53"/>
      <c r="AF48" s="26"/>
      <c r="AG48" s="67"/>
      <c r="AH48" s="67"/>
      <c r="AI48" s="26"/>
      <c r="AJ48" s="20"/>
    </row>
    <row r="49" spans="2:36" ht="15.75" x14ac:dyDescent="0.25">
      <c r="B49" s="144">
        <v>30</v>
      </c>
      <c r="C49" s="145"/>
      <c r="D49" s="100"/>
      <c r="E49" s="97"/>
      <c r="F49" s="98"/>
      <c r="G49" s="17"/>
      <c r="H49" s="17"/>
      <c r="I49" s="18"/>
      <c r="K49" s="19"/>
      <c r="L49" s="20"/>
      <c r="M49" s="20"/>
      <c r="N49" s="20"/>
      <c r="O49" s="21"/>
      <c r="P49" s="21"/>
      <c r="Q49" s="22"/>
      <c r="R49" s="26"/>
      <c r="S49" s="52"/>
      <c r="T49" s="53"/>
      <c r="U49" s="26"/>
      <c r="V49" s="23"/>
      <c r="W49" s="21"/>
      <c r="X49" s="21"/>
      <c r="Y49" s="21"/>
      <c r="Z49" s="21"/>
      <c r="AA49" s="21"/>
      <c r="AB49" s="22"/>
      <c r="AC49" s="26"/>
      <c r="AD49" s="52"/>
      <c r="AE49" s="53"/>
      <c r="AF49" s="26"/>
      <c r="AG49" s="67"/>
      <c r="AH49" s="67"/>
      <c r="AI49" s="26"/>
      <c r="AJ49" s="20"/>
    </row>
    <row r="50" spans="2:36" ht="15.75" x14ac:dyDescent="0.25">
      <c r="B50" s="144">
        <v>31</v>
      </c>
      <c r="C50" s="145"/>
      <c r="D50" s="100"/>
      <c r="E50" s="97"/>
      <c r="F50" s="98"/>
      <c r="G50" s="17"/>
      <c r="H50" s="17"/>
      <c r="I50" s="18"/>
      <c r="K50" s="19"/>
      <c r="L50" s="20"/>
      <c r="M50" s="20"/>
      <c r="N50" s="20"/>
      <c r="O50" s="21"/>
      <c r="P50" s="21"/>
      <c r="Q50" s="22"/>
      <c r="R50" s="26"/>
      <c r="S50" s="52"/>
      <c r="T50" s="53"/>
      <c r="U50" s="26"/>
      <c r="V50" s="23"/>
      <c r="W50" s="21"/>
      <c r="X50" s="21"/>
      <c r="Y50" s="21"/>
      <c r="Z50" s="21"/>
      <c r="AA50" s="21"/>
      <c r="AB50" s="22"/>
      <c r="AC50" s="26"/>
      <c r="AD50" s="52"/>
      <c r="AE50" s="53"/>
      <c r="AF50" s="26"/>
      <c r="AG50" s="67"/>
      <c r="AH50" s="67"/>
      <c r="AI50" s="26"/>
      <c r="AJ50" s="20"/>
    </row>
    <row r="51" spans="2:36" ht="15.75" x14ac:dyDescent="0.25">
      <c r="B51" s="144">
        <v>32</v>
      </c>
      <c r="C51" s="145"/>
      <c r="D51" s="100"/>
      <c r="E51" s="97"/>
      <c r="F51" s="98"/>
      <c r="G51" s="17"/>
      <c r="H51" s="17"/>
      <c r="I51" s="18"/>
      <c r="K51" s="19"/>
      <c r="L51" s="20"/>
      <c r="M51" s="20"/>
      <c r="N51" s="20"/>
      <c r="O51" s="21"/>
      <c r="P51" s="21"/>
      <c r="Q51" s="22"/>
      <c r="R51" s="26"/>
      <c r="S51" s="52"/>
      <c r="T51" s="53"/>
      <c r="U51" s="26"/>
      <c r="V51" s="23"/>
      <c r="W51" s="21"/>
      <c r="X51" s="21"/>
      <c r="Y51" s="21"/>
      <c r="Z51" s="21"/>
      <c r="AA51" s="21"/>
      <c r="AB51" s="22"/>
      <c r="AC51" s="26"/>
      <c r="AD51" s="52"/>
      <c r="AE51" s="53"/>
      <c r="AF51" s="26"/>
      <c r="AG51" s="67"/>
      <c r="AH51" s="67"/>
      <c r="AI51" s="26"/>
      <c r="AJ51" s="20"/>
    </row>
    <row r="52" spans="2:36" ht="15.75" x14ac:dyDescent="0.25">
      <c r="B52" s="144">
        <v>33</v>
      </c>
      <c r="C52" s="145"/>
      <c r="D52" s="100"/>
      <c r="E52" s="97"/>
      <c r="F52" s="98"/>
      <c r="G52" s="17"/>
      <c r="H52" s="17"/>
      <c r="I52" s="18"/>
      <c r="K52" s="19"/>
      <c r="L52" s="20"/>
      <c r="M52" s="20"/>
      <c r="N52" s="20"/>
      <c r="O52" s="21"/>
      <c r="P52" s="21"/>
      <c r="Q52" s="22"/>
      <c r="R52" s="26"/>
      <c r="S52" s="52"/>
      <c r="T52" s="53"/>
      <c r="U52" s="26"/>
      <c r="V52" s="23"/>
      <c r="W52" s="21"/>
      <c r="X52" s="21"/>
      <c r="Y52" s="21"/>
      <c r="Z52" s="21"/>
      <c r="AA52" s="21"/>
      <c r="AB52" s="22"/>
      <c r="AC52" s="26"/>
      <c r="AD52" s="52"/>
      <c r="AE52" s="53"/>
      <c r="AF52" s="26"/>
      <c r="AG52" s="67"/>
      <c r="AH52" s="67"/>
      <c r="AI52" s="26"/>
      <c r="AJ52" s="20"/>
    </row>
    <row r="53" spans="2:36" ht="15.75" x14ac:dyDescent="0.25">
      <c r="B53" s="144">
        <v>34</v>
      </c>
      <c r="C53" s="145"/>
      <c r="D53" s="100"/>
      <c r="E53" s="97"/>
      <c r="F53" s="98"/>
      <c r="G53" s="17"/>
      <c r="H53" s="17"/>
      <c r="I53" s="18"/>
      <c r="K53" s="19"/>
      <c r="L53" s="20"/>
      <c r="M53" s="20"/>
      <c r="N53" s="20"/>
      <c r="O53" s="21"/>
      <c r="P53" s="21"/>
      <c r="Q53" s="22"/>
      <c r="R53" s="26"/>
      <c r="S53" s="52"/>
      <c r="T53" s="53"/>
      <c r="U53" s="26"/>
      <c r="V53" s="23"/>
      <c r="W53" s="21"/>
      <c r="X53" s="21"/>
      <c r="Y53" s="21"/>
      <c r="Z53" s="21"/>
      <c r="AA53" s="21"/>
      <c r="AB53" s="22"/>
      <c r="AC53" s="26"/>
      <c r="AD53" s="52"/>
      <c r="AE53" s="53"/>
      <c r="AF53" s="26"/>
      <c r="AG53" s="67"/>
      <c r="AH53" s="67"/>
      <c r="AI53" s="26"/>
      <c r="AJ53" s="20"/>
    </row>
    <row r="54" spans="2:36" ht="15.75" x14ac:dyDescent="0.25">
      <c r="B54" s="144">
        <v>35</v>
      </c>
      <c r="C54" s="145"/>
      <c r="D54" s="100"/>
      <c r="E54" s="97"/>
      <c r="F54" s="98"/>
      <c r="G54" s="17"/>
      <c r="H54" s="17"/>
      <c r="I54" s="18"/>
      <c r="K54" s="19"/>
      <c r="L54" s="20"/>
      <c r="M54" s="20"/>
      <c r="N54" s="20"/>
      <c r="O54" s="21"/>
      <c r="P54" s="21"/>
      <c r="Q54" s="22"/>
      <c r="R54" s="26"/>
      <c r="S54" s="52"/>
      <c r="T54" s="53"/>
      <c r="U54" s="26"/>
      <c r="V54" s="23"/>
      <c r="W54" s="21"/>
      <c r="X54" s="21"/>
      <c r="Y54" s="21"/>
      <c r="Z54" s="21"/>
      <c r="AA54" s="21"/>
      <c r="AB54" s="22"/>
      <c r="AC54" s="26"/>
      <c r="AD54" s="52"/>
      <c r="AE54" s="53"/>
      <c r="AF54" s="26"/>
      <c r="AG54" s="67"/>
      <c r="AH54" s="67"/>
      <c r="AI54" s="26"/>
      <c r="AJ54" s="20"/>
    </row>
    <row r="55" spans="2:36" ht="15.75" x14ac:dyDescent="0.25">
      <c r="B55" s="144">
        <v>36</v>
      </c>
      <c r="C55" s="145"/>
      <c r="D55" s="100"/>
      <c r="E55" s="97"/>
      <c r="F55" s="98"/>
      <c r="G55" s="17"/>
      <c r="H55" s="17"/>
      <c r="I55" s="18"/>
      <c r="K55" s="19"/>
      <c r="L55" s="20"/>
      <c r="M55" s="20"/>
      <c r="N55" s="20"/>
      <c r="O55" s="21"/>
      <c r="P55" s="21"/>
      <c r="Q55" s="22"/>
      <c r="R55" s="26"/>
      <c r="S55" s="52"/>
      <c r="T55" s="53"/>
      <c r="U55" s="26"/>
      <c r="V55" s="23"/>
      <c r="W55" s="21"/>
      <c r="X55" s="21"/>
      <c r="Y55" s="21"/>
      <c r="Z55" s="21"/>
      <c r="AA55" s="21"/>
      <c r="AB55" s="22"/>
      <c r="AC55" s="26"/>
      <c r="AD55" s="52"/>
      <c r="AE55" s="53"/>
      <c r="AF55" s="26"/>
      <c r="AG55" s="67"/>
      <c r="AH55" s="67"/>
      <c r="AI55" s="26"/>
      <c r="AJ55" s="20"/>
    </row>
    <row r="56" spans="2:36" ht="15.75" x14ac:dyDescent="0.25">
      <c r="B56" s="144">
        <v>37</v>
      </c>
      <c r="C56" s="145"/>
      <c r="D56" s="100"/>
      <c r="E56" s="97"/>
      <c r="F56" s="98"/>
      <c r="G56" s="17"/>
      <c r="H56" s="17"/>
      <c r="I56" s="18"/>
      <c r="K56" s="19"/>
      <c r="L56" s="20"/>
      <c r="M56" s="20"/>
      <c r="N56" s="20"/>
      <c r="O56" s="21"/>
      <c r="P56" s="21"/>
      <c r="Q56" s="22"/>
      <c r="R56" s="26"/>
      <c r="S56" s="52"/>
      <c r="T56" s="53"/>
      <c r="U56" s="26"/>
      <c r="V56" s="23"/>
      <c r="W56" s="21"/>
      <c r="X56" s="21"/>
      <c r="Y56" s="21"/>
      <c r="Z56" s="21"/>
      <c r="AA56" s="21"/>
      <c r="AB56" s="22"/>
      <c r="AC56" s="26"/>
      <c r="AD56" s="52"/>
      <c r="AE56" s="53"/>
      <c r="AF56" s="26"/>
      <c r="AG56" s="67"/>
      <c r="AH56" s="67"/>
      <c r="AI56" s="26"/>
      <c r="AJ56" s="20"/>
    </row>
    <row r="57" spans="2:36" ht="15.75" x14ac:dyDescent="0.25">
      <c r="B57" s="144">
        <v>38</v>
      </c>
      <c r="C57" s="145"/>
      <c r="D57" s="100"/>
      <c r="E57" s="97"/>
      <c r="F57" s="98"/>
      <c r="G57" s="17"/>
      <c r="H57" s="17"/>
      <c r="I57" s="18"/>
      <c r="K57" s="19"/>
      <c r="L57" s="20"/>
      <c r="M57" s="20"/>
      <c r="N57" s="20"/>
      <c r="O57" s="21"/>
      <c r="P57" s="21"/>
      <c r="Q57" s="22"/>
      <c r="R57" s="26"/>
      <c r="S57" s="52"/>
      <c r="T57" s="53"/>
      <c r="U57" s="26"/>
      <c r="V57" s="23"/>
      <c r="W57" s="21"/>
      <c r="X57" s="21"/>
      <c r="Y57" s="21"/>
      <c r="Z57" s="21"/>
      <c r="AA57" s="21"/>
      <c r="AB57" s="22"/>
      <c r="AC57" s="26"/>
      <c r="AD57" s="52"/>
      <c r="AE57" s="53"/>
      <c r="AF57" s="26"/>
      <c r="AG57" s="67"/>
      <c r="AH57" s="67"/>
      <c r="AI57" s="26"/>
      <c r="AJ57" s="20"/>
    </row>
    <row r="58" spans="2:36" ht="15.75" x14ac:dyDescent="0.25">
      <c r="B58" s="144">
        <v>39</v>
      </c>
      <c r="C58" s="145"/>
      <c r="D58" s="100"/>
      <c r="E58" s="97"/>
      <c r="F58" s="98"/>
      <c r="G58" s="17"/>
      <c r="H58" s="17"/>
      <c r="I58" s="18"/>
      <c r="K58" s="19"/>
      <c r="L58" s="20"/>
      <c r="M58" s="20"/>
      <c r="N58" s="20"/>
      <c r="O58" s="21"/>
      <c r="P58" s="21"/>
      <c r="Q58" s="22"/>
      <c r="R58" s="26"/>
      <c r="S58" s="52"/>
      <c r="T58" s="53"/>
      <c r="U58" s="26"/>
      <c r="V58" s="23"/>
      <c r="W58" s="21"/>
      <c r="X58" s="21"/>
      <c r="Y58" s="21"/>
      <c r="Z58" s="21"/>
      <c r="AA58" s="21"/>
      <c r="AB58" s="22"/>
      <c r="AC58" s="26"/>
      <c r="AD58" s="52"/>
      <c r="AE58" s="53"/>
      <c r="AF58" s="26"/>
      <c r="AG58" s="67"/>
      <c r="AH58" s="67"/>
      <c r="AI58" s="26"/>
      <c r="AJ58" s="20"/>
    </row>
    <row r="59" spans="2:36" ht="15.75" x14ac:dyDescent="0.25">
      <c r="B59" s="144">
        <v>40</v>
      </c>
      <c r="C59" s="145"/>
      <c r="D59" s="100"/>
      <c r="E59" s="97"/>
      <c r="F59" s="98"/>
      <c r="G59" s="17"/>
      <c r="H59" s="17"/>
      <c r="I59" s="18"/>
      <c r="K59" s="19"/>
      <c r="L59" s="20"/>
      <c r="M59" s="20"/>
      <c r="N59" s="20"/>
      <c r="O59" s="21"/>
      <c r="P59" s="21"/>
      <c r="Q59" s="22"/>
      <c r="R59" s="26"/>
      <c r="S59" s="52"/>
      <c r="T59" s="53"/>
      <c r="U59" s="26"/>
      <c r="V59" s="23"/>
      <c r="W59" s="21"/>
      <c r="X59" s="21"/>
      <c r="Y59" s="21"/>
      <c r="Z59" s="21"/>
      <c r="AA59" s="21"/>
      <c r="AB59" s="22"/>
      <c r="AC59" s="26"/>
      <c r="AD59" s="52"/>
      <c r="AE59" s="53"/>
      <c r="AF59" s="26"/>
      <c r="AG59" s="67"/>
      <c r="AH59" s="67"/>
      <c r="AI59" s="26"/>
      <c r="AJ59" s="20"/>
    </row>
    <row r="60" spans="2:36" ht="15.75" x14ac:dyDescent="0.25">
      <c r="B60" s="144">
        <v>41</v>
      </c>
      <c r="C60" s="145"/>
      <c r="D60" s="100"/>
      <c r="E60" s="97"/>
      <c r="F60" s="98"/>
      <c r="G60" s="17"/>
      <c r="H60" s="17"/>
      <c r="I60" s="18"/>
      <c r="K60" s="19"/>
      <c r="L60" s="20"/>
      <c r="M60" s="20"/>
      <c r="N60" s="20"/>
      <c r="O60" s="21"/>
      <c r="P60" s="21"/>
      <c r="Q60" s="22"/>
      <c r="R60" s="26"/>
      <c r="S60" s="52"/>
      <c r="T60" s="53"/>
      <c r="U60" s="26"/>
      <c r="V60" s="23"/>
      <c r="W60" s="21"/>
      <c r="X60" s="21"/>
      <c r="Y60" s="21"/>
      <c r="Z60" s="21"/>
      <c r="AA60" s="21"/>
      <c r="AB60" s="22"/>
      <c r="AC60" s="26"/>
      <c r="AD60" s="52"/>
      <c r="AE60" s="53"/>
      <c r="AF60" s="26"/>
      <c r="AG60" s="67"/>
      <c r="AH60" s="67"/>
      <c r="AI60" s="26"/>
      <c r="AJ60" s="20"/>
    </row>
    <row r="61" spans="2:36" ht="15.75" x14ac:dyDescent="0.25">
      <c r="B61" s="111"/>
      <c r="C61" s="112"/>
      <c r="D61" s="100"/>
      <c r="E61" s="97"/>
      <c r="F61" s="98"/>
      <c r="G61" s="17"/>
      <c r="H61" s="17"/>
      <c r="I61" s="18"/>
      <c r="K61" s="19"/>
      <c r="L61" s="20"/>
      <c r="M61" s="20"/>
      <c r="N61" s="20"/>
      <c r="O61" s="21"/>
      <c r="P61" s="21"/>
      <c r="Q61" s="22"/>
      <c r="R61" s="26"/>
      <c r="S61" s="52"/>
      <c r="T61" s="53"/>
      <c r="U61" s="26"/>
      <c r="V61" s="23"/>
      <c r="W61" s="21"/>
      <c r="X61" s="21"/>
      <c r="Y61" s="21"/>
      <c r="Z61" s="21"/>
      <c r="AA61" s="21"/>
      <c r="AB61" s="22"/>
      <c r="AC61" s="26"/>
      <c r="AD61" s="52"/>
      <c r="AE61" s="53"/>
      <c r="AF61" s="26"/>
      <c r="AG61" s="67"/>
      <c r="AH61" s="67"/>
      <c r="AI61" s="26"/>
      <c r="AJ61" s="20"/>
    </row>
    <row r="62" spans="2:36" ht="15.75" x14ac:dyDescent="0.25">
      <c r="B62" s="111"/>
      <c r="C62" s="112"/>
      <c r="D62" s="100"/>
      <c r="E62" s="97"/>
      <c r="F62" s="98"/>
      <c r="G62" s="17"/>
      <c r="H62" s="17"/>
      <c r="I62" s="18"/>
      <c r="K62" s="19"/>
      <c r="L62" s="20"/>
      <c r="M62" s="20"/>
      <c r="N62" s="20"/>
      <c r="O62" s="21"/>
      <c r="P62" s="21"/>
      <c r="Q62" s="22"/>
      <c r="R62" s="26"/>
      <c r="S62" s="52"/>
      <c r="T62" s="53"/>
      <c r="U62" s="26"/>
      <c r="V62" s="23"/>
      <c r="W62" s="21"/>
      <c r="X62" s="21"/>
      <c r="Y62" s="21"/>
      <c r="Z62" s="21"/>
      <c r="AA62" s="21"/>
      <c r="AB62" s="22"/>
      <c r="AC62" s="26"/>
      <c r="AD62" s="52"/>
      <c r="AE62" s="53"/>
      <c r="AF62" s="26"/>
      <c r="AG62" s="67"/>
      <c r="AH62" s="67"/>
      <c r="AI62" s="26"/>
      <c r="AJ62" s="20"/>
    </row>
    <row r="63" spans="2:36" ht="15.75" x14ac:dyDescent="0.25">
      <c r="B63" s="111"/>
      <c r="C63" s="112"/>
      <c r="D63" s="100"/>
      <c r="E63" s="97"/>
      <c r="F63" s="98"/>
      <c r="G63" s="17"/>
      <c r="H63" s="17"/>
      <c r="I63" s="18"/>
      <c r="K63" s="19"/>
      <c r="L63" s="20"/>
      <c r="M63" s="20"/>
      <c r="N63" s="20"/>
      <c r="O63" s="21"/>
      <c r="P63" s="21"/>
      <c r="Q63" s="22"/>
      <c r="R63" s="26"/>
      <c r="S63" s="52"/>
      <c r="T63" s="53"/>
      <c r="U63" s="26"/>
      <c r="V63" s="23"/>
      <c r="W63" s="21"/>
      <c r="X63" s="21"/>
      <c r="Y63" s="21"/>
      <c r="Z63" s="21"/>
      <c r="AA63" s="21"/>
      <c r="AB63" s="22"/>
      <c r="AC63" s="26"/>
      <c r="AD63" s="52"/>
      <c r="AE63" s="53"/>
      <c r="AF63" s="26"/>
      <c r="AG63" s="67"/>
      <c r="AH63" s="67"/>
      <c r="AI63" s="26"/>
      <c r="AJ63" s="20"/>
    </row>
    <row r="64" spans="2:36" ht="15.75" x14ac:dyDescent="0.25">
      <c r="B64" s="111"/>
      <c r="C64" s="112"/>
      <c r="D64" s="100"/>
      <c r="E64" s="97"/>
      <c r="F64" s="98"/>
      <c r="G64" s="17"/>
      <c r="H64" s="17"/>
      <c r="I64" s="18"/>
      <c r="K64" s="19"/>
      <c r="L64" s="20"/>
      <c r="M64" s="20"/>
      <c r="N64" s="20"/>
      <c r="O64" s="21"/>
      <c r="P64" s="21"/>
      <c r="Q64" s="22"/>
      <c r="R64" s="26"/>
      <c r="S64" s="52"/>
      <c r="T64" s="53"/>
      <c r="U64" s="26"/>
      <c r="V64" s="23"/>
      <c r="W64" s="21"/>
      <c r="X64" s="21"/>
      <c r="Y64" s="21"/>
      <c r="Z64" s="21"/>
      <c r="AA64" s="21"/>
      <c r="AB64" s="22"/>
      <c r="AC64" s="26"/>
      <c r="AD64" s="52"/>
      <c r="AE64" s="53"/>
      <c r="AF64" s="26"/>
      <c r="AG64" s="67"/>
      <c r="AH64" s="67"/>
      <c r="AI64" s="26"/>
      <c r="AJ64" s="20"/>
    </row>
    <row r="65" spans="2:36" ht="15.75" x14ac:dyDescent="0.25">
      <c r="B65" s="111"/>
      <c r="C65" s="112"/>
      <c r="D65" s="100"/>
      <c r="E65" s="97"/>
      <c r="F65" s="98"/>
      <c r="G65" s="17"/>
      <c r="H65" s="17"/>
      <c r="I65" s="18"/>
      <c r="K65" s="19"/>
      <c r="L65" s="20"/>
      <c r="M65" s="20"/>
      <c r="N65" s="20"/>
      <c r="O65" s="21"/>
      <c r="P65" s="21"/>
      <c r="Q65" s="22"/>
      <c r="R65" s="26"/>
      <c r="S65" s="52"/>
      <c r="T65" s="53"/>
      <c r="U65" s="26"/>
      <c r="V65" s="23"/>
      <c r="W65" s="21"/>
      <c r="X65" s="21"/>
      <c r="Y65" s="21"/>
      <c r="Z65" s="21"/>
      <c r="AA65" s="21"/>
      <c r="AB65" s="22"/>
      <c r="AC65" s="26"/>
      <c r="AD65" s="52"/>
      <c r="AE65" s="53"/>
      <c r="AF65" s="26"/>
      <c r="AG65" s="67"/>
      <c r="AH65" s="67"/>
      <c r="AI65" s="26"/>
      <c r="AJ65" s="20"/>
    </row>
    <row r="66" spans="2:36" ht="15.75" x14ac:dyDescent="0.25">
      <c r="B66" s="111"/>
      <c r="C66" s="112"/>
      <c r="D66" s="100"/>
      <c r="E66" s="97"/>
      <c r="F66" s="98"/>
      <c r="G66" s="17"/>
      <c r="H66" s="17"/>
      <c r="I66" s="18"/>
      <c r="K66" s="19"/>
      <c r="L66" s="20"/>
      <c r="M66" s="20"/>
      <c r="N66" s="20"/>
      <c r="O66" s="21"/>
      <c r="P66" s="21"/>
      <c r="Q66" s="22"/>
      <c r="R66" s="26"/>
      <c r="S66" s="52"/>
      <c r="T66" s="53"/>
      <c r="U66" s="26"/>
      <c r="V66" s="23"/>
      <c r="W66" s="21"/>
      <c r="X66" s="21"/>
      <c r="Y66" s="21"/>
      <c r="Z66" s="21"/>
      <c r="AA66" s="21"/>
      <c r="AB66" s="22"/>
      <c r="AC66" s="26"/>
      <c r="AD66" s="52"/>
      <c r="AE66" s="53"/>
      <c r="AF66" s="26"/>
      <c r="AG66" s="67"/>
      <c r="AH66" s="67"/>
      <c r="AI66" s="26"/>
      <c r="AJ66" s="20"/>
    </row>
    <row r="67" spans="2:36" ht="15.75" x14ac:dyDescent="0.25">
      <c r="B67" s="111"/>
      <c r="C67" s="112"/>
      <c r="D67" s="100"/>
      <c r="E67" s="97"/>
      <c r="F67" s="98"/>
      <c r="G67" s="17"/>
      <c r="H67" s="17"/>
      <c r="I67" s="18"/>
      <c r="K67" s="19"/>
      <c r="L67" s="20"/>
      <c r="M67" s="20"/>
      <c r="N67" s="20"/>
      <c r="O67" s="21"/>
      <c r="P67" s="21"/>
      <c r="Q67" s="22"/>
      <c r="R67" s="26"/>
      <c r="S67" s="52"/>
      <c r="T67" s="53"/>
      <c r="U67" s="26"/>
      <c r="V67" s="23"/>
      <c r="W67" s="21"/>
      <c r="X67" s="21"/>
      <c r="Y67" s="21"/>
      <c r="Z67" s="21"/>
      <c r="AA67" s="21"/>
      <c r="AB67" s="22"/>
      <c r="AC67" s="26"/>
      <c r="AD67" s="52"/>
      <c r="AE67" s="53"/>
      <c r="AF67" s="26"/>
      <c r="AG67" s="67"/>
      <c r="AH67" s="67"/>
      <c r="AI67" s="26"/>
      <c r="AJ67" s="20"/>
    </row>
    <row r="68" spans="2:36" ht="15.75" x14ac:dyDescent="0.25">
      <c r="B68" s="111"/>
      <c r="C68" s="112"/>
      <c r="D68" s="100"/>
      <c r="E68" s="97"/>
      <c r="F68" s="98"/>
      <c r="G68" s="17"/>
      <c r="H68" s="17"/>
      <c r="I68" s="18"/>
      <c r="K68" s="19"/>
      <c r="L68" s="20"/>
      <c r="M68" s="20"/>
      <c r="N68" s="20"/>
      <c r="O68" s="21"/>
      <c r="P68" s="21"/>
      <c r="Q68" s="22"/>
      <c r="R68" s="26"/>
      <c r="S68" s="52"/>
      <c r="T68" s="53"/>
      <c r="U68" s="26"/>
      <c r="V68" s="23"/>
      <c r="W68" s="21"/>
      <c r="X68" s="21"/>
      <c r="Y68" s="21"/>
      <c r="Z68" s="21"/>
      <c r="AA68" s="21"/>
      <c r="AB68" s="22"/>
      <c r="AC68" s="26"/>
      <c r="AD68" s="52"/>
      <c r="AE68" s="53"/>
      <c r="AF68" s="26"/>
      <c r="AG68" s="67"/>
      <c r="AH68" s="67"/>
      <c r="AI68" s="26"/>
      <c r="AJ68" s="20"/>
    </row>
    <row r="69" spans="2:36" ht="15.75" x14ac:dyDescent="0.25">
      <c r="B69" s="111"/>
      <c r="C69" s="112"/>
      <c r="D69" s="100"/>
      <c r="E69" s="97"/>
      <c r="F69" s="98"/>
      <c r="G69" s="17"/>
      <c r="H69" s="17"/>
      <c r="I69" s="18"/>
      <c r="K69" s="19"/>
      <c r="L69" s="20"/>
      <c r="M69" s="20"/>
      <c r="N69" s="20"/>
      <c r="O69" s="21"/>
      <c r="P69" s="21"/>
      <c r="Q69" s="22"/>
      <c r="R69" s="26"/>
      <c r="S69" s="52"/>
      <c r="T69" s="53"/>
      <c r="U69" s="26"/>
      <c r="V69" s="23"/>
      <c r="W69" s="21"/>
      <c r="X69" s="21"/>
      <c r="Y69" s="21"/>
      <c r="Z69" s="21"/>
      <c r="AA69" s="21"/>
      <c r="AB69" s="22"/>
      <c r="AC69" s="26"/>
      <c r="AD69" s="52"/>
      <c r="AE69" s="53"/>
      <c r="AF69" s="26"/>
      <c r="AG69" s="67"/>
      <c r="AH69" s="67"/>
      <c r="AI69" s="26"/>
      <c r="AJ69" s="20"/>
    </row>
    <row r="70" spans="2:36" ht="15.75" x14ac:dyDescent="0.25">
      <c r="B70" s="111"/>
      <c r="C70" s="112"/>
      <c r="D70" s="100"/>
      <c r="E70" s="97"/>
      <c r="F70" s="98"/>
      <c r="G70" s="17"/>
      <c r="H70" s="17"/>
      <c r="I70" s="18"/>
      <c r="K70" s="19"/>
      <c r="L70" s="20"/>
      <c r="M70" s="20"/>
      <c r="N70" s="20"/>
      <c r="O70" s="21"/>
      <c r="P70" s="21"/>
      <c r="Q70" s="22"/>
      <c r="R70" s="26"/>
      <c r="S70" s="52"/>
      <c r="T70" s="53"/>
      <c r="U70" s="26"/>
      <c r="V70" s="23"/>
      <c r="W70" s="21"/>
      <c r="X70" s="21"/>
      <c r="Y70" s="21"/>
      <c r="Z70" s="21"/>
      <c r="AA70" s="21"/>
      <c r="AB70" s="22"/>
      <c r="AC70" s="26"/>
      <c r="AD70" s="52"/>
      <c r="AE70" s="53"/>
      <c r="AF70" s="26"/>
      <c r="AG70" s="67"/>
      <c r="AH70" s="67"/>
      <c r="AI70" s="26"/>
      <c r="AJ70" s="20"/>
    </row>
    <row r="71" spans="2:36" ht="15.75" x14ac:dyDescent="0.25">
      <c r="B71" s="111"/>
      <c r="C71" s="112"/>
      <c r="D71" s="100"/>
      <c r="E71" s="97"/>
      <c r="F71" s="98"/>
      <c r="G71" s="17"/>
      <c r="H71" s="17"/>
      <c r="I71" s="18"/>
      <c r="K71" s="19"/>
      <c r="L71" s="20"/>
      <c r="M71" s="20"/>
      <c r="N71" s="20"/>
      <c r="O71" s="21"/>
      <c r="P71" s="21"/>
      <c r="Q71" s="22"/>
      <c r="R71" s="26"/>
      <c r="S71" s="52"/>
      <c r="T71" s="53"/>
      <c r="U71" s="26"/>
      <c r="V71" s="23"/>
      <c r="W71" s="21"/>
      <c r="X71" s="21"/>
      <c r="Y71" s="21"/>
      <c r="Z71" s="21"/>
      <c r="AA71" s="21"/>
      <c r="AB71" s="22"/>
      <c r="AC71" s="26"/>
      <c r="AD71" s="52"/>
      <c r="AE71" s="53"/>
      <c r="AF71" s="26"/>
      <c r="AG71" s="67"/>
      <c r="AH71" s="67"/>
      <c r="AI71" s="26"/>
      <c r="AJ71" s="20"/>
    </row>
    <row r="72" spans="2:36" ht="15.75" x14ac:dyDescent="0.25">
      <c r="B72" s="111"/>
      <c r="C72" s="112"/>
      <c r="D72" s="100"/>
      <c r="E72" s="97"/>
      <c r="F72" s="98"/>
      <c r="G72" s="17"/>
      <c r="H72" s="17"/>
      <c r="I72" s="18"/>
      <c r="K72" s="19"/>
      <c r="L72" s="20"/>
      <c r="M72" s="20"/>
      <c r="N72" s="20"/>
      <c r="O72" s="21"/>
      <c r="P72" s="21"/>
      <c r="Q72" s="22"/>
      <c r="R72" s="26"/>
      <c r="S72" s="52"/>
      <c r="T72" s="53"/>
      <c r="U72" s="26"/>
      <c r="V72" s="23"/>
      <c r="W72" s="21"/>
      <c r="X72" s="21"/>
      <c r="Y72" s="21"/>
      <c r="Z72" s="21"/>
      <c r="AA72" s="21"/>
      <c r="AB72" s="22"/>
      <c r="AC72" s="26"/>
      <c r="AD72" s="52"/>
      <c r="AE72" s="53"/>
      <c r="AF72" s="26"/>
      <c r="AG72" s="67"/>
      <c r="AH72" s="67"/>
      <c r="AI72" s="26"/>
      <c r="AJ72" s="20"/>
    </row>
    <row r="73" spans="2:36" ht="15.75" x14ac:dyDescent="0.25">
      <c r="B73" s="111"/>
      <c r="C73" s="112"/>
      <c r="D73" s="100"/>
      <c r="E73" s="97"/>
      <c r="F73" s="98"/>
      <c r="G73" s="17"/>
      <c r="H73" s="17"/>
      <c r="I73" s="18"/>
      <c r="K73" s="19"/>
      <c r="L73" s="20"/>
      <c r="M73" s="20"/>
      <c r="N73" s="20"/>
      <c r="O73" s="21"/>
      <c r="P73" s="21"/>
      <c r="Q73" s="22"/>
      <c r="R73" s="26"/>
      <c r="S73" s="52"/>
      <c r="T73" s="53"/>
      <c r="U73" s="26"/>
      <c r="V73" s="23"/>
      <c r="W73" s="21"/>
      <c r="X73" s="21"/>
      <c r="Y73" s="21"/>
      <c r="Z73" s="21"/>
      <c r="AA73" s="21"/>
      <c r="AB73" s="22"/>
      <c r="AC73" s="26"/>
      <c r="AD73" s="52"/>
      <c r="AE73" s="53"/>
      <c r="AF73" s="26"/>
      <c r="AG73" s="67"/>
      <c r="AH73" s="67"/>
      <c r="AI73" s="26"/>
      <c r="AJ73" s="20"/>
    </row>
    <row r="74" spans="2:36" ht="15.75" x14ac:dyDescent="0.25">
      <c r="B74" s="111"/>
      <c r="C74" s="112"/>
      <c r="D74" s="100"/>
      <c r="E74" s="97"/>
      <c r="F74" s="98"/>
      <c r="G74" s="17"/>
      <c r="H74" s="17"/>
      <c r="I74" s="18"/>
      <c r="K74" s="19"/>
      <c r="L74" s="20"/>
      <c r="M74" s="20"/>
      <c r="N74" s="20"/>
      <c r="O74" s="21"/>
      <c r="P74" s="21"/>
      <c r="Q74" s="22"/>
      <c r="R74" s="26"/>
      <c r="S74" s="52"/>
      <c r="T74" s="53"/>
      <c r="U74" s="26"/>
      <c r="V74" s="23"/>
      <c r="W74" s="21"/>
      <c r="X74" s="21"/>
      <c r="Y74" s="21"/>
      <c r="Z74" s="21"/>
      <c r="AA74" s="21"/>
      <c r="AB74" s="22"/>
      <c r="AC74" s="26"/>
      <c r="AD74" s="52"/>
      <c r="AE74" s="53"/>
      <c r="AF74" s="26"/>
      <c r="AG74" s="67"/>
      <c r="AH74" s="67"/>
      <c r="AI74" s="26"/>
      <c r="AJ74" s="20"/>
    </row>
    <row r="75" spans="2:36" ht="15.75" x14ac:dyDescent="0.25">
      <c r="B75" s="111"/>
      <c r="C75" s="112"/>
      <c r="D75" s="100"/>
      <c r="E75" s="97"/>
      <c r="F75" s="98"/>
      <c r="G75" s="17"/>
      <c r="H75" s="17"/>
      <c r="I75" s="18"/>
      <c r="K75" s="19"/>
      <c r="L75" s="20"/>
      <c r="M75" s="20"/>
      <c r="N75" s="20"/>
      <c r="O75" s="21"/>
      <c r="P75" s="21"/>
      <c r="Q75" s="22"/>
      <c r="R75" s="26"/>
      <c r="S75" s="52"/>
      <c r="T75" s="53"/>
      <c r="U75" s="26"/>
      <c r="V75" s="23"/>
      <c r="W75" s="21"/>
      <c r="X75" s="21"/>
      <c r="Y75" s="21"/>
      <c r="Z75" s="21"/>
      <c r="AA75" s="21"/>
      <c r="AB75" s="22"/>
      <c r="AC75" s="26"/>
      <c r="AD75" s="52"/>
      <c r="AE75" s="53"/>
      <c r="AF75" s="26"/>
      <c r="AG75" s="67"/>
      <c r="AH75" s="67"/>
      <c r="AI75" s="26"/>
      <c r="AJ75" s="20"/>
    </row>
    <row r="76" spans="2:36" ht="15.75" x14ac:dyDescent="0.25">
      <c r="B76" s="111"/>
      <c r="C76" s="112"/>
      <c r="D76" s="100"/>
      <c r="E76" s="97"/>
      <c r="F76" s="98"/>
      <c r="G76" s="17"/>
      <c r="H76" s="17"/>
      <c r="I76" s="18"/>
    </row>
    <row r="77" spans="2:36" ht="15.75" x14ac:dyDescent="0.25">
      <c r="B77" s="111"/>
      <c r="C77" s="112"/>
      <c r="D77" s="100"/>
      <c r="E77" s="97"/>
      <c r="F77" s="98"/>
      <c r="G77" s="17"/>
      <c r="H77" s="17"/>
      <c r="I77" s="18"/>
    </row>
    <row r="78" spans="2:36" ht="15.75" x14ac:dyDescent="0.25">
      <c r="B78" s="111">
        <v>61</v>
      </c>
      <c r="C78" s="112"/>
      <c r="D78" s="100"/>
      <c r="E78" s="97"/>
      <c r="F78" s="98"/>
      <c r="G78" s="17"/>
      <c r="H78" s="17"/>
      <c r="I78" s="18"/>
    </row>
    <row r="79" spans="2:36" ht="15.75" x14ac:dyDescent="0.25">
      <c r="B79" s="111">
        <v>62</v>
      </c>
      <c r="C79" s="112"/>
      <c r="D79" s="100"/>
      <c r="E79" s="97"/>
      <c r="F79" s="98"/>
      <c r="G79" s="17"/>
      <c r="H79" s="17"/>
      <c r="I79" s="18"/>
    </row>
    <row r="80" spans="2:36" ht="15.75" x14ac:dyDescent="0.25">
      <c r="B80" s="111">
        <v>63</v>
      </c>
      <c r="C80" s="112"/>
      <c r="D80" s="100"/>
      <c r="E80" s="97"/>
      <c r="F80" s="98"/>
      <c r="G80" s="17"/>
      <c r="H80" s="17"/>
      <c r="I80" s="18"/>
    </row>
    <row r="81" spans="2:9" ht="15.75" x14ac:dyDescent="0.25">
      <c r="B81" s="111">
        <v>64</v>
      </c>
      <c r="C81" s="112"/>
      <c r="D81" s="100"/>
      <c r="E81" s="97"/>
      <c r="F81" s="98"/>
      <c r="G81" s="17"/>
      <c r="H81" s="17"/>
      <c r="I81" s="18"/>
    </row>
    <row r="82" spans="2:9" ht="15.75" x14ac:dyDescent="0.25">
      <c r="B82" s="111">
        <v>65</v>
      </c>
      <c r="C82" s="112"/>
      <c r="D82" s="100"/>
      <c r="E82" s="97"/>
      <c r="F82" s="98"/>
      <c r="G82" s="17"/>
      <c r="H82" s="17"/>
      <c r="I82" s="18"/>
    </row>
    <row r="83" spans="2:9" ht="15.75" x14ac:dyDescent="0.25">
      <c r="B83" s="111">
        <v>66</v>
      </c>
      <c r="C83" s="112"/>
      <c r="D83" s="100"/>
      <c r="E83" s="97"/>
      <c r="F83" s="98"/>
      <c r="G83" s="17"/>
      <c r="H83" s="17"/>
      <c r="I83" s="18"/>
    </row>
    <row r="84" spans="2:9" ht="15.75" x14ac:dyDescent="0.25">
      <c r="B84" s="111">
        <v>67</v>
      </c>
      <c r="C84" s="112"/>
      <c r="D84" s="100"/>
      <c r="E84" s="97"/>
      <c r="F84" s="98"/>
      <c r="G84" s="17"/>
      <c r="H84" s="17"/>
      <c r="I84" s="18"/>
    </row>
    <row r="85" spans="2:9" ht="15.75" x14ac:dyDescent="0.25">
      <c r="B85" s="111">
        <v>68</v>
      </c>
      <c r="C85" s="112"/>
      <c r="D85" s="100"/>
      <c r="E85" s="97"/>
      <c r="F85" s="98"/>
      <c r="G85" s="17"/>
      <c r="H85" s="17"/>
      <c r="I85" s="18"/>
    </row>
    <row r="86" spans="2:9" ht="15.75" x14ac:dyDescent="0.25">
      <c r="B86" s="111">
        <v>69</v>
      </c>
      <c r="C86" s="112"/>
      <c r="D86" s="100"/>
      <c r="E86" s="97"/>
      <c r="F86" s="98"/>
      <c r="G86" s="17"/>
      <c r="H86" s="17"/>
      <c r="I86" s="18"/>
    </row>
    <row r="87" spans="2:9" ht="15.75" x14ac:dyDescent="0.25">
      <c r="B87" s="111">
        <v>70</v>
      </c>
      <c r="C87" s="112"/>
      <c r="D87" s="100"/>
      <c r="E87" s="97"/>
      <c r="F87" s="98"/>
      <c r="G87" s="17"/>
      <c r="H87" s="17"/>
      <c r="I87" s="18"/>
    </row>
    <row r="88" spans="2:9" ht="15.75" x14ac:dyDescent="0.25">
      <c r="B88" s="111">
        <v>71</v>
      </c>
      <c r="C88" s="112"/>
      <c r="D88" s="100"/>
      <c r="E88" s="97"/>
      <c r="F88" s="98"/>
      <c r="G88" s="17"/>
      <c r="H88" s="17"/>
      <c r="I88" s="18"/>
    </row>
    <row r="89" spans="2:9" ht="15.75" x14ac:dyDescent="0.25">
      <c r="B89" s="111">
        <v>72</v>
      </c>
      <c r="C89" s="112"/>
      <c r="D89" s="100"/>
      <c r="E89" s="97"/>
      <c r="F89" s="98"/>
      <c r="G89" s="17"/>
      <c r="H89" s="17"/>
      <c r="I89" s="18"/>
    </row>
    <row r="90" spans="2:9" ht="15.75" x14ac:dyDescent="0.25">
      <c r="B90" s="111">
        <v>73</v>
      </c>
      <c r="C90" s="112"/>
      <c r="D90" s="100"/>
      <c r="E90" s="97"/>
      <c r="F90" s="98"/>
      <c r="G90" s="17"/>
      <c r="H90" s="17"/>
      <c r="I90" s="18"/>
    </row>
    <row r="91" spans="2:9" ht="15.75" x14ac:dyDescent="0.25">
      <c r="B91" s="111">
        <v>74</v>
      </c>
      <c r="C91" s="112"/>
      <c r="D91" s="100"/>
      <c r="E91" s="97"/>
      <c r="F91" s="98"/>
      <c r="G91" s="17"/>
      <c r="H91" s="17"/>
      <c r="I91" s="18"/>
    </row>
    <row r="92" spans="2:9" ht="15.75" x14ac:dyDescent="0.25">
      <c r="B92" s="111">
        <v>75</v>
      </c>
      <c r="C92" s="112"/>
    </row>
    <row r="93" spans="2:9" ht="15.75" x14ac:dyDescent="0.25">
      <c r="B93" s="111">
        <v>76</v>
      </c>
      <c r="C93" s="112"/>
    </row>
    <row r="94" spans="2:9" ht="15.75" x14ac:dyDescent="0.25">
      <c r="B94" s="111">
        <v>77</v>
      </c>
      <c r="C94" s="112"/>
    </row>
    <row r="95" spans="2:9" ht="15.75" x14ac:dyDescent="0.25">
      <c r="B95" s="111">
        <v>78</v>
      </c>
      <c r="C95" s="112"/>
    </row>
    <row r="96" spans="2:9" ht="15.75" x14ac:dyDescent="0.25">
      <c r="B96" s="111">
        <v>79</v>
      </c>
      <c r="C96" s="112"/>
    </row>
    <row r="97" spans="2:3" ht="15.75" x14ac:dyDescent="0.25">
      <c r="B97" s="111">
        <v>80</v>
      </c>
      <c r="C97" s="112"/>
    </row>
    <row r="98" spans="2:3" ht="15.75" x14ac:dyDescent="0.25">
      <c r="B98" s="111">
        <v>81</v>
      </c>
      <c r="C98" s="112"/>
    </row>
    <row r="99" spans="2:3" ht="15.75" x14ac:dyDescent="0.25">
      <c r="B99" s="111">
        <v>82</v>
      </c>
      <c r="C99" s="112"/>
    </row>
    <row r="100" spans="2:3" ht="15.75" x14ac:dyDescent="0.25">
      <c r="B100" s="111">
        <v>83</v>
      </c>
      <c r="C100" s="112"/>
    </row>
    <row r="101" spans="2:3" ht="15.75" x14ac:dyDescent="0.25">
      <c r="B101" s="111">
        <v>84</v>
      </c>
      <c r="C101" s="112"/>
    </row>
    <row r="102" spans="2:3" ht="15.75" x14ac:dyDescent="0.25">
      <c r="B102" s="111">
        <v>85</v>
      </c>
      <c r="C102" s="112"/>
    </row>
    <row r="103" spans="2:3" ht="15.75" x14ac:dyDescent="0.25">
      <c r="B103" s="111">
        <v>86</v>
      </c>
      <c r="C103" s="112"/>
    </row>
    <row r="104" spans="2:3" ht="15.75" x14ac:dyDescent="0.25">
      <c r="B104" s="111">
        <v>87</v>
      </c>
      <c r="C104" s="112"/>
    </row>
    <row r="105" spans="2:3" ht="15.75" x14ac:dyDescent="0.25">
      <c r="B105" s="111">
        <v>88</v>
      </c>
      <c r="C105" s="112"/>
    </row>
    <row r="106" spans="2:3" ht="15.75" x14ac:dyDescent="0.25">
      <c r="B106" s="111">
        <v>89</v>
      </c>
      <c r="C106" s="112"/>
    </row>
    <row r="107" spans="2:3" ht="15.75" x14ac:dyDescent="0.25">
      <c r="B107" s="111">
        <v>90</v>
      </c>
      <c r="C107" s="112"/>
    </row>
    <row r="108" spans="2:3" ht="15.75" x14ac:dyDescent="0.25">
      <c r="B108" s="111">
        <v>91</v>
      </c>
      <c r="C108" s="112"/>
    </row>
    <row r="109" spans="2:3" ht="15.75" x14ac:dyDescent="0.25">
      <c r="B109" s="111">
        <v>92</v>
      </c>
      <c r="C109" s="112"/>
    </row>
    <row r="110" spans="2:3" ht="15.75" x14ac:dyDescent="0.25">
      <c r="B110" s="111">
        <v>93</v>
      </c>
      <c r="C110" s="112"/>
    </row>
    <row r="111" spans="2:3" ht="15.75" x14ac:dyDescent="0.25">
      <c r="B111" s="111">
        <v>94</v>
      </c>
      <c r="C111" s="112"/>
    </row>
    <row r="112" spans="2:3" ht="15.75" x14ac:dyDescent="0.25">
      <c r="B112" s="111">
        <v>95</v>
      </c>
      <c r="C112" s="112"/>
    </row>
    <row r="113" spans="2:3" ht="15.75" x14ac:dyDescent="0.25">
      <c r="B113" s="111">
        <v>96</v>
      </c>
      <c r="C113" s="112"/>
    </row>
    <row r="114" spans="2:3" ht="15.75" x14ac:dyDescent="0.25">
      <c r="B114" s="111">
        <v>97</v>
      </c>
      <c r="C114" s="112"/>
    </row>
    <row r="115" spans="2:3" ht="15.75" x14ac:dyDescent="0.25">
      <c r="B115" s="111">
        <v>98</v>
      </c>
      <c r="C115" s="112"/>
    </row>
    <row r="116" spans="2:3" ht="15.75" x14ac:dyDescent="0.25">
      <c r="B116" s="111">
        <v>99</v>
      </c>
      <c r="C116" s="112"/>
    </row>
    <row r="117" spans="2:3" ht="15.75" x14ac:dyDescent="0.25">
      <c r="B117" s="111">
        <v>100</v>
      </c>
      <c r="C117" s="112"/>
    </row>
    <row r="118" spans="2:3" ht="15.75" x14ac:dyDescent="0.25">
      <c r="B118" s="111">
        <v>101</v>
      </c>
      <c r="C118" s="112"/>
    </row>
    <row r="119" spans="2:3" ht="15.75" x14ac:dyDescent="0.25">
      <c r="B119" s="111">
        <v>102</v>
      </c>
      <c r="C119" s="112"/>
    </row>
    <row r="120" spans="2:3" ht="15.75" x14ac:dyDescent="0.25">
      <c r="B120" s="111">
        <v>103</v>
      </c>
      <c r="C120" s="112"/>
    </row>
    <row r="121" spans="2:3" ht="15.75" x14ac:dyDescent="0.25">
      <c r="B121" s="111">
        <v>104</v>
      </c>
      <c r="C121" s="112"/>
    </row>
    <row r="122" spans="2:3" ht="15.75" x14ac:dyDescent="0.25">
      <c r="B122" s="111">
        <v>105</v>
      </c>
      <c r="C122" s="112"/>
    </row>
    <row r="123" spans="2:3" ht="15.75" x14ac:dyDescent="0.25">
      <c r="B123" s="111">
        <v>106</v>
      </c>
      <c r="C123" s="112"/>
    </row>
    <row r="124" spans="2:3" ht="15.75" x14ac:dyDescent="0.25">
      <c r="B124" s="111">
        <v>107</v>
      </c>
      <c r="C124" s="112"/>
    </row>
    <row r="125" spans="2:3" ht="15.75" x14ac:dyDescent="0.25">
      <c r="B125" s="111">
        <v>108</v>
      </c>
      <c r="C125" s="112"/>
    </row>
    <row r="126" spans="2:3" ht="15.75" x14ac:dyDescent="0.25">
      <c r="B126" s="111">
        <v>109</v>
      </c>
      <c r="C126" s="112"/>
    </row>
    <row r="127" spans="2:3" ht="15.75" x14ac:dyDescent="0.25">
      <c r="B127" s="111">
        <v>110</v>
      </c>
      <c r="C127" s="112"/>
    </row>
    <row r="128" spans="2:3" ht="15.75" x14ac:dyDescent="0.25">
      <c r="B128" s="111">
        <v>111</v>
      </c>
      <c r="C128" s="112"/>
    </row>
    <row r="129" spans="2:3" ht="15.75" x14ac:dyDescent="0.25">
      <c r="B129" s="111">
        <v>112</v>
      </c>
      <c r="C129" s="112"/>
    </row>
    <row r="130" spans="2:3" ht="15.75" x14ac:dyDescent="0.25">
      <c r="B130" s="111">
        <v>113</v>
      </c>
      <c r="C130" s="112"/>
    </row>
    <row r="131" spans="2:3" ht="15.75" x14ac:dyDescent="0.25">
      <c r="B131" s="111">
        <v>114</v>
      </c>
      <c r="C131" s="112"/>
    </row>
    <row r="132" spans="2:3" ht="15.75" x14ac:dyDescent="0.25">
      <c r="B132" s="111">
        <v>115</v>
      </c>
      <c r="C132" s="112"/>
    </row>
    <row r="133" spans="2:3" ht="15.75" x14ac:dyDescent="0.25">
      <c r="B133" s="111">
        <v>116</v>
      </c>
      <c r="C133" s="112"/>
    </row>
    <row r="134" spans="2:3" ht="15.75" x14ac:dyDescent="0.25">
      <c r="B134" s="111">
        <v>117</v>
      </c>
      <c r="C134" s="112"/>
    </row>
    <row r="135" spans="2:3" ht="15.75" x14ac:dyDescent="0.25">
      <c r="B135" s="111">
        <v>118</v>
      </c>
      <c r="C135" s="112"/>
    </row>
    <row r="136" spans="2:3" ht="15.75" x14ac:dyDescent="0.25">
      <c r="B136" s="111">
        <v>119</v>
      </c>
      <c r="C136" s="112"/>
    </row>
    <row r="137" spans="2:3" ht="15.75" x14ac:dyDescent="0.25">
      <c r="B137" s="111">
        <v>120</v>
      </c>
      <c r="C137" s="112"/>
    </row>
    <row r="138" spans="2:3" ht="15.75" x14ac:dyDescent="0.25">
      <c r="B138" s="111">
        <v>121</v>
      </c>
      <c r="C138" s="112"/>
    </row>
  </sheetData>
  <mergeCells count="131">
    <mergeCell ref="B134:C134"/>
    <mergeCell ref="B135:C135"/>
    <mergeCell ref="B136:C136"/>
    <mergeCell ref="B137:C137"/>
    <mergeCell ref="B138:C138"/>
    <mergeCell ref="B128:C128"/>
    <mergeCell ref="B129:C129"/>
    <mergeCell ref="B130:C130"/>
    <mergeCell ref="B131:C131"/>
    <mergeCell ref="B132:C132"/>
    <mergeCell ref="B133:C133"/>
    <mergeCell ref="B122:C122"/>
    <mergeCell ref="B123:C123"/>
    <mergeCell ref="B124:C124"/>
    <mergeCell ref="B125:C125"/>
    <mergeCell ref="B126:C126"/>
    <mergeCell ref="B127:C127"/>
    <mergeCell ref="B116:C116"/>
    <mergeCell ref="B117:C117"/>
    <mergeCell ref="B118:C118"/>
    <mergeCell ref="B119:C119"/>
    <mergeCell ref="B120:C120"/>
    <mergeCell ref="B121:C121"/>
    <mergeCell ref="B110:C110"/>
    <mergeCell ref="B111:C111"/>
    <mergeCell ref="B112:C112"/>
    <mergeCell ref="B113:C113"/>
    <mergeCell ref="B114:C114"/>
    <mergeCell ref="B115:C115"/>
    <mergeCell ref="B104:C104"/>
    <mergeCell ref="B105:C105"/>
    <mergeCell ref="B106:C106"/>
    <mergeCell ref="B107:C107"/>
    <mergeCell ref="B108:C108"/>
    <mergeCell ref="B109:C109"/>
    <mergeCell ref="B98:C98"/>
    <mergeCell ref="B99:C99"/>
    <mergeCell ref="B100:C100"/>
    <mergeCell ref="B101:C101"/>
    <mergeCell ref="B102:C102"/>
    <mergeCell ref="B103:C103"/>
    <mergeCell ref="B92:C92"/>
    <mergeCell ref="B93:C93"/>
    <mergeCell ref="B94:C94"/>
    <mergeCell ref="B95:C95"/>
    <mergeCell ref="B96:C96"/>
    <mergeCell ref="B97:C97"/>
    <mergeCell ref="B86:C86"/>
    <mergeCell ref="B87:C87"/>
    <mergeCell ref="B88:C88"/>
    <mergeCell ref="B89:C89"/>
    <mergeCell ref="B90:C90"/>
    <mergeCell ref="B91:C91"/>
    <mergeCell ref="B80:C80"/>
    <mergeCell ref="B81:C81"/>
    <mergeCell ref="B82:C82"/>
    <mergeCell ref="B83:C83"/>
    <mergeCell ref="B84:C84"/>
    <mergeCell ref="B85:C85"/>
    <mergeCell ref="B74:C74"/>
    <mergeCell ref="B75:C75"/>
    <mergeCell ref="B76:C76"/>
    <mergeCell ref="B77:C77"/>
    <mergeCell ref="B78:C78"/>
    <mergeCell ref="B79:C79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61:C61"/>
    <mergeCell ref="B50:C50"/>
    <mergeCell ref="B51:C51"/>
    <mergeCell ref="B52:C52"/>
    <mergeCell ref="B53:C53"/>
    <mergeCell ref="B54:C54"/>
    <mergeCell ref="B55:C55"/>
    <mergeCell ref="B44:C44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32:C32"/>
    <mergeCell ref="B33:C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20:C20"/>
    <mergeCell ref="B21:C21"/>
    <mergeCell ref="B22:C22"/>
    <mergeCell ref="B23:C23"/>
    <mergeCell ref="B24:C24"/>
    <mergeCell ref="B25:C25"/>
    <mergeCell ref="K17:Q17"/>
    <mergeCell ref="S17:T17"/>
    <mergeCell ref="V17:AB17"/>
    <mergeCell ref="AD17:AE17"/>
    <mergeCell ref="AG17:AG18"/>
    <mergeCell ref="AH17:AH18"/>
    <mergeCell ref="B2:D5"/>
    <mergeCell ref="B17:C19"/>
    <mergeCell ref="D17:D19"/>
    <mergeCell ref="E17:E18"/>
    <mergeCell ref="F17:F18"/>
    <mergeCell ref="G17:I17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B1:CV95"/>
  <sheetViews>
    <sheetView tabSelected="1" zoomScale="55" zoomScaleNormal="55" workbookViewId="0">
      <pane ySplit="19" topLeftCell="A53" activePane="bottomLeft" state="frozen"/>
      <selection activeCell="F25" sqref="F25"/>
      <selection pane="bottomLeft" activeCell="Q89" sqref="Q89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.42578125" bestFit="1" customWidth="1"/>
    <col min="5" max="9" width="15.5703125" customWidth="1"/>
    <col min="10" max="10" width="1.140625" customWidth="1"/>
    <col min="11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5.42578125" bestFit="1" customWidth="1"/>
  </cols>
  <sheetData>
    <row r="1" spans="2:36" ht="6" customHeight="1" thickBot="1" x14ac:dyDescent="0.3"/>
    <row r="2" spans="2:36" ht="21.2" customHeight="1" x14ac:dyDescent="0.25">
      <c r="B2" s="113"/>
      <c r="C2" s="114"/>
      <c r="D2" s="115"/>
      <c r="E2" s="33"/>
      <c r="F2" s="27"/>
      <c r="G2" s="27"/>
      <c r="H2" s="27"/>
      <c r="I2" s="28"/>
      <c r="J2" s="1"/>
      <c r="K2" s="1"/>
      <c r="L2" s="1"/>
      <c r="M2" s="1"/>
      <c r="N2" s="1"/>
    </row>
    <row r="3" spans="2:36" ht="21.2" customHeight="1" x14ac:dyDescent="0.25">
      <c r="B3" s="116"/>
      <c r="C3" s="117"/>
      <c r="D3" s="118"/>
      <c r="E3" s="34"/>
      <c r="F3" s="29"/>
      <c r="G3" s="29"/>
      <c r="H3" s="29"/>
      <c r="I3" s="30"/>
      <c r="J3" s="1"/>
      <c r="K3" s="72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16"/>
      <c r="C4" s="117"/>
      <c r="D4" s="118"/>
      <c r="E4" s="34"/>
      <c r="F4" s="29"/>
      <c r="G4" s="29"/>
      <c r="H4" s="29"/>
      <c r="I4" s="30"/>
      <c r="J4" s="2"/>
      <c r="K4" s="69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19"/>
      <c r="C5" s="120"/>
      <c r="D5" s="121"/>
      <c r="E5" s="35"/>
      <c r="F5" s="31"/>
      <c r="G5" s="31"/>
      <c r="H5" s="31"/>
      <c r="I5" s="32"/>
      <c r="J5" s="2"/>
      <c r="K5" s="69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4"/>
      <c r="C6" s="75"/>
      <c r="D6" s="75"/>
      <c r="E6" s="76"/>
      <c r="F6" s="76"/>
      <c r="G6" s="77"/>
      <c r="H6" s="77"/>
      <c r="I6" s="78"/>
      <c r="J6" s="3"/>
      <c r="K6" s="69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79"/>
      <c r="C7" s="36" t="s">
        <v>33</v>
      </c>
      <c r="D7" s="80"/>
      <c r="E7" s="99" t="s">
        <v>47</v>
      </c>
      <c r="F7" s="37"/>
      <c r="G7" s="36" t="s">
        <v>31</v>
      </c>
      <c r="H7" s="80"/>
      <c r="I7" s="88" t="s">
        <v>40</v>
      </c>
      <c r="J7" s="3"/>
      <c r="K7" s="69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79"/>
      <c r="C8" s="36" t="s">
        <v>32</v>
      </c>
      <c r="D8" s="80"/>
      <c r="E8" s="99" t="s">
        <v>48</v>
      </c>
      <c r="F8" s="45"/>
      <c r="G8" s="36" t="s">
        <v>30</v>
      </c>
      <c r="H8" s="80"/>
      <c r="I8" s="88" t="s">
        <v>42</v>
      </c>
      <c r="J8" s="3"/>
      <c r="K8" s="69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79"/>
      <c r="C9" s="36"/>
      <c r="D9" s="80"/>
      <c r="E9" s="37"/>
      <c r="F9" s="81"/>
      <c r="G9" s="81"/>
      <c r="H9" s="81"/>
      <c r="I9" s="82"/>
      <c r="J9" s="3"/>
      <c r="K9" s="69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79"/>
      <c r="C10" s="37" t="s">
        <v>37</v>
      </c>
      <c r="D10" s="80"/>
      <c r="E10" s="40" t="s">
        <v>27</v>
      </c>
      <c r="F10" s="40" t="s">
        <v>28</v>
      </c>
      <c r="G10" s="68" t="s">
        <v>29</v>
      </c>
      <c r="H10" s="81"/>
      <c r="I10" s="82"/>
      <c r="J10" s="3"/>
      <c r="K10" s="69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79"/>
      <c r="C11" s="36" t="s">
        <v>50</v>
      </c>
      <c r="E11" s="68">
        <v>808931.10900000005</v>
      </c>
      <c r="F11" s="68">
        <v>9159077.3220000006</v>
      </c>
      <c r="G11" s="68">
        <v>2523.3319999999999</v>
      </c>
      <c r="H11" s="83"/>
      <c r="I11" s="84"/>
      <c r="J11" s="3"/>
      <c r="K11" s="69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5"/>
      <c r="C12" s="80"/>
      <c r="D12" s="80"/>
      <c r="E12" s="36"/>
      <c r="F12" s="36"/>
      <c r="G12" s="86"/>
      <c r="H12" s="86"/>
      <c r="I12" s="87"/>
      <c r="J12" s="4"/>
      <c r="K12" s="70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5"/>
      <c r="C13" s="80"/>
      <c r="D13" s="80"/>
      <c r="E13" s="38" t="s">
        <v>27</v>
      </c>
      <c r="F13" s="39" t="s">
        <v>28</v>
      </c>
      <c r="G13" s="40" t="s">
        <v>29</v>
      </c>
      <c r="H13" s="86"/>
      <c r="I13" s="87"/>
      <c r="J13" s="4"/>
      <c r="K13" s="70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5"/>
      <c r="C14" s="41" t="s">
        <v>25</v>
      </c>
      <c r="D14" s="41"/>
      <c r="E14" s="68">
        <f>G20</f>
        <v>808770.21649999998</v>
      </c>
      <c r="F14" s="68">
        <f>H20</f>
        <v>9158789.1710000001</v>
      </c>
      <c r="G14" s="68">
        <f>I20</f>
        <v>2579.1325000000002</v>
      </c>
      <c r="H14" s="86"/>
      <c r="I14" s="87"/>
      <c r="J14" s="5"/>
      <c r="K14" s="73"/>
      <c r="L14" s="73"/>
      <c r="M14" s="73"/>
      <c r="N14" s="71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2"/>
      <c r="C15" s="43"/>
      <c r="D15" s="43"/>
      <c r="E15" s="43"/>
      <c r="F15" s="43"/>
      <c r="G15" s="43"/>
      <c r="H15" s="43"/>
      <c r="I15" s="4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34" t="s">
        <v>1</v>
      </c>
      <c r="C17" s="135"/>
      <c r="D17" s="129" t="s">
        <v>0</v>
      </c>
      <c r="E17" s="132" t="s">
        <v>19</v>
      </c>
      <c r="F17" s="129" t="s">
        <v>2</v>
      </c>
      <c r="G17" s="126" t="s">
        <v>22</v>
      </c>
      <c r="H17" s="140"/>
      <c r="I17" s="127"/>
      <c r="J17" s="9"/>
      <c r="K17" s="141" t="s">
        <v>21</v>
      </c>
      <c r="L17" s="142"/>
      <c r="M17" s="142"/>
      <c r="N17" s="142"/>
      <c r="O17" s="142"/>
      <c r="P17" s="142"/>
      <c r="Q17" s="143"/>
      <c r="R17" s="7"/>
      <c r="S17" s="126" t="s">
        <v>23</v>
      </c>
      <c r="T17" s="127"/>
      <c r="U17" s="7"/>
      <c r="V17" s="126" t="s">
        <v>24</v>
      </c>
      <c r="W17" s="128"/>
      <c r="X17" s="128"/>
      <c r="Y17" s="128"/>
      <c r="Z17" s="128"/>
      <c r="AA17" s="128"/>
      <c r="AB17" s="127"/>
      <c r="AC17" s="7"/>
      <c r="AD17" s="126" t="s">
        <v>34</v>
      </c>
      <c r="AE17" s="127"/>
      <c r="AF17" s="7"/>
      <c r="AG17" s="122" t="s">
        <v>35</v>
      </c>
      <c r="AH17" s="122" t="s">
        <v>35</v>
      </c>
      <c r="AI17" s="7"/>
      <c r="AJ17" s="95" t="s">
        <v>38</v>
      </c>
    </row>
    <row r="18" spans="2:100" ht="15.75" x14ac:dyDescent="0.25">
      <c r="B18" s="136"/>
      <c r="C18" s="137"/>
      <c r="D18" s="130"/>
      <c r="E18" s="133"/>
      <c r="F18" s="130"/>
      <c r="G18" s="54" t="s">
        <v>3</v>
      </c>
      <c r="H18" s="54" t="s">
        <v>4</v>
      </c>
      <c r="I18" s="55" t="s">
        <v>5</v>
      </c>
      <c r="J18" s="11"/>
      <c r="K18" s="54" t="s">
        <v>6</v>
      </c>
      <c r="L18" s="65" t="s">
        <v>7</v>
      </c>
      <c r="M18" s="65" t="s">
        <v>8</v>
      </c>
      <c r="N18" s="65" t="s">
        <v>9</v>
      </c>
      <c r="O18" s="64" t="s">
        <v>10</v>
      </c>
      <c r="P18" s="64" t="s">
        <v>11</v>
      </c>
      <c r="Q18" s="63" t="s">
        <v>12</v>
      </c>
      <c r="R18" s="56"/>
      <c r="S18" s="62" t="s">
        <v>13</v>
      </c>
      <c r="T18" s="63" t="s">
        <v>14</v>
      </c>
      <c r="U18" s="56"/>
      <c r="V18" s="62" t="s">
        <v>6</v>
      </c>
      <c r="W18" s="64" t="s">
        <v>7</v>
      </c>
      <c r="X18" s="64" t="s">
        <v>8</v>
      </c>
      <c r="Y18" s="64" t="s">
        <v>9</v>
      </c>
      <c r="Z18" s="89" t="s">
        <v>10</v>
      </c>
      <c r="AA18" s="64" t="s">
        <v>11</v>
      </c>
      <c r="AB18" s="63" t="s">
        <v>12</v>
      </c>
      <c r="AC18" s="56"/>
      <c r="AD18" s="62" t="s">
        <v>13</v>
      </c>
      <c r="AE18" s="63" t="s">
        <v>14</v>
      </c>
      <c r="AF18" s="7"/>
      <c r="AG18" s="123"/>
      <c r="AH18" s="123"/>
      <c r="AI18" s="7"/>
      <c r="AJ18" s="96" t="s">
        <v>39</v>
      </c>
    </row>
    <row r="19" spans="2:100" ht="18.75" thickBot="1" x14ac:dyDescent="0.3">
      <c r="B19" s="138"/>
      <c r="C19" s="139"/>
      <c r="D19" s="131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49" t="s">
        <v>15</v>
      </c>
      <c r="M19" s="49" t="s">
        <v>15</v>
      </c>
      <c r="N19" s="49" t="s">
        <v>15</v>
      </c>
      <c r="O19" s="57" t="s">
        <v>15</v>
      </c>
      <c r="P19" s="57" t="s">
        <v>16</v>
      </c>
      <c r="Q19" s="58" t="s">
        <v>36</v>
      </c>
      <c r="R19" s="56"/>
      <c r="S19" s="59" t="s">
        <v>17</v>
      </c>
      <c r="T19" s="58" t="s">
        <v>17</v>
      </c>
      <c r="U19" s="56"/>
      <c r="V19" s="59" t="s">
        <v>15</v>
      </c>
      <c r="W19" s="57" t="s">
        <v>15</v>
      </c>
      <c r="X19" s="57" t="s">
        <v>15</v>
      </c>
      <c r="Y19" s="57" t="s">
        <v>15</v>
      </c>
      <c r="Z19" s="90" t="s">
        <v>15</v>
      </c>
      <c r="AA19" s="57" t="s">
        <v>16</v>
      </c>
      <c r="AB19" s="58" t="s">
        <v>36</v>
      </c>
      <c r="AC19" s="56"/>
      <c r="AD19" s="59" t="s">
        <v>17</v>
      </c>
      <c r="AE19" s="58" t="s">
        <v>17</v>
      </c>
      <c r="AF19" s="7"/>
      <c r="AG19" s="61"/>
      <c r="AH19" s="61"/>
      <c r="AI19" s="7"/>
      <c r="AJ19" s="96" t="s">
        <v>18</v>
      </c>
    </row>
    <row r="20" spans="2:100" ht="15.75" x14ac:dyDescent="0.25">
      <c r="B20" s="124">
        <v>1</v>
      </c>
      <c r="C20" s="125"/>
      <c r="D20" s="101">
        <v>45279.291666666664</v>
      </c>
      <c r="E20" s="25">
        <v>0</v>
      </c>
      <c r="F20" s="24">
        <v>0</v>
      </c>
      <c r="G20" s="17">
        <v>808770.21649999998</v>
      </c>
      <c r="H20" s="17">
        <v>9158789.1710000001</v>
      </c>
      <c r="I20" s="18">
        <v>2579.1325000000002</v>
      </c>
      <c r="J20" s="10"/>
      <c r="K20" s="17">
        <f>(G20-G20)*100</f>
        <v>0</v>
      </c>
      <c r="L20" s="46">
        <f>(I20-I20)*100</f>
        <v>0</v>
      </c>
      <c r="M20" s="46">
        <v>0</v>
      </c>
      <c r="N20" s="46">
        <v>0</v>
      </c>
      <c r="O20" s="47">
        <v>0</v>
      </c>
      <c r="P20" s="47">
        <v>0</v>
      </c>
      <c r="Q20" s="48">
        <v>0</v>
      </c>
      <c r="R20" s="26"/>
      <c r="S20" s="50" t="s">
        <v>26</v>
      </c>
      <c r="T20" s="51" t="s">
        <v>26</v>
      </c>
      <c r="U20" s="26"/>
      <c r="V20" s="50">
        <f t="shared" ref="V20:V21" si="0">(G20-$G$20)*100</f>
        <v>0</v>
      </c>
      <c r="W20" s="60">
        <f t="shared" ref="W20:W21" si="1">(H20-$H$20)*100</f>
        <v>0</v>
      </c>
      <c r="X20" s="60">
        <v>0</v>
      </c>
      <c r="Y20" s="60">
        <f t="shared" ref="Y20:Y21" si="2">(I20-$I$20)*100</f>
        <v>0</v>
      </c>
      <c r="Z20" s="60">
        <v>0</v>
      </c>
      <c r="AA20" s="60">
        <v>0</v>
      </c>
      <c r="AB20" s="51">
        <v>0</v>
      </c>
      <c r="AC20" s="26"/>
      <c r="AD20" s="50">
        <v>0</v>
      </c>
      <c r="AE20" s="51">
        <v>0</v>
      </c>
      <c r="AF20" s="26"/>
      <c r="AG20" s="66">
        <v>0</v>
      </c>
      <c r="AH20" s="66">
        <v>0</v>
      </c>
      <c r="AI20" s="26"/>
      <c r="AJ20" s="20">
        <f t="shared" ref="AJ20:AJ21" si="3">SQRT((G20-$E$11)^2+(H20-$F$11)^2+(I20-$G$11)^2)</f>
        <v>334.71045869203601</v>
      </c>
      <c r="AK20" s="2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11">
        <v>2</v>
      </c>
      <c r="C21" s="112"/>
      <c r="D21" s="100">
        <v>45280.291666666664</v>
      </c>
      <c r="E21" s="97">
        <f t="shared" ref="E21" si="4">D21-D20</f>
        <v>1</v>
      </c>
      <c r="F21" s="98">
        <f t="shared" ref="F21" si="5">D21-D$20</f>
        <v>1</v>
      </c>
      <c r="G21" s="17">
        <v>808770.20200000005</v>
      </c>
      <c r="H21" s="17">
        <v>9158789.1799999997</v>
      </c>
      <c r="I21" s="18">
        <v>2579.1364999999996</v>
      </c>
      <c r="J21" s="10"/>
      <c r="K21" s="19">
        <f t="shared" ref="K21:L21" si="6">(G21-G20)*100</f>
        <v>-1.4499999932013452</v>
      </c>
      <c r="L21" s="20">
        <f t="shared" si="6"/>
        <v>0.8999999612569809</v>
      </c>
      <c r="M21" s="20">
        <f t="shared" ref="M21" si="7">SQRT(K21^2+L21^2)</f>
        <v>1.7066047903795618</v>
      </c>
      <c r="N21" s="20">
        <f t="shared" ref="N21" si="8">(I21-I20)*100</f>
        <v>0.39999999994506652</v>
      </c>
      <c r="O21" s="21">
        <f t="shared" ref="O21" si="9">(SQRT((G21-G20)^2+(H21-H20)^2+(I21-I20)^2)*100)</f>
        <v>1.7528547887667481</v>
      </c>
      <c r="P21" s="21">
        <f t="shared" ref="P21:P27" si="10">O21/(F21-F20)</f>
        <v>1.7528547887667481</v>
      </c>
      <c r="Q21" s="22">
        <f t="shared" ref="Q21" si="11">(P21-P20)/(F21-F20)</f>
        <v>1.7528547887667481</v>
      </c>
      <c r="R21" s="26"/>
      <c r="S21" s="52">
        <f t="shared" ref="S21" si="12">IF(K21&lt;0, ATAN2(L21,K21)*180/PI()+360,ATAN2(L21,K21)*180/PI())</f>
        <v>301.82744559190201</v>
      </c>
      <c r="T21" s="53">
        <f t="shared" ref="T21" si="13">ATAN(N21/M21)*180/PI()</f>
        <v>13.191072240595519</v>
      </c>
      <c r="U21" s="26"/>
      <c r="V21" s="23">
        <f t="shared" si="0"/>
        <v>-1.4499999932013452</v>
      </c>
      <c r="W21" s="21">
        <f t="shared" si="1"/>
        <v>0.8999999612569809</v>
      </c>
      <c r="X21" s="21">
        <f t="shared" ref="X21" si="14">SQRT(V21^2+W21^2)</f>
        <v>1.7066047903795618</v>
      </c>
      <c r="Y21" s="21">
        <f t="shared" si="2"/>
        <v>0.39999999994506652</v>
      </c>
      <c r="Z21" s="21">
        <f t="shared" ref="Z21" si="15">SQRT((G21-$G$20)^2+(H21-$H$20)^2+(I21-$I$20)^2)*100</f>
        <v>1.7528547887667481</v>
      </c>
      <c r="AA21" s="21">
        <f t="shared" ref="AA21" si="16">Z21/F21</f>
        <v>1.7528547887667481</v>
      </c>
      <c r="AB21" s="22">
        <f t="shared" ref="AB21" si="17">(AA21-$AA$20)/(F21-$F$20)</f>
        <v>1.7528547887667481</v>
      </c>
      <c r="AC21" s="26"/>
      <c r="AD21" s="52">
        <f t="shared" ref="AD21" si="18">IF(F21&lt;=0,NA(),IF((G21-$G$20)&lt;0,ATAN2((H21-$H$20),(G21-$G$20))*180/PI()+360,ATAN2((H21-$H$20),(G21-$G$20))*180/PI()))</f>
        <v>301.82744559190201</v>
      </c>
      <c r="AE21" s="53">
        <f t="shared" ref="AE21" si="19">IF(E21&lt;=0,NA(),ATAN(Y21/X21)*180/PI())</f>
        <v>13.191072240595519</v>
      </c>
      <c r="AF21" s="26"/>
      <c r="AG21" s="67">
        <f t="shared" ref="AG21" si="20">1/(O21/E21)</f>
        <v>0.57049791369401892</v>
      </c>
      <c r="AH21" s="67">
        <f t="shared" ref="AH21" si="21">1/(Z21/F21)</f>
        <v>0.57049791369401892</v>
      </c>
      <c r="AI21" s="26"/>
      <c r="AJ21" s="20">
        <f t="shared" si="3"/>
        <v>334.71034796340621</v>
      </c>
      <c r="AK21" s="2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11">
        <v>3</v>
      </c>
      <c r="C22" s="112"/>
      <c r="D22" s="100">
        <v>45287.291666666664</v>
      </c>
      <c r="E22" s="97">
        <f t="shared" ref="E22" si="22">D22-D21</f>
        <v>7</v>
      </c>
      <c r="F22" s="98">
        <f t="shared" ref="F22" si="23">D22-D$20</f>
        <v>8</v>
      </c>
      <c r="G22" s="17">
        <v>808770.22699999996</v>
      </c>
      <c r="H22" s="17">
        <v>9158789.1655000001</v>
      </c>
      <c r="I22" s="18">
        <v>2579.1370000000002</v>
      </c>
      <c r="J22" s="10"/>
      <c r="K22" s="19">
        <f t="shared" ref="K22:K23" si="24">(G22-G21)*100</f>
        <v>2.4999999906867743</v>
      </c>
      <c r="L22" s="20">
        <f t="shared" ref="L22:L23" si="25">(H22-H21)*100</f>
        <v>-1.4499999582767487</v>
      </c>
      <c r="M22" s="20">
        <f t="shared" ref="M22:M23" si="26">SQRT(K22^2+L22^2)</f>
        <v>2.8900691743341445</v>
      </c>
      <c r="N22" s="20">
        <f t="shared" ref="N22:N23" si="27">(I22-I21)*100</f>
        <v>5.0000000055661076E-2</v>
      </c>
      <c r="O22" s="21">
        <f t="shared" ref="O22:O23" si="28">(SQRT((G22-G21)^2+(H22-H21)^2+(I22-I21)^2)*100)</f>
        <v>2.8905016575746867</v>
      </c>
      <c r="P22" s="21">
        <f t="shared" si="10"/>
        <v>0.41292880822495526</v>
      </c>
      <c r="Q22" s="22">
        <f t="shared" ref="Q22:Q23" si="29">(P22-P21)/(F22-F21)</f>
        <v>-0.1914179972202561</v>
      </c>
      <c r="R22" s="26"/>
      <c r="S22" s="52">
        <f t="shared" ref="S22:S23" si="30">IF(K22&lt;0, ATAN2(L22,K22)*180/PI()+360,ATAN2(L22,K22)*180/PI())</f>
        <v>120.11373252809311</v>
      </c>
      <c r="T22" s="53">
        <f t="shared" ref="T22:T23" si="31">ATAN(N22/M22)*180/PI()</f>
        <v>0.9911538568301862</v>
      </c>
      <c r="U22" s="26"/>
      <c r="V22" s="23">
        <f t="shared" ref="V22:V23" si="32">(G22-$G$20)*100</f>
        <v>1.049999997485429</v>
      </c>
      <c r="W22" s="21">
        <f t="shared" ref="W22:W23" si="33">(H22-$H$20)*100</f>
        <v>-0.54999999701976776</v>
      </c>
      <c r="X22" s="21">
        <f t="shared" ref="X22:X23" si="34">SQRT(V22^2+W22^2)</f>
        <v>1.1853269555026349</v>
      </c>
      <c r="Y22" s="21">
        <f t="shared" ref="Y22:Y23" si="35">(I22-$I$20)*100</f>
        <v>0.4500000000007276</v>
      </c>
      <c r="Z22" s="21">
        <f t="shared" ref="Z22:Z23" si="36">SQRT((G22-$G$20)^2+(H22-$H$20)^2+(I22-$I$20)^2)*100</f>
        <v>1.267872229935572</v>
      </c>
      <c r="AA22" s="21">
        <f t="shared" ref="AA22:AA23" si="37">Z22/F22</f>
        <v>0.1584840287419465</v>
      </c>
      <c r="AB22" s="22">
        <f t="shared" ref="AB22:AB23" si="38">(AA22-$AA$20)/(F22-$F$20)</f>
        <v>1.9810503592743313E-2</v>
      </c>
      <c r="AC22" s="26"/>
      <c r="AD22" s="52">
        <f t="shared" ref="AD22:AD23" si="39">IF(F22&lt;=0,NA(),IF((G22-$G$20)&lt;0,ATAN2((H22-$H$20),(G22-$G$20))*180/PI()+360,ATAN2((H22-$H$20),(G22-$G$20))*180/PI()))</f>
        <v>117.64597529252757</v>
      </c>
      <c r="AE22" s="53">
        <f t="shared" ref="AE22:AE23" si="40">IF(E22&lt;=0,NA(),ATAN(Y22/X22)*180/PI())</f>
        <v>20.788869568572018</v>
      </c>
      <c r="AF22" s="26"/>
      <c r="AG22" s="67">
        <f t="shared" ref="AG22:AG23" si="41">1/(O22/E22)</f>
        <v>2.4217249561702179</v>
      </c>
      <c r="AH22" s="67">
        <f t="shared" ref="AH22:AH23" si="42">1/(Z22/F22)</f>
        <v>6.3097840705971819</v>
      </c>
      <c r="AI22" s="26"/>
      <c r="AJ22" s="20">
        <f t="shared" ref="AJ22:AJ23" si="43">SQRT((G22-$E$11)^2+(H22-$F$11)^2+(I22-$G$11)^2)</f>
        <v>334.71089680734042</v>
      </c>
    </row>
    <row r="23" spans="2:100" ht="15.75" x14ac:dyDescent="0.25">
      <c r="B23" s="111">
        <v>4</v>
      </c>
      <c r="C23" s="112"/>
      <c r="D23" s="100">
        <v>45289.291666666664</v>
      </c>
      <c r="E23" s="97">
        <f t="shared" ref="E23:E24" si="44">D23-D22</f>
        <v>2</v>
      </c>
      <c r="F23" s="98">
        <f t="shared" ref="F23:F24" si="45">D23-D$20</f>
        <v>10</v>
      </c>
      <c r="G23" s="17">
        <v>808770.21500000008</v>
      </c>
      <c r="H23" s="17">
        <v>9158789.1704999991</v>
      </c>
      <c r="I23" s="18">
        <v>2579.1334999999999</v>
      </c>
      <c r="K23" s="19">
        <f t="shared" si="24"/>
        <v>-1.1999999871477485</v>
      </c>
      <c r="L23" s="20">
        <f t="shared" si="25"/>
        <v>0.49999989569187164</v>
      </c>
      <c r="M23" s="20">
        <f t="shared" si="26"/>
        <v>1.2999999480178754</v>
      </c>
      <c r="N23" s="20">
        <f t="shared" si="27"/>
        <v>-0.35000000002582965</v>
      </c>
      <c r="O23" s="21">
        <f t="shared" si="28"/>
        <v>1.3462911515955824</v>
      </c>
      <c r="P23" s="21">
        <f t="shared" si="10"/>
        <v>0.67314557579779122</v>
      </c>
      <c r="Q23" s="22">
        <f t="shared" si="29"/>
        <v>0.13010838378641798</v>
      </c>
      <c r="R23" s="26"/>
      <c r="S23" s="52">
        <f t="shared" si="30"/>
        <v>292.61986092229546</v>
      </c>
      <c r="T23" s="53">
        <f t="shared" si="31"/>
        <v>-15.06848873568458</v>
      </c>
      <c r="U23" s="26"/>
      <c r="V23" s="23">
        <f t="shared" si="32"/>
        <v>-0.14999998966231942</v>
      </c>
      <c r="W23" s="21">
        <f t="shared" si="33"/>
        <v>-5.0000101327896118E-2</v>
      </c>
      <c r="X23" s="21">
        <f t="shared" si="34"/>
        <v>0.15811390524395955</v>
      </c>
      <c r="Y23" s="21">
        <f t="shared" si="35"/>
        <v>9.9999999974897946E-2</v>
      </c>
      <c r="Z23" s="21">
        <f t="shared" si="36"/>
        <v>0.18708288811774154</v>
      </c>
      <c r="AA23" s="21">
        <f t="shared" si="37"/>
        <v>1.8708288811774155E-2</v>
      </c>
      <c r="AB23" s="22">
        <f t="shared" si="38"/>
        <v>1.8708288811774155E-3</v>
      </c>
      <c r="AC23" s="26"/>
      <c r="AD23" s="52">
        <f t="shared" si="39"/>
        <v>251.56501515850738</v>
      </c>
      <c r="AE23" s="53">
        <f t="shared" si="40"/>
        <v>32.311529590919385</v>
      </c>
      <c r="AF23" s="26"/>
      <c r="AG23" s="67">
        <f t="shared" si="41"/>
        <v>1.4855627607963271</v>
      </c>
      <c r="AH23" s="67">
        <f t="shared" si="42"/>
        <v>53.452243017044133</v>
      </c>
      <c r="AI23" s="26"/>
      <c r="AJ23" s="20">
        <f t="shared" si="43"/>
        <v>334.71177689376844</v>
      </c>
    </row>
    <row r="24" spans="2:100" ht="15.75" x14ac:dyDescent="0.25">
      <c r="B24" s="111">
        <v>5</v>
      </c>
      <c r="C24" s="112"/>
      <c r="D24" s="100">
        <v>45292.291666666664</v>
      </c>
      <c r="E24" s="97">
        <f t="shared" si="44"/>
        <v>3</v>
      </c>
      <c r="F24" s="98">
        <f t="shared" si="45"/>
        <v>13</v>
      </c>
      <c r="G24" s="17">
        <v>808770.21649999998</v>
      </c>
      <c r="H24" s="17">
        <v>9158789.1684999987</v>
      </c>
      <c r="I24" s="18">
        <v>2579.13</v>
      </c>
      <c r="K24" s="19">
        <f t="shared" ref="K24:K25" si="46">(G24-G23)*100</f>
        <v>0.14999998966231942</v>
      </c>
      <c r="L24" s="20">
        <f t="shared" ref="L24:L25" si="47">(H24-H23)*100</f>
        <v>-0.20000003278255463</v>
      </c>
      <c r="M24" s="20">
        <f t="shared" ref="M24:M25" si="48">SQRT(K24^2+L24^2)</f>
        <v>0.25000002002343691</v>
      </c>
      <c r="N24" s="20">
        <f t="shared" ref="N24:N25" si="49">(I24-I23)*100</f>
        <v>-0.34999999998035491</v>
      </c>
      <c r="O24" s="21">
        <f t="shared" ref="O24:O25" si="50">(SQRT((G24-G23)^2+(H24-H23)^2+(I24-I23)^2)*100)</f>
        <v>0.43011627497453214</v>
      </c>
      <c r="P24" s="21">
        <f t="shared" si="10"/>
        <v>0.14337209165817738</v>
      </c>
      <c r="Q24" s="22">
        <f t="shared" ref="Q24:Q25" si="51">(P24-P23)/(F24-F23)</f>
        <v>-0.17659116137987127</v>
      </c>
      <c r="R24" s="26"/>
      <c r="S24" s="52">
        <f t="shared" ref="S24:S25" si="52">IF(K24&lt;0, ATAN2(L24,K24)*180/PI()+360,ATAN2(L24,K24)*180/PI())</f>
        <v>143.13010875745783</v>
      </c>
      <c r="T24" s="53">
        <f t="shared" ref="T24:T25" si="53">ATAN(N24/M24)*180/PI()</f>
        <v>-54.462320036015711</v>
      </c>
      <c r="U24" s="26"/>
      <c r="V24" s="23">
        <f t="shared" ref="V24:V25" si="54">(G24-$G$20)*100</f>
        <v>0</v>
      </c>
      <c r="W24" s="21">
        <f t="shared" ref="W24:W25" si="55">(H24-$H$20)*100</f>
        <v>-0.25000013411045074</v>
      </c>
      <c r="X24" s="21">
        <f t="shared" ref="X24:X25" si="56">SQRT(V24^2+W24^2)</f>
        <v>0.25000013411045074</v>
      </c>
      <c r="Y24" s="21">
        <f t="shared" ref="Y24:Y25" si="57">(I24-$I$20)*100</f>
        <v>-0.25000000000545697</v>
      </c>
      <c r="Z24" s="21">
        <f t="shared" ref="Z24:Z25" si="58">SQRT((G24-$G$20)^2+(H24-$H$20)^2+(I24-$I$20)^2)*100</f>
        <v>0.35355348542755433</v>
      </c>
      <c r="AA24" s="21">
        <f t="shared" ref="AA24:AA25" si="59">Z24/F24</f>
        <v>2.7196421955965718E-2</v>
      </c>
      <c r="AB24" s="22">
        <f t="shared" ref="AB24:AB25" si="60">(AA24-$AA$20)/(F24-$F$20)</f>
        <v>2.092032458151209E-3</v>
      </c>
      <c r="AC24" s="26"/>
      <c r="AD24" s="52">
        <f t="shared" ref="AD24:AD25" si="61">IF(F24&lt;=0,NA(),IF((G24-$G$20)&lt;0,ATAN2((H24-$H$20),(G24-$G$20))*180/PI()+360,ATAN2((H24-$H$20),(G24-$G$20))*180/PI()))</f>
        <v>180</v>
      </c>
      <c r="AE24" s="53">
        <f t="shared" ref="AE24:AE25" si="62">IF(E24&lt;=0,NA(),ATAN(Y24/X24)*180/PI())</f>
        <v>-44.999984632703807</v>
      </c>
      <c r="AF24" s="26"/>
      <c r="AG24" s="67">
        <f t="shared" ref="AG24:AG25" si="63">1/(O24/E24)</f>
        <v>6.9748581361577973</v>
      </c>
      <c r="AH24" s="67">
        <f t="shared" ref="AH24:AH25" si="64">1/(Z24/F24)</f>
        <v>36.769542758937938</v>
      </c>
      <c r="AI24" s="26"/>
      <c r="AJ24" s="20">
        <f t="shared" ref="AJ24:AJ25" si="65">SQRT((G24-$E$11)^2+(H24-$F$11)^2+(I24-$G$11)^2)</f>
        <v>334.71219416628077</v>
      </c>
    </row>
    <row r="25" spans="2:100" ht="15.75" x14ac:dyDescent="0.25">
      <c r="B25" s="111">
        <v>6</v>
      </c>
      <c r="C25" s="112"/>
      <c r="D25" s="100">
        <v>45293.291666608799</v>
      </c>
      <c r="E25" s="97">
        <f t="shared" ref="E25:E26" si="66">D25-D24</f>
        <v>0.99999994213430909</v>
      </c>
      <c r="F25" s="98">
        <f t="shared" ref="F25:F26" si="67">D25-D$20</f>
        <v>13.999999942134309</v>
      </c>
      <c r="G25" s="17">
        <v>808770.21649999998</v>
      </c>
      <c r="H25" s="17">
        <v>9158789.1704999991</v>
      </c>
      <c r="I25" s="18">
        <v>2579.1320000000001</v>
      </c>
      <c r="K25" s="19">
        <f t="shared" si="46"/>
        <v>0</v>
      </c>
      <c r="L25" s="20">
        <f t="shared" si="47"/>
        <v>0.20000003278255463</v>
      </c>
      <c r="M25" s="20">
        <f t="shared" si="48"/>
        <v>0.20000003278255463</v>
      </c>
      <c r="N25" s="20">
        <f t="shared" si="49"/>
        <v>0.19999999999527063</v>
      </c>
      <c r="O25" s="21">
        <f t="shared" si="50"/>
        <v>0.28284273565204249</v>
      </c>
      <c r="P25" s="21">
        <f t="shared" si="10"/>
        <v>0.28284275201893377</v>
      </c>
      <c r="Q25" s="22">
        <f t="shared" si="51"/>
        <v>0.13947066843132297</v>
      </c>
      <c r="R25" s="26"/>
      <c r="S25" s="52">
        <f t="shared" si="52"/>
        <v>0</v>
      </c>
      <c r="T25" s="53">
        <f t="shared" si="53"/>
        <v>44.9999953035679</v>
      </c>
      <c r="U25" s="26"/>
      <c r="V25" s="23">
        <f t="shared" si="54"/>
        <v>0</v>
      </c>
      <c r="W25" s="21">
        <f t="shared" si="55"/>
        <v>-5.0000101327896118E-2</v>
      </c>
      <c r="X25" s="21">
        <f t="shared" si="56"/>
        <v>5.0000101327896118E-2</v>
      </c>
      <c r="Y25" s="21">
        <f t="shared" si="57"/>
        <v>-5.0000000010186341E-2</v>
      </c>
      <c r="Z25" s="21">
        <f t="shared" si="58"/>
        <v>7.0710749775536347E-2</v>
      </c>
      <c r="AA25" s="21">
        <f t="shared" si="59"/>
        <v>5.0507678619858944E-3</v>
      </c>
      <c r="AB25" s="22">
        <f t="shared" si="60"/>
        <v>3.6076913449014638E-4</v>
      </c>
      <c r="AC25" s="26"/>
      <c r="AD25" s="52">
        <f t="shared" si="61"/>
        <v>180</v>
      </c>
      <c r="AE25" s="53">
        <f t="shared" si="62"/>
        <v>-44.999941949287219</v>
      </c>
      <c r="AF25" s="26"/>
      <c r="AG25" s="67">
        <f t="shared" si="63"/>
        <v>3.5355334116288724</v>
      </c>
      <c r="AH25" s="67">
        <f t="shared" si="64"/>
        <v>197.98969727482455</v>
      </c>
      <c r="AI25" s="26"/>
      <c r="AJ25" s="20">
        <f t="shared" si="65"/>
        <v>334.71080578525857</v>
      </c>
    </row>
    <row r="26" spans="2:100" ht="15.75" x14ac:dyDescent="0.25">
      <c r="B26" s="111">
        <v>7</v>
      </c>
      <c r="C26" s="112"/>
      <c r="D26" s="100">
        <v>45296.375</v>
      </c>
      <c r="E26" s="97">
        <f t="shared" si="66"/>
        <v>3.0833333912014496</v>
      </c>
      <c r="F26" s="98">
        <f t="shared" si="67"/>
        <v>17.083333333335759</v>
      </c>
      <c r="G26" s="17">
        <v>808770.21649999998</v>
      </c>
      <c r="H26" s="17">
        <v>9158789.1695000008</v>
      </c>
      <c r="I26" s="18">
        <v>2579.1329999999998</v>
      </c>
      <c r="K26" s="19">
        <f t="shared" ref="K26:K27" si="68">(G26-G25)*100</f>
        <v>0</v>
      </c>
      <c r="L26" s="20">
        <f t="shared" ref="L26:L27" si="69">(H26-H25)*100</f>
        <v>-9.999983012676239E-2</v>
      </c>
      <c r="M26" s="20">
        <f t="shared" ref="M26:M27" si="70">SQRT(K26^2+L26^2)</f>
        <v>9.999983012676239E-2</v>
      </c>
      <c r="N26" s="20">
        <f t="shared" ref="N26:N27" si="71">(I26-I25)*100</f>
        <v>9.9999999974897946E-2</v>
      </c>
      <c r="O26" s="21">
        <f t="shared" ref="O26:O27" si="72">(SQRT((G26-G25)^2+(H26-H25)^2+(I26-I25)^2)*100)</f>
        <v>0.14142123610109242</v>
      </c>
      <c r="P26" s="21">
        <f t="shared" si="10"/>
        <v>4.5866345982776231E-2</v>
      </c>
      <c r="Q26" s="22">
        <f t="shared" ref="Q26:Q27" si="73">(P26-P25)/(F26-F25)</f>
        <v>-7.6857211326024494E-2</v>
      </c>
      <c r="R26" s="26"/>
      <c r="S26" s="52">
        <f t="shared" ref="S26:S27" si="74">IF(K26&lt;0, ATAN2(L26,K26)*180/PI()+360,ATAN2(L26,K26)*180/PI())</f>
        <v>180</v>
      </c>
      <c r="T26" s="53">
        <f t="shared" ref="T26:T27" si="75">ATAN(N26/M26)*180/PI()</f>
        <v>45.000048657947964</v>
      </c>
      <c r="U26" s="26"/>
      <c r="V26" s="23">
        <f t="shared" ref="V26:V27" si="76">(G26-$G$20)*100</f>
        <v>0</v>
      </c>
      <c r="W26" s="21">
        <f t="shared" ref="W26:W27" si="77">(H26-$H$20)*100</f>
        <v>-0.14999993145465851</v>
      </c>
      <c r="X26" s="21">
        <f t="shared" ref="X26:X27" si="78">SQRT(V26^2+W26^2)</f>
        <v>0.14999993145465851</v>
      </c>
      <c r="Y26" s="21">
        <f t="shared" ref="Y26:Y27" si="79">(I26-$I$20)*100</f>
        <v>4.9999999964711606E-2</v>
      </c>
      <c r="Z26" s="21">
        <f t="shared" ref="Z26:Z27" si="80">SQRT((G26-$G$20)^2+(H26-$H$20)^2+(I26-$I$20)^2)*100</f>
        <v>0.15811381796944066</v>
      </c>
      <c r="AA26" s="21">
        <f t="shared" ref="AA26:AA27" si="81">Z26/F26</f>
        <v>9.2554430030878949E-3</v>
      </c>
      <c r="AB26" s="22">
        <f t="shared" ref="AB26:AB27" si="82">(AA26-$AA$20)/(F26-$F$20)</f>
        <v>5.4178202944897059E-4</v>
      </c>
      <c r="AC26" s="26"/>
      <c r="AD26" s="52">
        <f t="shared" ref="AD26:AD27" si="83">IF(F26&lt;=0,NA(),IF((G26-$G$20)&lt;0,ATAN2((H26-$H$20),(G26-$G$20))*180/PI()+360,ATAN2((H26-$H$20),(G26-$G$20))*180/PI()))</f>
        <v>180</v>
      </c>
      <c r="AE26" s="53">
        <f t="shared" ref="AE26:AE27" si="84">IF(E26&lt;=0,NA(),ATAN(Y26/X26)*180/PI())</f>
        <v>18.434956665511525</v>
      </c>
      <c r="AF26" s="26"/>
      <c r="AG26" s="67">
        <f t="shared" ref="AG26:AG27" si="85">1/(O26/E26)</f>
        <v>21.802478016790804</v>
      </c>
      <c r="AH26" s="67">
        <f t="shared" ref="AH26:AH27" si="86">1/(Z26/F26)</f>
        <v>108.0445311657551</v>
      </c>
      <c r="AI26" s="26"/>
      <c r="AJ26" s="20">
        <f t="shared" ref="AJ26:AJ27" si="87">SQRT((G26-$E$11)^2+(H26-$F$11)^2+(I26-$G$11)^2)</f>
        <v>334.71183339320123</v>
      </c>
    </row>
    <row r="27" spans="2:100" ht="15.75" x14ac:dyDescent="0.25">
      <c r="B27" s="111">
        <v>8</v>
      </c>
      <c r="C27" s="112"/>
      <c r="D27" s="100">
        <v>45297.375</v>
      </c>
      <c r="E27" s="97">
        <f t="shared" ref="E27:E28" si="88">D27-D26</f>
        <v>1</v>
      </c>
      <c r="F27" s="98">
        <f t="shared" ref="F27:F28" si="89">D27-D$20</f>
        <v>18.083333333335759</v>
      </c>
      <c r="G27" s="17">
        <v>808770.223</v>
      </c>
      <c r="H27" s="17">
        <v>9158789.1669999994</v>
      </c>
      <c r="I27" s="18">
        <v>2579.1260000000002</v>
      </c>
      <c r="K27" s="19">
        <f t="shared" si="68"/>
        <v>0.65000000176951289</v>
      </c>
      <c r="L27" s="20">
        <f t="shared" si="69"/>
        <v>-0.25000013411045074</v>
      </c>
      <c r="M27" s="20">
        <f t="shared" si="70"/>
        <v>0.69641946365363028</v>
      </c>
      <c r="N27" s="20">
        <f t="shared" si="71"/>
        <v>-0.69999999996070983</v>
      </c>
      <c r="O27" s="21">
        <f t="shared" si="72"/>
        <v>0.98742091799829923</v>
      </c>
      <c r="P27" s="21">
        <f t="shared" si="10"/>
        <v>0.98742091799829923</v>
      </c>
      <c r="Q27" s="22">
        <f t="shared" si="73"/>
        <v>0.94155457201552295</v>
      </c>
      <c r="R27" s="26"/>
      <c r="S27" s="52">
        <f t="shared" si="74"/>
        <v>111.03752127125496</v>
      </c>
      <c r="T27" s="53">
        <f t="shared" si="75"/>
        <v>-45.146910849174716</v>
      </c>
      <c r="U27" s="26"/>
      <c r="V27" s="23">
        <f t="shared" si="76"/>
        <v>0.65000000176951289</v>
      </c>
      <c r="W27" s="21">
        <f t="shared" si="77"/>
        <v>-0.40000006556510925</v>
      </c>
      <c r="X27" s="21">
        <f t="shared" si="78"/>
        <v>0.76321691199321473</v>
      </c>
      <c r="Y27" s="21">
        <f t="shared" si="79"/>
        <v>-0.64999999999599822</v>
      </c>
      <c r="Z27" s="21">
        <f t="shared" si="80"/>
        <v>1.0024969100936203</v>
      </c>
      <c r="AA27" s="21">
        <f t="shared" si="81"/>
        <v>5.543761714802687E-2</v>
      </c>
      <c r="AB27" s="22">
        <f t="shared" si="82"/>
        <v>3.0656746809964663E-3</v>
      </c>
      <c r="AC27" s="26"/>
      <c r="AD27" s="52">
        <f t="shared" si="83"/>
        <v>121.60750636854638</v>
      </c>
      <c r="AE27" s="53">
        <f t="shared" si="84"/>
        <v>-40.419650964773332</v>
      </c>
      <c r="AF27" s="26"/>
      <c r="AG27" s="67">
        <f t="shared" si="85"/>
        <v>1.0127393310921557</v>
      </c>
      <c r="AH27" s="67">
        <f t="shared" si="86"/>
        <v>18.038293336631838</v>
      </c>
      <c r="AI27" s="26"/>
      <c r="AJ27" s="20">
        <f t="shared" si="87"/>
        <v>334.70969429896309</v>
      </c>
    </row>
    <row r="28" spans="2:100" ht="15.75" x14ac:dyDescent="0.25">
      <c r="B28" s="111">
        <v>9</v>
      </c>
      <c r="C28" s="112"/>
      <c r="D28" s="100">
        <v>45299.375</v>
      </c>
      <c r="E28" s="97">
        <f t="shared" si="88"/>
        <v>2</v>
      </c>
      <c r="F28" s="98">
        <f t="shared" si="89"/>
        <v>20.083333333335759</v>
      </c>
      <c r="G28" s="17">
        <v>808770.22750000004</v>
      </c>
      <c r="H28" s="17">
        <v>9158789.1665000003</v>
      </c>
      <c r="I28" s="18">
        <v>2579.1305000000002</v>
      </c>
      <c r="K28" s="19">
        <f t="shared" ref="K28:K29" si="90">(G28-G27)*100</f>
        <v>0.45000000391155481</v>
      </c>
      <c r="L28" s="20">
        <f t="shared" ref="L28:L29" si="91">(H28-H27)*100</f>
        <v>-4.9999915063381195E-2</v>
      </c>
      <c r="M28" s="20">
        <f t="shared" ref="M28:M29" si="92">SQRT(K28^2+L28^2)</f>
        <v>0.45276925141482904</v>
      </c>
      <c r="N28" s="20">
        <f t="shared" ref="N28:N29" si="93">(I28-I27)*100</f>
        <v>0.4500000000007276</v>
      </c>
      <c r="O28" s="21">
        <f t="shared" ref="O28:O29" si="94">(SQRT((G28-G27)^2+(H28-H27)^2+(I28-I27)^2)*100)</f>
        <v>0.63835726284534389</v>
      </c>
      <c r="P28" s="21">
        <f t="shared" ref="P28:P29" si="95">O28/(F28-F27)</f>
        <v>0.31917863142267194</v>
      </c>
      <c r="Q28" s="22">
        <f t="shared" ref="Q28:Q29" si="96">(P28-P27)/(F28-F27)</f>
        <v>-0.33412114328781362</v>
      </c>
      <c r="R28" s="26"/>
      <c r="S28" s="52">
        <f t="shared" ref="S28:S29" si="97">IF(K28&lt;0, ATAN2(L28,K28)*180/PI()+360,ATAN2(L28,K28)*180/PI())</f>
        <v>96.340181008664985</v>
      </c>
      <c r="T28" s="53">
        <f t="shared" ref="T28:T29" si="98">ATAN(N28/M28)*180/PI()</f>
        <v>44.824245320130203</v>
      </c>
      <c r="U28" s="26"/>
      <c r="V28" s="23">
        <f t="shared" ref="V28:V29" si="99">(G28-$G$20)*100</f>
        <v>1.1000000056810677</v>
      </c>
      <c r="W28" s="21">
        <f t="shared" ref="W28:W29" si="100">(H28-$H$20)*100</f>
        <v>-0.44999998062849045</v>
      </c>
      <c r="X28" s="21">
        <f t="shared" ref="X28:X29" si="101">SQRT(V28^2+W28^2)</f>
        <v>1.1884864303238765</v>
      </c>
      <c r="Y28" s="21">
        <f t="shared" ref="Y28:Y29" si="102">(I28-$I$20)*100</f>
        <v>-0.19999999999527063</v>
      </c>
      <c r="Z28" s="21">
        <f t="shared" ref="Z28:Z29" si="103">SQRT((G28-$G$20)^2+(H28-$H$20)^2+(I28-$I$20)^2)*100</f>
        <v>1.2051970772708083</v>
      </c>
      <c r="AA28" s="21">
        <f t="shared" ref="AA28:AA29" si="104">Z28/F28</f>
        <v>6.0009812976132587E-2</v>
      </c>
      <c r="AB28" s="22">
        <f t="shared" ref="AB28:AB29" si="105">(AA28-$AA$20)/(F28-$F$20)</f>
        <v>2.988040480139021E-3</v>
      </c>
      <c r="AC28" s="26"/>
      <c r="AD28" s="52">
        <f t="shared" ref="AD28:AD29" si="106">IF(F28&lt;=0,NA(),IF((G28-$G$20)&lt;0,ATAN2((H28-$H$20),(G28-$G$20))*180/PI()+360,ATAN2((H28-$H$20),(G28-$G$20))*180/PI()))</f>
        <v>112.24902268916149</v>
      </c>
      <c r="AE28" s="53">
        <f t="shared" ref="AE28:AE29" si="107">IF(E28&lt;=0,NA(),ATAN(Y28/X28)*180/PI())</f>
        <v>-9.552307985139322</v>
      </c>
      <c r="AF28" s="26"/>
      <c r="AG28" s="67">
        <f t="shared" ref="AG28:AG29" si="108">1/(O28/E28)</f>
        <v>3.133041819067615</v>
      </c>
      <c r="AH28" s="67">
        <f t="shared" ref="AH28:AH29" si="109">1/(Z28/F28)</f>
        <v>16.663941285698144</v>
      </c>
      <c r="AI28" s="26"/>
      <c r="AJ28" s="20">
        <f t="shared" ref="AJ28:AJ29" si="110">SQRT((G28-$E$11)^2+(H28-$F$11)^2+(I28-$G$11)^2)</f>
        <v>334.70871190477436</v>
      </c>
    </row>
    <row r="29" spans="2:100" ht="15.75" x14ac:dyDescent="0.25">
      <c r="B29" s="111">
        <v>10</v>
      </c>
      <c r="C29" s="112"/>
      <c r="D29" s="100">
        <v>45300.375</v>
      </c>
      <c r="E29" s="97">
        <f t="shared" ref="E29:E30" si="111">D29-D28</f>
        <v>1</v>
      </c>
      <c r="F29" s="98">
        <f t="shared" ref="F29:F30" si="112">D29-D$20</f>
        <v>21.083333333335759</v>
      </c>
      <c r="G29" s="17">
        <v>808770.19550000003</v>
      </c>
      <c r="H29" s="17">
        <v>9158789.1830000002</v>
      </c>
      <c r="I29" s="18">
        <v>2579.1289999999999</v>
      </c>
      <c r="K29" s="19">
        <f t="shared" si="90"/>
        <v>-3.2000000006519258</v>
      </c>
      <c r="L29" s="20">
        <f t="shared" si="91"/>
        <v>1.6499999910593033</v>
      </c>
      <c r="M29" s="20">
        <f t="shared" si="92"/>
        <v>3.6003472019609477</v>
      </c>
      <c r="N29" s="20">
        <f t="shared" si="93"/>
        <v>-0.15000000003055902</v>
      </c>
      <c r="O29" s="21">
        <f t="shared" si="94"/>
        <v>3.6034705458317808</v>
      </c>
      <c r="P29" s="21">
        <f t="shared" si="95"/>
        <v>3.6034705458317808</v>
      </c>
      <c r="Q29" s="22">
        <f t="shared" si="96"/>
        <v>3.2842919144091089</v>
      </c>
      <c r="R29" s="26"/>
      <c r="S29" s="52">
        <f t="shared" si="97"/>
        <v>297.27676325189844</v>
      </c>
      <c r="T29" s="53">
        <f t="shared" si="98"/>
        <v>-2.3857142065887826</v>
      </c>
      <c r="U29" s="26"/>
      <c r="V29" s="23">
        <f t="shared" si="99"/>
        <v>-2.0999999949708581</v>
      </c>
      <c r="W29" s="21">
        <f t="shared" si="100"/>
        <v>1.2000000104308128</v>
      </c>
      <c r="X29" s="21">
        <f t="shared" si="101"/>
        <v>2.4186773252981792</v>
      </c>
      <c r="Y29" s="21">
        <f t="shared" si="102"/>
        <v>-0.35000000002582965</v>
      </c>
      <c r="Z29" s="21">
        <f t="shared" si="103"/>
        <v>2.4438698827739653</v>
      </c>
      <c r="AA29" s="21">
        <f t="shared" si="104"/>
        <v>0.11591477704855419</v>
      </c>
      <c r="AB29" s="22">
        <f t="shared" si="105"/>
        <v>5.497934089258855E-3</v>
      </c>
      <c r="AC29" s="26"/>
      <c r="AD29" s="52">
        <f t="shared" si="106"/>
        <v>299.74488157058761</v>
      </c>
      <c r="AE29" s="53">
        <f t="shared" si="107"/>
        <v>-8.2339552548880626</v>
      </c>
      <c r="AF29" s="26"/>
      <c r="AG29" s="67">
        <f t="shared" si="108"/>
        <v>0.27751024665838425</v>
      </c>
      <c r="AH29" s="67">
        <f t="shared" si="109"/>
        <v>8.6270277652444758</v>
      </c>
      <c r="AI29" s="26"/>
      <c r="AJ29" s="20">
        <f t="shared" si="110"/>
        <v>334.70963985596052</v>
      </c>
    </row>
    <row r="30" spans="2:100" ht="15.75" x14ac:dyDescent="0.25">
      <c r="B30" s="111">
        <v>11</v>
      </c>
      <c r="C30" s="112"/>
      <c r="D30" s="100">
        <v>45301.375</v>
      </c>
      <c r="E30" s="97">
        <f t="shared" si="111"/>
        <v>1</v>
      </c>
      <c r="F30" s="98">
        <f t="shared" si="112"/>
        <v>22.083333333335759</v>
      </c>
      <c r="G30" s="17">
        <v>808770.1875</v>
      </c>
      <c r="H30" s="17">
        <v>9158789.1885000002</v>
      </c>
      <c r="I30" s="18">
        <v>2579.1229999999996</v>
      </c>
      <c r="K30" s="19">
        <f t="shared" ref="K30:K31" si="113">(G30-G29)*100</f>
        <v>-0.8000000030733645</v>
      </c>
      <c r="L30" s="20">
        <f t="shared" ref="L30:L31" si="114">(H30-H29)*100</f>
        <v>0.54999999701976776</v>
      </c>
      <c r="M30" s="20">
        <f t="shared" ref="M30:M31" si="115">SQRT(K30^2+L30^2)</f>
        <v>0.97082439279157362</v>
      </c>
      <c r="N30" s="20">
        <f t="shared" ref="N30:N31" si="116">(I30-I29)*100</f>
        <v>-0.60000000003128662</v>
      </c>
      <c r="O30" s="21">
        <f t="shared" ref="O30:O31" si="117">(SQRT((G30-G29)^2+(H30-H29)^2+(I30-I29)^2)*100)</f>
        <v>1.141271221785896</v>
      </c>
      <c r="P30" s="21">
        <f t="shared" ref="P30:P31" si="118">O30/(F30-F29)</f>
        <v>1.141271221785896</v>
      </c>
      <c r="Q30" s="22">
        <f t="shared" ref="Q30:Q31" si="119">(P30-P29)/(F30-F29)</f>
        <v>-2.4621993240458848</v>
      </c>
      <c r="R30" s="26"/>
      <c r="S30" s="52">
        <f t="shared" ref="S30:S31" si="120">IF(K30&lt;0, ATAN2(L30,K30)*180/PI()+360,ATAN2(L30,K30)*180/PI())</f>
        <v>304.50852273997214</v>
      </c>
      <c r="T30" s="53">
        <f t="shared" ref="T30:T31" si="121">ATAN(N30/M30)*180/PI()</f>
        <v>-31.717368850783174</v>
      </c>
      <c r="U30" s="26"/>
      <c r="V30" s="23">
        <f t="shared" ref="V30:V31" si="122">(G30-$G$20)*100</f>
        <v>-2.8999999980442226</v>
      </c>
      <c r="W30" s="21">
        <f t="shared" ref="W30:W31" si="123">(H30-$H$20)*100</f>
        <v>1.7500000074505806</v>
      </c>
      <c r="X30" s="21">
        <f t="shared" ref="X30:X31" si="124">SQRT(V30^2+W30^2)</f>
        <v>3.3871079130629309</v>
      </c>
      <c r="Y30" s="21">
        <f t="shared" ref="Y30:Y31" si="125">(I30-$I$20)*100</f>
        <v>-0.95000000005711627</v>
      </c>
      <c r="Z30" s="21">
        <f t="shared" ref="Z30:Z31" si="126">SQRT((G30-$G$20)^2+(H30-$H$20)^2+(I30-$I$20)^2)*100</f>
        <v>3.5178118219771286</v>
      </c>
      <c r="AA30" s="21">
        <f t="shared" ref="AA30:AA31" si="127">Z30/F30</f>
        <v>0.15929713910838078</v>
      </c>
      <c r="AB30" s="22">
        <f t="shared" ref="AB30:AB31" si="128">(AA30-$AA$20)/(F30-$F$20)</f>
        <v>7.2134553558504131E-3</v>
      </c>
      <c r="AC30" s="26"/>
      <c r="AD30" s="52">
        <f t="shared" ref="AD30:AD31" si="129">IF(F30&lt;=0,NA(),IF((G30-$G$20)&lt;0,ATAN2((H30-$H$20),(G30-$G$20))*180/PI()+360,ATAN2((H30-$H$20),(G30-$G$20))*180/PI()))</f>
        <v>301.10880895354603</v>
      </c>
      <c r="AE30" s="53">
        <f t="shared" ref="AE30:AE31" si="130">IF(E30&lt;=0,NA(),ATAN(Y30/X30)*180/PI())</f>
        <v>-15.667494505785889</v>
      </c>
      <c r="AF30" s="26"/>
      <c r="AG30" s="67">
        <f t="shared" ref="AG30:AG31" si="131">1/(O30/E30)</f>
        <v>0.87621590811268291</v>
      </c>
      <c r="AH30" s="67">
        <f t="shared" ref="AH30:AH31" si="132">1/(Z30/F30)</f>
        <v>6.2775766444846903</v>
      </c>
      <c r="AI30" s="26"/>
      <c r="AJ30" s="20">
        <f t="shared" ref="AJ30:AJ31" si="133">SQRT((G30-$E$11)^2+(H30-$F$11)^2+(I30-$G$11)^2)</f>
        <v>334.70775112892721</v>
      </c>
    </row>
    <row r="31" spans="2:100" ht="15.75" x14ac:dyDescent="0.25">
      <c r="B31" s="111">
        <v>12</v>
      </c>
      <c r="C31" s="112"/>
      <c r="D31" s="100">
        <v>45303.375</v>
      </c>
      <c r="E31" s="97">
        <f t="shared" ref="E31:E33" si="134">D31-D30</f>
        <v>2</v>
      </c>
      <c r="F31" s="98">
        <f t="shared" ref="F31:F33" si="135">D31-D$20</f>
        <v>24.083333333335759</v>
      </c>
      <c r="G31" s="17">
        <v>808770.22399999993</v>
      </c>
      <c r="H31" s="17">
        <v>9158789.1675000004</v>
      </c>
      <c r="I31" s="18">
        <v>2579.127</v>
      </c>
      <c r="K31" s="19">
        <f t="shared" si="113"/>
        <v>3.6499999929219484</v>
      </c>
      <c r="L31" s="20">
        <f t="shared" si="114"/>
        <v>-2.0999999716877937</v>
      </c>
      <c r="M31" s="20">
        <f t="shared" si="115"/>
        <v>4.210997486275545</v>
      </c>
      <c r="N31" s="20">
        <f t="shared" si="116"/>
        <v>0.40000000003601599</v>
      </c>
      <c r="O31" s="21">
        <f t="shared" si="117"/>
        <v>4.229952698251811</v>
      </c>
      <c r="P31" s="21">
        <f t="shared" si="118"/>
        <v>2.1149763491259055</v>
      </c>
      <c r="Q31" s="22">
        <f t="shared" si="119"/>
        <v>0.48685256367000473</v>
      </c>
      <c r="R31" s="26"/>
      <c r="S31" s="52">
        <f t="shared" si="120"/>
        <v>119.91364570565973</v>
      </c>
      <c r="T31" s="53">
        <f t="shared" si="121"/>
        <v>5.4262089148871375</v>
      </c>
      <c r="U31" s="26"/>
      <c r="V31" s="23">
        <f t="shared" si="122"/>
        <v>0.74999999487772584</v>
      </c>
      <c r="W31" s="21">
        <f t="shared" si="123"/>
        <v>-0.34999996423721313</v>
      </c>
      <c r="X31" s="21">
        <f t="shared" si="124"/>
        <v>0.82764724809706169</v>
      </c>
      <c r="Y31" s="21">
        <f t="shared" si="125"/>
        <v>-0.55000000002110028</v>
      </c>
      <c r="Z31" s="21">
        <f t="shared" si="126"/>
        <v>0.99373032926737703</v>
      </c>
      <c r="AA31" s="21">
        <f t="shared" si="127"/>
        <v>4.1262159000717384E-2</v>
      </c>
      <c r="AB31" s="22">
        <f t="shared" si="128"/>
        <v>1.7133076401680233E-3</v>
      </c>
      <c r="AC31" s="26"/>
      <c r="AD31" s="52">
        <f t="shared" si="129"/>
        <v>115.01689138456287</v>
      </c>
      <c r="AE31" s="53">
        <f t="shared" si="130"/>
        <v>-33.605401884227113</v>
      </c>
      <c r="AF31" s="26"/>
      <c r="AG31" s="67">
        <f t="shared" si="131"/>
        <v>0.47281852603850066</v>
      </c>
      <c r="AH31" s="67">
        <f t="shared" si="132"/>
        <v>24.235280562575845</v>
      </c>
      <c r="AI31" s="26"/>
      <c r="AJ31" s="20">
        <f t="shared" si="133"/>
        <v>334.70894986598955</v>
      </c>
    </row>
    <row r="32" spans="2:100" ht="15.75" x14ac:dyDescent="0.25">
      <c r="B32" s="111">
        <v>13</v>
      </c>
      <c r="C32" s="112"/>
      <c r="D32" s="100">
        <v>45304.375</v>
      </c>
      <c r="E32" s="97">
        <f t="shared" si="134"/>
        <v>1</v>
      </c>
      <c r="F32" s="98">
        <f t="shared" si="135"/>
        <v>25.083333333335759</v>
      </c>
      <c r="G32" s="17">
        <v>808770.2095</v>
      </c>
      <c r="H32" s="17">
        <v>9158789.1789999995</v>
      </c>
      <c r="I32" s="18">
        <v>2579.13</v>
      </c>
      <c r="K32" s="19">
        <f t="shared" ref="K32:K33" si="136">(G32-G31)*100</f>
        <v>-1.4499999932013452</v>
      </c>
      <c r="L32" s="20">
        <f t="shared" ref="L32:L33" si="137">(H32-H31)*100</f>
        <v>1.1499999091029167</v>
      </c>
      <c r="M32" s="20">
        <f t="shared" ref="M32:M33" si="138">SQRT(K32^2+L32^2)</f>
        <v>1.8506754905224789</v>
      </c>
      <c r="N32" s="20">
        <f t="shared" ref="N32:N33" si="139">(I32-I31)*100</f>
        <v>0.30000000001564331</v>
      </c>
      <c r="O32" s="21">
        <f t="shared" ref="O32:O33" si="140">(SQRT((G32-G31)^2+(H32-H31)^2+(I32-I31)^2)*100)</f>
        <v>1.8748332649145105</v>
      </c>
      <c r="P32" s="21">
        <f t="shared" ref="P32:P33" si="141">O32/(F32-F31)</f>
        <v>1.8748332649145105</v>
      </c>
      <c r="Q32" s="22">
        <f t="shared" ref="Q32:Q33" si="142">(P32-P31)/(F32-F31)</f>
        <v>-0.24014308421139496</v>
      </c>
      <c r="R32" s="26"/>
      <c r="S32" s="52">
        <f t="shared" ref="S32:S33" si="143">IF(K32&lt;0, ATAN2(L32,K32)*180/PI()+360,ATAN2(L32,K32)*180/PI())</f>
        <v>308.41805327075957</v>
      </c>
      <c r="T32" s="53">
        <f t="shared" ref="T32:T33" si="144">ATAN(N32/M32)*180/PI()</f>
        <v>9.2077221434427585</v>
      </c>
      <c r="U32" s="26"/>
      <c r="V32" s="23">
        <f t="shared" ref="V32:V33" si="145">(G32-$G$20)*100</f>
        <v>-0.69999999832361937</v>
      </c>
      <c r="W32" s="21">
        <f t="shared" ref="W32:W33" si="146">(H32-$H$20)*100</f>
        <v>0.79999994486570358</v>
      </c>
      <c r="X32" s="21">
        <f t="shared" ref="X32:X33" si="147">SQRT(V32^2+W32^2)</f>
        <v>1.0630145386767746</v>
      </c>
      <c r="Y32" s="21">
        <f t="shared" ref="Y32:Y33" si="148">(I32-$I$20)*100</f>
        <v>-0.25000000000545697</v>
      </c>
      <c r="Z32" s="21">
        <f t="shared" ref="Z32:Z33" si="149">SQRT((G32-$G$20)^2+(H32-$H$20)^2+(I32-$I$20)^2)*100</f>
        <v>1.0920164419279246</v>
      </c>
      <c r="AA32" s="21">
        <f t="shared" ref="AA32:AA33" si="150">Z32/F32</f>
        <v>4.3535539213069192E-2</v>
      </c>
      <c r="AB32" s="22">
        <f t="shared" ref="AB32:AB33" si="151">(AA32-$AA$20)/(F32-$F$20)</f>
        <v>1.7356361148065775E-3</v>
      </c>
      <c r="AC32" s="26"/>
      <c r="AD32" s="52">
        <f t="shared" ref="AD32:AD33" si="152">IF(F32&lt;=0,NA(),IF((G32-$G$20)&lt;0,ATAN2((H32-$H$20),(G32-$G$20))*180/PI()+360,ATAN2((H32-$H$20),(G32-$G$20))*180/PI()))</f>
        <v>318.81407294541054</v>
      </c>
      <c r="AE32" s="53">
        <f t="shared" ref="AE32:AE33" si="153">IF(E32&lt;=0,NA(),ATAN(Y32/X32)*180/PI())</f>
        <v>-13.234336597884742</v>
      </c>
      <c r="AF32" s="26"/>
      <c r="AG32" s="67">
        <f t="shared" ref="AG32:AG33" si="154">1/(O32/E32)</f>
        <v>0.5333807644199221</v>
      </c>
      <c r="AH32" s="67">
        <f t="shared" ref="AH32:AH33" si="155">1/(Z32/F32)</f>
        <v>22.96973962136672</v>
      </c>
      <c r="AI32" s="26"/>
      <c r="AJ32" s="20">
        <f t="shared" ref="AJ32:AJ33" si="156">SQRT((G32-$E$11)^2+(H32-$F$11)^2+(I32-$G$11)^2)</f>
        <v>334.70651973616452</v>
      </c>
    </row>
    <row r="33" spans="2:36" ht="15.75" x14ac:dyDescent="0.25">
      <c r="B33" s="111">
        <v>14</v>
      </c>
      <c r="C33" s="112"/>
      <c r="D33" s="100">
        <v>45305.375</v>
      </c>
      <c r="E33" s="97">
        <f t="shared" si="134"/>
        <v>1</v>
      </c>
      <c r="F33" s="98">
        <f t="shared" si="135"/>
        <v>26.083333333335759</v>
      </c>
      <c r="G33" s="17">
        <v>808770.21400000004</v>
      </c>
      <c r="H33" s="17">
        <v>9158789.1744999997</v>
      </c>
      <c r="I33" s="18">
        <v>2579.1324999999997</v>
      </c>
      <c r="K33" s="19">
        <f t="shared" si="136"/>
        <v>0.45000000391155481</v>
      </c>
      <c r="L33" s="20">
        <f t="shared" si="137"/>
        <v>-0.44999998062849045</v>
      </c>
      <c r="M33" s="20">
        <f t="shared" si="138"/>
        <v>0.63639609213605419</v>
      </c>
      <c r="N33" s="20">
        <f t="shared" si="139"/>
        <v>0.24999999995998223</v>
      </c>
      <c r="O33" s="21">
        <f t="shared" si="140"/>
        <v>0.68373970636934078</v>
      </c>
      <c r="P33" s="21">
        <f t="shared" si="141"/>
        <v>0.68373970636934078</v>
      </c>
      <c r="Q33" s="22">
        <f t="shared" si="142"/>
        <v>-1.1910935585451696</v>
      </c>
      <c r="R33" s="26"/>
      <c r="S33" s="52">
        <f t="shared" si="143"/>
        <v>134.99999851775405</v>
      </c>
      <c r="T33" s="53">
        <f t="shared" si="144"/>
        <v>21.446741852862413</v>
      </c>
      <c r="U33" s="26"/>
      <c r="V33" s="23">
        <f t="shared" si="145"/>
        <v>-0.24999999441206455</v>
      </c>
      <c r="W33" s="21">
        <f t="shared" si="146"/>
        <v>0.34999996423721313</v>
      </c>
      <c r="X33" s="21">
        <f t="shared" si="147"/>
        <v>0.43011623100283342</v>
      </c>
      <c r="Y33" s="21">
        <f t="shared" si="148"/>
        <v>-4.5474735088646412E-11</v>
      </c>
      <c r="Z33" s="21">
        <f t="shared" si="149"/>
        <v>0.43011623100283347</v>
      </c>
      <c r="AA33" s="21">
        <f t="shared" si="150"/>
        <v>1.6490079143877068E-2</v>
      </c>
      <c r="AB33" s="22">
        <f t="shared" si="151"/>
        <v>6.32207507113439E-4</v>
      </c>
      <c r="AC33" s="26"/>
      <c r="AD33" s="52">
        <f t="shared" si="152"/>
        <v>324.46232004474763</v>
      </c>
      <c r="AE33" s="53">
        <f t="shared" si="153"/>
        <v>-6.0576890785545573E-9</v>
      </c>
      <c r="AF33" s="26"/>
      <c r="AG33" s="67">
        <f t="shared" si="154"/>
        <v>1.4625448700500399</v>
      </c>
      <c r="AH33" s="67">
        <f t="shared" si="155"/>
        <v>60.642522772324597</v>
      </c>
      <c r="AI33" s="26"/>
      <c r="AJ33" s="20">
        <f t="shared" si="156"/>
        <v>334.70864730690965</v>
      </c>
    </row>
    <row r="34" spans="2:36" ht="15.75" x14ac:dyDescent="0.25">
      <c r="B34" s="111">
        <v>15</v>
      </c>
      <c r="C34" s="112"/>
      <c r="D34" s="100">
        <v>45309.375</v>
      </c>
      <c r="E34" s="97">
        <f t="shared" ref="E34:E35" si="157">D34-D33</f>
        <v>4</v>
      </c>
      <c r="F34" s="98">
        <f t="shared" ref="F34:F35" si="158">D34-D$20</f>
        <v>30.083333333335759</v>
      </c>
      <c r="G34" s="17">
        <v>808770.21349999995</v>
      </c>
      <c r="H34" s="17">
        <v>9158789.1720000003</v>
      </c>
      <c r="I34" s="18">
        <v>2579.1220000000003</v>
      </c>
      <c r="K34" s="19">
        <f t="shared" ref="K34:K35" si="159">(G34-G33)*100</f>
        <v>-5.0000008195638657E-2</v>
      </c>
      <c r="L34" s="20">
        <f t="shared" ref="L34:L35" si="160">(H34-H33)*100</f>
        <v>-0.24999994784593582</v>
      </c>
      <c r="M34" s="20">
        <f t="shared" ref="M34:M35" si="161">SQRT(K34^2+L34^2)</f>
        <v>0.25495092614566939</v>
      </c>
      <c r="N34" s="20">
        <f t="shared" ref="N34:N35" si="162">(I34-I33)*100</f>
        <v>-1.0499999999410647</v>
      </c>
      <c r="O34" s="21">
        <f t="shared" ref="O34:O35" si="163">(SQRT((G34-G33)^2+(H34-H33)^2+(I34-I33)^2)*100)</f>
        <v>1.0805091275036831</v>
      </c>
      <c r="P34" s="21">
        <f t="shared" ref="P34:P35" si="164">O34/(F34-F33)</f>
        <v>0.27012728187592078</v>
      </c>
      <c r="Q34" s="22">
        <f t="shared" ref="Q34:Q35" si="165">(P34-P33)/(F34-F33)</f>
        <v>-0.103403106123355</v>
      </c>
      <c r="R34" s="26"/>
      <c r="S34" s="52">
        <f t="shared" ref="S34:S35" si="166">IF(K34&lt;0, ATAN2(L34,K34)*180/PI()+360,ATAN2(L34,K34)*180/PI())</f>
        <v>191.30993657870201</v>
      </c>
      <c r="T34" s="53">
        <f t="shared" ref="T34:T35" si="167">ATAN(N34/M34)*180/PI()</f>
        <v>-76.352109583476533</v>
      </c>
      <c r="U34" s="26"/>
      <c r="V34" s="23">
        <f t="shared" ref="V34:V35" si="168">(G34-$G$20)*100</f>
        <v>-0.30000000260770321</v>
      </c>
      <c r="W34" s="21">
        <f t="shared" ref="W34:W35" si="169">(H34-$H$20)*100</f>
        <v>0.10000001639127731</v>
      </c>
      <c r="X34" s="21">
        <f t="shared" ref="X34:X35" si="170">SQRT(V34^2+W34^2)</f>
        <v>0.31622777367409977</v>
      </c>
      <c r="Y34" s="21">
        <f t="shared" ref="Y34:Y35" si="171">(I34-$I$20)*100</f>
        <v>-1.0499999999865395</v>
      </c>
      <c r="Z34" s="21">
        <f t="shared" ref="Z34:Z35" si="172">SQRT((G34-$G$20)^2+(H34-$H$20)^2+(I34-$I$20)^2)*100</f>
        <v>1.0965856121683388</v>
      </c>
      <c r="AA34" s="21">
        <f t="shared" ref="AA34:AA35" si="173">Z34/F34</f>
        <v>3.6451599296451538E-2</v>
      </c>
      <c r="AB34" s="22">
        <f t="shared" ref="AB34:AB35" si="174">(AA34-$AA$20)/(F34-$F$20)</f>
        <v>1.2116875112392887E-3</v>
      </c>
      <c r="AC34" s="26"/>
      <c r="AD34" s="52">
        <f t="shared" ref="AD34:AD35" si="175">IF(F34&lt;=0,NA(),IF((G34-$G$20)&lt;0,ATAN2((H34-$H$20),(G34-$G$20))*180/PI()+360,ATAN2((H34-$H$20),(G34-$G$20))*180/PI()))</f>
        <v>288.43495149096458</v>
      </c>
      <c r="AE34" s="53">
        <f t="shared" ref="AE34:AE35" si="176">IF(E34&lt;=0,NA(),ATAN(Y34/X34)*180/PI())</f>
        <v>-73.239310950899608</v>
      </c>
      <c r="AF34" s="26"/>
      <c r="AG34" s="67">
        <f t="shared" ref="AG34:AG35" si="177">1/(O34/E34)</f>
        <v>3.7019585473019201</v>
      </c>
      <c r="AH34" s="67">
        <f t="shared" ref="AH34:AH35" si="178">1/(Z34/F34)</f>
        <v>27.433638559100128</v>
      </c>
      <c r="AI34" s="26"/>
      <c r="AJ34" s="20">
        <f t="shared" ref="AJ34:AJ35" si="179">SQRT((G34-$E$11)^2+(H34-$F$11)^2+(I34-$G$11)^2)</f>
        <v>334.70928956408886</v>
      </c>
    </row>
    <row r="35" spans="2:36" ht="15.75" x14ac:dyDescent="0.25">
      <c r="B35" s="111">
        <v>16</v>
      </c>
      <c r="C35" s="112"/>
      <c r="D35" s="100">
        <v>45310.375</v>
      </c>
      <c r="E35" s="97">
        <f t="shared" si="157"/>
        <v>1</v>
      </c>
      <c r="F35" s="98">
        <f t="shared" si="158"/>
        <v>31.083333333335759</v>
      </c>
      <c r="G35" s="17">
        <v>808770.1995000001</v>
      </c>
      <c r="H35" s="17">
        <v>9158789.1834999993</v>
      </c>
      <c r="I35" s="18">
        <v>2579.1265000000003</v>
      </c>
      <c r="K35" s="19">
        <f t="shared" si="159"/>
        <v>-1.3999999850057065</v>
      </c>
      <c r="L35" s="20">
        <f t="shared" si="160"/>
        <v>1.1499999091029167</v>
      </c>
      <c r="M35" s="20">
        <f t="shared" si="161"/>
        <v>1.8117670239168984</v>
      </c>
      <c r="N35" s="20">
        <f t="shared" si="162"/>
        <v>0.4500000000007276</v>
      </c>
      <c r="O35" s="21">
        <f t="shared" si="163"/>
        <v>1.8668154030201674</v>
      </c>
      <c r="P35" s="21">
        <f t="shared" si="164"/>
        <v>1.8668154030201674</v>
      </c>
      <c r="Q35" s="22">
        <f t="shared" si="165"/>
        <v>1.5966881211442465</v>
      </c>
      <c r="R35" s="26"/>
      <c r="S35" s="52">
        <f t="shared" si="166"/>
        <v>309.40065874322016</v>
      </c>
      <c r="T35" s="53">
        <f t="shared" si="167"/>
        <v>13.948651637622957</v>
      </c>
      <c r="U35" s="26"/>
      <c r="V35" s="23">
        <f t="shared" si="168"/>
        <v>-1.6999999876134098</v>
      </c>
      <c r="W35" s="21">
        <f t="shared" si="169"/>
        <v>1.249999925494194</v>
      </c>
      <c r="X35" s="21">
        <f t="shared" si="170"/>
        <v>2.1100947304851232</v>
      </c>
      <c r="Y35" s="21">
        <f t="shared" si="171"/>
        <v>-0.59999999998581188</v>
      </c>
      <c r="Z35" s="21">
        <f t="shared" si="172"/>
        <v>2.1937410447917634</v>
      </c>
      <c r="AA35" s="21">
        <f t="shared" si="173"/>
        <v>7.0576119403482865E-2</v>
      </c>
      <c r="AB35" s="22">
        <f t="shared" si="174"/>
        <v>2.2705453963585208E-3</v>
      </c>
      <c r="AC35" s="26"/>
      <c r="AD35" s="52">
        <f t="shared" si="175"/>
        <v>306.32682452147407</v>
      </c>
      <c r="AE35" s="53">
        <f t="shared" si="176"/>
        <v>-15.872964951405756</v>
      </c>
      <c r="AF35" s="26"/>
      <c r="AG35" s="67">
        <f t="shared" si="177"/>
        <v>0.53567160329949182</v>
      </c>
      <c r="AH35" s="67">
        <f t="shared" si="178"/>
        <v>14.169098676040992</v>
      </c>
      <c r="AI35" s="26"/>
      <c r="AJ35" s="20">
        <f t="shared" si="179"/>
        <v>334.70686966877849</v>
      </c>
    </row>
    <row r="36" spans="2:36" ht="15.75" x14ac:dyDescent="0.25">
      <c r="B36" s="111">
        <v>17</v>
      </c>
      <c r="C36" s="112"/>
      <c r="D36" s="100">
        <v>45311.375</v>
      </c>
      <c r="E36" s="97">
        <f t="shared" ref="E36:E37" si="180">D36-D35</f>
        <v>1</v>
      </c>
      <c r="F36" s="98">
        <f t="shared" ref="F36:F37" si="181">D36-D$20</f>
        <v>32.083333333335759</v>
      </c>
      <c r="G36" s="17">
        <v>808770.21099999989</v>
      </c>
      <c r="H36" s="17">
        <v>9158789.1765000001</v>
      </c>
      <c r="I36" s="18">
        <v>2579.1210000000001</v>
      </c>
      <c r="K36" s="19">
        <f t="shared" ref="K36:K37" si="182">(G36-G35)*100</f>
        <v>1.1499999789521098</v>
      </c>
      <c r="L36" s="20">
        <f t="shared" ref="L36:L37" si="183">(H36-H35)*100</f>
        <v>-0.69999992847442627</v>
      </c>
      <c r="M36" s="20">
        <f t="shared" ref="M36:M37" si="184">SQRT(K36^2+L36^2)</f>
        <v>1.3462911466150458</v>
      </c>
      <c r="N36" s="20">
        <f t="shared" ref="N36:N37" si="185">(I36-I35)*100</f>
        <v>-0.55000000002110028</v>
      </c>
      <c r="O36" s="21">
        <f t="shared" ref="O36:O37" si="186">(SQRT((G36-G35)^2+(H36-H35)^2+(I36-I35)^2)*100)</f>
        <v>1.4543039061617298</v>
      </c>
      <c r="P36" s="21">
        <f t="shared" ref="P36:P37" si="187">O36/(F36-F35)</f>
        <v>1.4543039061617298</v>
      </c>
      <c r="Q36" s="22">
        <f t="shared" ref="Q36:Q37" si="188">(P36-P35)/(F36-F35)</f>
        <v>-0.41251149685843758</v>
      </c>
      <c r="R36" s="26"/>
      <c r="S36" s="52">
        <f t="shared" ref="S36:S37" si="189">IF(K36&lt;0, ATAN2(L36,K36)*180/PI()+360,ATAN2(L36,K36)*180/PI())</f>
        <v>121.32869073336997</v>
      </c>
      <c r="T36" s="53">
        <f t="shared" ref="T36:T37" si="190">ATAN(N36/M36)*180/PI()</f>
        <v>-22.221476130580875</v>
      </c>
      <c r="U36" s="26"/>
      <c r="V36" s="23">
        <f t="shared" ref="V36:V37" si="191">(G36-$G$20)*100</f>
        <v>-0.55000000866129994</v>
      </c>
      <c r="W36" s="21">
        <f t="shared" ref="W36:W37" si="192">(H36-$H$20)*100</f>
        <v>0.54999999701976776</v>
      </c>
      <c r="X36" s="21">
        <f t="shared" ref="X36:X37" si="193">SQRT(V36^2+W36^2)</f>
        <v>0.77781746332232382</v>
      </c>
      <c r="Y36" s="21">
        <f t="shared" ref="Y36:Y37" si="194">(I36-$I$20)*100</f>
        <v>-1.1500000000069122</v>
      </c>
      <c r="Z36" s="21">
        <f t="shared" ref="Z36:Z37" si="195">SQRT((G36-$G$20)^2+(H36-$H$20)^2+(I36-$I$20)^2)*100</f>
        <v>1.3883443399477928</v>
      </c>
      <c r="AA36" s="21">
        <f t="shared" ref="AA36:AA37" si="196">Z36/F36</f>
        <v>4.3273070336031831E-2</v>
      </c>
      <c r="AB36" s="22">
        <f t="shared" ref="AB36:AB37" si="197">(AA36-$AA$20)/(F36-$F$20)</f>
        <v>1.3487710234606305E-3</v>
      </c>
      <c r="AC36" s="26"/>
      <c r="AD36" s="52">
        <f t="shared" ref="AD36:AD37" si="198">IF(F36&lt;=0,NA(),IF((G36-$G$20)&lt;0,ATAN2((H36-$H$20),(G36-$G$20))*180/PI()+360,ATAN2((H36-$H$20),(G36-$G$20))*180/PI()))</f>
        <v>314.99999939362669</v>
      </c>
      <c r="AE36" s="53">
        <f t="shared" ref="AE36:AE37" si="199">IF(E36&lt;=0,NA(),ATAN(Y36/X36)*180/PI())</f>
        <v>-55.927033550374091</v>
      </c>
      <c r="AF36" s="26"/>
      <c r="AG36" s="67">
        <f t="shared" ref="AG36:AG37" si="200">1/(O36/E36)</f>
        <v>0.68761418831587207</v>
      </c>
      <c r="AH36" s="67">
        <f t="shared" ref="AH36:AH37" si="201">1/(Z36/F36)</f>
        <v>23.109060490383975</v>
      </c>
      <c r="AI36" s="26"/>
      <c r="AJ36" s="20">
        <f t="shared" ref="AJ36:AJ37" si="202">SQRT((G36-$E$11)^2+(H36-$F$11)^2+(I36-$G$11)^2)</f>
        <v>334.70645063342926</v>
      </c>
    </row>
    <row r="37" spans="2:36" ht="15.75" x14ac:dyDescent="0.25">
      <c r="B37" s="111">
        <v>18</v>
      </c>
      <c r="C37" s="112"/>
      <c r="D37" s="100">
        <v>45316.375</v>
      </c>
      <c r="E37" s="97">
        <f t="shared" si="180"/>
        <v>5</v>
      </c>
      <c r="F37" s="98">
        <f t="shared" si="181"/>
        <v>37.083333333335759</v>
      </c>
      <c r="G37" s="17">
        <v>808770.18900000001</v>
      </c>
      <c r="H37" s="17">
        <v>9158789.1900000013</v>
      </c>
      <c r="I37" s="18">
        <v>2579.1310000000003</v>
      </c>
      <c r="K37" s="19">
        <f t="shared" si="182"/>
        <v>-2.199999988079071</v>
      </c>
      <c r="L37" s="20">
        <f t="shared" si="183"/>
        <v>1.3500001281499863</v>
      </c>
      <c r="M37" s="20">
        <f t="shared" si="184"/>
        <v>2.5811819566921064</v>
      </c>
      <c r="N37" s="20">
        <f t="shared" si="185"/>
        <v>1.0000000000218279</v>
      </c>
      <c r="O37" s="21">
        <f t="shared" si="186"/>
        <v>2.7681221601650003</v>
      </c>
      <c r="P37" s="21">
        <f t="shared" si="187"/>
        <v>0.55362443203300005</v>
      </c>
      <c r="Q37" s="22">
        <f t="shared" si="188"/>
        <v>-0.18013589482574593</v>
      </c>
      <c r="R37" s="26"/>
      <c r="S37" s="52">
        <f t="shared" si="189"/>
        <v>301.53479446811099</v>
      </c>
      <c r="T37" s="53">
        <f t="shared" si="190"/>
        <v>21.177334926825878</v>
      </c>
      <c r="U37" s="26"/>
      <c r="V37" s="23">
        <f t="shared" si="191"/>
        <v>-2.749999996740371</v>
      </c>
      <c r="W37" s="21">
        <f t="shared" si="192"/>
        <v>1.900000125169754</v>
      </c>
      <c r="X37" s="21">
        <f t="shared" si="193"/>
        <v>3.3425290511403367</v>
      </c>
      <c r="Y37" s="21">
        <f t="shared" si="194"/>
        <v>-0.14999999998508429</v>
      </c>
      <c r="Z37" s="21">
        <f t="shared" si="195"/>
        <v>3.3458930732634964</v>
      </c>
      <c r="AA37" s="21">
        <f t="shared" si="196"/>
        <v>9.0226330065526592E-2</v>
      </c>
      <c r="AB37" s="22">
        <f t="shared" si="197"/>
        <v>2.4330695748005578E-3</v>
      </c>
      <c r="AC37" s="26"/>
      <c r="AD37" s="52">
        <f t="shared" si="198"/>
        <v>304.64094930891969</v>
      </c>
      <c r="AE37" s="53">
        <f t="shared" si="199"/>
        <v>-2.5694928702093645</v>
      </c>
      <c r="AF37" s="26"/>
      <c r="AG37" s="67">
        <f t="shared" si="200"/>
        <v>1.8062786649928642</v>
      </c>
      <c r="AH37" s="67">
        <f t="shared" si="201"/>
        <v>11.083239219347092</v>
      </c>
      <c r="AI37" s="26"/>
      <c r="AJ37" s="20">
        <f t="shared" si="202"/>
        <v>334.70707226558773</v>
      </c>
    </row>
    <row r="38" spans="2:36" ht="15.75" x14ac:dyDescent="0.25">
      <c r="B38" s="111">
        <v>19</v>
      </c>
      <c r="C38" s="112"/>
      <c r="D38" s="100">
        <v>45320.375</v>
      </c>
      <c r="E38" s="97">
        <f t="shared" ref="E38" si="203">D38-D37</f>
        <v>4</v>
      </c>
      <c r="F38" s="98">
        <f t="shared" ref="F38" si="204">D38-D$20</f>
        <v>41.083333333335759</v>
      </c>
      <c r="G38" s="17">
        <v>808770.1995000001</v>
      </c>
      <c r="H38" s="17">
        <v>9158789.186999999</v>
      </c>
      <c r="I38" s="18">
        <v>2579.1350000000002</v>
      </c>
      <c r="K38" s="19">
        <f t="shared" ref="K38:K39" si="205">(G38-G37)*100</f>
        <v>1.0500000091269612</v>
      </c>
      <c r="L38" s="20">
        <f t="shared" ref="L38:L39" si="206">(H38-H37)*100</f>
        <v>-0.30000023543834686</v>
      </c>
      <c r="M38" s="20">
        <f t="shared" ref="M38:M39" si="207">SQRT(K38^2+L38^2)</f>
        <v>1.0920165568477807</v>
      </c>
      <c r="N38" s="20">
        <f t="shared" ref="N38:N39" si="208">(I38-I37)*100</f>
        <v>0.39999999999054126</v>
      </c>
      <c r="O38" s="21">
        <f t="shared" ref="O38:O39" si="209">(SQRT((G38-G37)^2+(H38-H37)^2+(I38-I37)^2)*100)</f>
        <v>1.1629704039321529</v>
      </c>
      <c r="P38" s="21">
        <f t="shared" ref="P38:P39" si="210">O38/(F38-F37)</f>
        <v>0.29074260098303822</v>
      </c>
      <c r="Q38" s="22">
        <f t="shared" ref="Q38:Q39" si="211">(P38-P37)/(F38-F37)</f>
        <v>-6.5720457762490456E-2</v>
      </c>
      <c r="R38" s="26"/>
      <c r="S38" s="52">
        <f t="shared" ref="S38:S39" si="212">IF(K38&lt;0, ATAN2(L38,K38)*180/PI()+360,ATAN2(L38,K38)*180/PI())</f>
        <v>105.94540764702175</v>
      </c>
      <c r="T38" s="53">
        <f t="shared" ref="T38:T39" si="213">ATAN(N38/M38)*180/PI()</f>
        <v>20.117520461931921</v>
      </c>
      <c r="U38" s="26"/>
      <c r="V38" s="23">
        <f t="shared" ref="V38:V39" si="214">(G38-$G$20)*100</f>
        <v>-1.6999999876134098</v>
      </c>
      <c r="W38" s="21">
        <f t="shared" ref="W38:W39" si="215">(H38-$H$20)*100</f>
        <v>1.5999998897314072</v>
      </c>
      <c r="X38" s="21">
        <f t="shared" ref="X38:X39" si="216">SQRT(V38^2+W38^2)</f>
        <v>2.3345234213916357</v>
      </c>
      <c r="Y38" s="21">
        <f t="shared" ref="Y38:Y39" si="217">(I38-$I$20)*100</f>
        <v>0.25000000000545697</v>
      </c>
      <c r="Z38" s="21">
        <f t="shared" ref="Z38:Z39" si="218">SQRT((G38-$G$20)^2+(H38-$H$20)^2+(I38-$I$20)^2)*100</f>
        <v>2.347871292262171</v>
      </c>
      <c r="AA38" s="21">
        <f t="shared" ref="AA38:AA39" si="219">Z38/F38</f>
        <v>5.7148996971895308E-2</v>
      </c>
      <c r="AB38" s="22">
        <f t="shared" ref="AB38:AB39" si="220">(AA38-$AA$20)/(F38-$F$20)</f>
        <v>1.3910506362326638E-3</v>
      </c>
      <c r="AC38" s="26"/>
      <c r="AD38" s="52">
        <f t="shared" ref="AD38:AD39" si="221">IF(F38&lt;=0,NA(),IF((G38-$G$20)&lt;0,ATAN2((H38-$H$20),(G38-$G$20))*180/PI()+360,ATAN2((H38-$H$20),(G38-$G$20))*180/PI()))</f>
        <v>313.26429364869477</v>
      </c>
      <c r="AE38" s="53">
        <f t="shared" ref="AE38:AE39" si="222">IF(E38&lt;=0,NA(),ATAN(Y38/X38)*180/PI())</f>
        <v>6.112409624864088</v>
      </c>
      <c r="AF38" s="26"/>
      <c r="AG38" s="67">
        <f t="shared" ref="AG38:AG39" si="223">1/(O38/E38)</f>
        <v>3.4394684391584551</v>
      </c>
      <c r="AH38" s="67">
        <f t="shared" ref="AH38:AH39" si="224">1/(Z38/F38)</f>
        <v>17.4981198793704</v>
      </c>
      <c r="AI38" s="26"/>
      <c r="AJ38" s="20">
        <f t="shared" ref="AJ38:AJ39" si="225">SQRT((G38-$E$11)^2+(H38-$F$11)^2+(I38-$G$11)^2)</f>
        <v>334.70527367398728</v>
      </c>
    </row>
    <row r="39" spans="2:36" ht="15.75" x14ac:dyDescent="0.25">
      <c r="B39" s="111">
        <v>20</v>
      </c>
      <c r="C39" s="112"/>
      <c r="D39" s="100">
        <v>45322.375</v>
      </c>
      <c r="E39" s="97">
        <f t="shared" ref="E39:E40" si="226">D39-D38</f>
        <v>2</v>
      </c>
      <c r="F39" s="98">
        <f t="shared" ref="F39:F40" si="227">D39-D$20</f>
        <v>43.083333333335759</v>
      </c>
      <c r="G39" s="17">
        <v>808770.20699999994</v>
      </c>
      <c r="H39" s="17">
        <v>9158789.1765000001</v>
      </c>
      <c r="I39" s="18">
        <v>2579.1130000000003</v>
      </c>
      <c r="K39" s="19">
        <f t="shared" si="205"/>
        <v>0.74999998323619366</v>
      </c>
      <c r="L39" s="20">
        <f t="shared" si="206"/>
        <v>-1.0499998927116394</v>
      </c>
      <c r="M39" s="20">
        <f t="shared" si="207"/>
        <v>1.2903486930085004</v>
      </c>
      <c r="N39" s="20">
        <f t="shared" si="208"/>
        <v>-2.1999999999934516</v>
      </c>
      <c r="O39" s="21">
        <f t="shared" si="209"/>
        <v>2.5504900998670692</v>
      </c>
      <c r="P39" s="21">
        <f t="shared" si="210"/>
        <v>1.2752450499335346</v>
      </c>
      <c r="Q39" s="22">
        <f t="shared" si="211"/>
        <v>0.49225122447524816</v>
      </c>
      <c r="R39" s="26"/>
      <c r="S39" s="52">
        <f t="shared" si="212"/>
        <v>144.46232004474763</v>
      </c>
      <c r="T39" s="53">
        <f t="shared" si="213"/>
        <v>-59.60743343571005</v>
      </c>
      <c r="U39" s="26"/>
      <c r="V39" s="23">
        <f t="shared" si="214"/>
        <v>-0.9500000043772161</v>
      </c>
      <c r="W39" s="21">
        <f t="shared" si="215"/>
        <v>0.54999999701976776</v>
      </c>
      <c r="X39" s="21">
        <f t="shared" si="216"/>
        <v>1.0977249222999608</v>
      </c>
      <c r="Y39" s="21">
        <f t="shared" si="217"/>
        <v>-1.9499999999879947</v>
      </c>
      <c r="Z39" s="21">
        <f t="shared" si="218"/>
        <v>2.2377444011753518</v>
      </c>
      <c r="AA39" s="21">
        <f t="shared" si="219"/>
        <v>5.1939908731339864E-2</v>
      </c>
      <c r="AB39" s="22">
        <f t="shared" si="220"/>
        <v>1.2055684811915731E-3</v>
      </c>
      <c r="AC39" s="26"/>
      <c r="AD39" s="52">
        <f t="shared" si="221"/>
        <v>300.06858257277133</v>
      </c>
      <c r="AE39" s="53">
        <f t="shared" si="222"/>
        <v>-60.62327955429965</v>
      </c>
      <c r="AF39" s="26"/>
      <c r="AG39" s="67">
        <f t="shared" si="223"/>
        <v>0.78416301247522557</v>
      </c>
      <c r="AH39" s="67">
        <f t="shared" si="224"/>
        <v>19.253018043842133</v>
      </c>
      <c r="AI39" s="26"/>
      <c r="AJ39" s="20">
        <f t="shared" si="225"/>
        <v>334.70704016440175</v>
      </c>
    </row>
    <row r="40" spans="2:36" ht="15.75" x14ac:dyDescent="0.25">
      <c r="B40" s="111">
        <v>21</v>
      </c>
      <c r="C40" s="112"/>
      <c r="D40" s="100">
        <v>45326.375</v>
      </c>
      <c r="E40" s="97">
        <f t="shared" si="226"/>
        <v>4</v>
      </c>
      <c r="F40" s="98">
        <f t="shared" si="227"/>
        <v>47.083333333335759</v>
      </c>
      <c r="G40" s="17">
        <v>808770.19</v>
      </c>
      <c r="H40" s="17">
        <v>9158789.1909999996</v>
      </c>
      <c r="I40" s="18">
        <v>2579.1235000000001</v>
      </c>
      <c r="K40" s="19">
        <f t="shared" ref="K40:K41" si="228">(G40-G39)*100</f>
        <v>-1.6999999992549419</v>
      </c>
      <c r="L40" s="20">
        <f t="shared" ref="L40:L41" si="229">(H40-H39)*100</f>
        <v>1.4499999582767487</v>
      </c>
      <c r="M40" s="20">
        <f t="shared" ref="M40:M41" si="230">SQRT(K40^2+L40^2)</f>
        <v>2.2343902695074056</v>
      </c>
      <c r="N40" s="20">
        <f t="shared" ref="N40:N41" si="231">(I40-I39)*100</f>
        <v>1.0499999999865395</v>
      </c>
      <c r="O40" s="21">
        <f t="shared" ref="O40:O41" si="232">(SQRT((G40-G39)^2+(H40-H39)^2+(I40-I39)^2)*100)</f>
        <v>2.468805354101677</v>
      </c>
      <c r="P40" s="21">
        <f t="shared" ref="P40:P41" si="233">O40/(F40-F39)</f>
        <v>0.61720133852541925</v>
      </c>
      <c r="Q40" s="22">
        <f t="shared" ref="Q40:Q41" si="234">(P40-P39)/(F40-F39)</f>
        <v>-0.16451092785202884</v>
      </c>
      <c r="R40" s="26"/>
      <c r="S40" s="52">
        <f t="shared" ref="S40:S41" si="235">IF(K40&lt;0, ATAN2(L40,K40)*180/PI()+360,ATAN2(L40,K40)*180/PI())</f>
        <v>310.46222669047813</v>
      </c>
      <c r="T40" s="53">
        <f t="shared" ref="T40:T41" si="236">ATAN(N40/M40)*180/PI()</f>
        <v>25.170091960094364</v>
      </c>
      <c r="U40" s="26"/>
      <c r="V40" s="23">
        <f t="shared" ref="V40:V41" si="237">(G40-$G$20)*100</f>
        <v>-2.650000003632158</v>
      </c>
      <c r="W40" s="21">
        <f t="shared" ref="W40:W41" si="238">(H40-$H$20)*100</f>
        <v>1.9999999552965164</v>
      </c>
      <c r="X40" s="21">
        <f t="shared" ref="X40:X41" si="239">SQRT(V40^2+W40^2)</f>
        <v>3.3200150361762679</v>
      </c>
      <c r="Y40" s="21">
        <f t="shared" ref="Y40:Y41" si="240">(I40-$I$20)*100</f>
        <v>-0.90000000000145519</v>
      </c>
      <c r="Z40" s="21">
        <f t="shared" ref="Z40:Z41" si="241">SQRT((G40-$G$20)^2+(H40-$H$20)^2+(I40-$I$20)^2)*100</f>
        <v>3.4398400893703074</v>
      </c>
      <c r="AA40" s="21">
        <f t="shared" ref="AA40:AA41" si="242">Z40/F40</f>
        <v>7.3058550570693034E-2</v>
      </c>
      <c r="AB40" s="22">
        <f t="shared" ref="AB40:AB41" si="243">(AA40-$AA$20)/(F40-$F$20)</f>
        <v>1.5516860298199491E-3</v>
      </c>
      <c r="AC40" s="26"/>
      <c r="AD40" s="52">
        <f t="shared" ref="AD40:AD41" si="244">IF(F40&lt;=0,NA(),IF((G40-$G$20)&lt;0,ATAN2((H40-$H$20),(G40-$G$20))*180/PI()+360,ATAN2((H40-$H$20),(G40-$G$20))*180/PI()))</f>
        <v>307.04247411953645</v>
      </c>
      <c r="AE40" s="53">
        <f t="shared" ref="AE40:AE41" si="245">IF(E40&lt;=0,NA(),ATAN(Y40/X40)*180/PI())</f>
        <v>-15.167400342480491</v>
      </c>
      <c r="AF40" s="26"/>
      <c r="AG40" s="67">
        <f t="shared" ref="AG40:AG41" si="246">1/(O40/E40)</f>
        <v>1.6202168361934219</v>
      </c>
      <c r="AH40" s="67">
        <f t="shared" ref="AH40:AH41" si="247">1/(Z40/F40)</f>
        <v>13.687651783241694</v>
      </c>
      <c r="AI40" s="26"/>
      <c r="AJ40" s="20">
        <f t="shared" ref="AJ40:AJ41" si="248">SQRT((G40-$E$11)^2+(H40-$F$11)^2+(I40-$G$11)^2)</f>
        <v>334.70448039255831</v>
      </c>
    </row>
    <row r="41" spans="2:36" ht="15.75" x14ac:dyDescent="0.25">
      <c r="B41" s="111">
        <v>22</v>
      </c>
      <c r="C41" s="112"/>
      <c r="D41" s="100">
        <v>45328.375</v>
      </c>
      <c r="E41" s="97">
        <f t="shared" ref="E41:E42" si="249">D41-D40</f>
        <v>2</v>
      </c>
      <c r="F41" s="98">
        <f t="shared" ref="F41:F42" si="250">D41-D$20</f>
        <v>49.083333333335759</v>
      </c>
      <c r="G41" s="17">
        <v>808770.20650000009</v>
      </c>
      <c r="H41" s="17">
        <v>9158789.1805000007</v>
      </c>
      <c r="I41" s="18">
        <v>2579.1220000000003</v>
      </c>
      <c r="K41" s="19">
        <f t="shared" si="228"/>
        <v>1.6500000143423676</v>
      </c>
      <c r="L41" s="20">
        <f t="shared" si="229"/>
        <v>-1.0499998927116394</v>
      </c>
      <c r="M41" s="20">
        <f t="shared" si="230"/>
        <v>1.9557606760604089</v>
      </c>
      <c r="N41" s="20">
        <f t="shared" si="231"/>
        <v>-0.14999999998508429</v>
      </c>
      <c r="O41" s="21">
        <f t="shared" si="232"/>
        <v>1.9615044792250138</v>
      </c>
      <c r="P41" s="21">
        <f t="shared" si="233"/>
        <v>0.9807522396125069</v>
      </c>
      <c r="Q41" s="22">
        <f t="shared" si="234"/>
        <v>0.18177545054354383</v>
      </c>
      <c r="R41" s="26"/>
      <c r="S41" s="52">
        <f t="shared" si="235"/>
        <v>122.47118941354753</v>
      </c>
      <c r="T41" s="53">
        <f t="shared" si="236"/>
        <v>-4.3857996319772461</v>
      </c>
      <c r="U41" s="26"/>
      <c r="V41" s="23">
        <f t="shared" si="237"/>
        <v>-0.99999998928979039</v>
      </c>
      <c r="W41" s="21">
        <f t="shared" si="238"/>
        <v>0.95000006258487701</v>
      </c>
      <c r="X41" s="21">
        <f t="shared" si="239"/>
        <v>1.3793114577537777</v>
      </c>
      <c r="Y41" s="21">
        <f t="shared" si="240"/>
        <v>-1.0499999999865395</v>
      </c>
      <c r="Z41" s="21">
        <f t="shared" si="241"/>
        <v>1.7334936104475791</v>
      </c>
      <c r="AA41" s="21">
        <f t="shared" si="242"/>
        <v>3.531735708891328E-2</v>
      </c>
      <c r="AB41" s="22">
        <f t="shared" si="243"/>
        <v>7.1953868432417386E-4</v>
      </c>
      <c r="AC41" s="26"/>
      <c r="AD41" s="52">
        <f t="shared" si="244"/>
        <v>313.53120147684496</v>
      </c>
      <c r="AE41" s="53">
        <f t="shared" si="245"/>
        <v>-37.280182267813998</v>
      </c>
      <c r="AF41" s="26"/>
      <c r="AG41" s="67">
        <f t="shared" si="246"/>
        <v>1.0196255074524203</v>
      </c>
      <c r="AH41" s="67">
        <f t="shared" si="247"/>
        <v>28.314689501891323</v>
      </c>
      <c r="AI41" s="26"/>
      <c r="AJ41" s="20">
        <f t="shared" si="248"/>
        <v>334.70533701815697</v>
      </c>
    </row>
    <row r="42" spans="2:36" ht="15.75" x14ac:dyDescent="0.25">
      <c r="B42" s="111">
        <v>23</v>
      </c>
      <c r="C42" s="112"/>
      <c r="D42" s="100">
        <v>45331.375</v>
      </c>
      <c r="E42" s="97">
        <f t="shared" si="249"/>
        <v>3</v>
      </c>
      <c r="F42" s="98">
        <f t="shared" si="250"/>
        <v>52.083333333335759</v>
      </c>
      <c r="G42" s="17">
        <v>808770.20149999997</v>
      </c>
      <c r="H42" s="17">
        <v>9158789.1840000004</v>
      </c>
      <c r="I42" s="18">
        <v>2579.1265000000003</v>
      </c>
      <c r="K42" s="19">
        <f t="shared" ref="K42:K43" si="251">(G42-G41)*100</f>
        <v>-0.50000001210719347</v>
      </c>
      <c r="L42" s="20">
        <f t="shared" ref="L42:L43" si="252">(H42-H41)*100</f>
        <v>0.34999996423721313</v>
      </c>
      <c r="M42" s="20">
        <f t="shared" ref="M42:M43" si="253">SQRT(K42^2+L42^2)</f>
        <v>0.61032777019667395</v>
      </c>
      <c r="N42" s="20">
        <f t="shared" ref="N42:N43" si="254">(I42-I41)*100</f>
        <v>0.4500000000007276</v>
      </c>
      <c r="O42" s="21">
        <f t="shared" ref="O42:O43" si="255">(SQRT((G42-G41)^2+(H42-H41)^2+(I42-I41)^2)*100)</f>
        <v>0.75828753588193631</v>
      </c>
      <c r="P42" s="21">
        <f t="shared" ref="P42:P43" si="256">O42/(F42-F41)</f>
        <v>0.25276251196064542</v>
      </c>
      <c r="Q42" s="22">
        <f t="shared" ref="Q42:Q43" si="257">(P42-P41)/(F42-F41)</f>
        <v>-0.24266324255062047</v>
      </c>
      <c r="R42" s="26"/>
      <c r="S42" s="52">
        <f t="shared" ref="S42:S43" si="258">IF(K42&lt;0, ATAN2(L42,K42)*180/PI()+360,ATAN2(L42,K42)*180/PI())</f>
        <v>304.99201679635655</v>
      </c>
      <c r="T42" s="53">
        <f t="shared" ref="T42:T43" si="259">ATAN(N42/M42)*180/PI()</f>
        <v>36.401676131772483</v>
      </c>
      <c r="U42" s="26"/>
      <c r="V42" s="23">
        <f t="shared" ref="V42:V43" si="260">(G42-$G$20)*100</f>
        <v>-1.5000000013969839</v>
      </c>
      <c r="W42" s="21">
        <f t="shared" ref="W42:W43" si="261">(H42-$H$20)*100</f>
        <v>1.3000000268220901</v>
      </c>
      <c r="X42" s="21">
        <f t="shared" ref="X42:X43" si="262">SQRT(V42^2+W42^2)</f>
        <v>1.9849433427502121</v>
      </c>
      <c r="Y42" s="21">
        <f t="shared" ref="Y42:Y43" si="263">(I42-$I$20)*100</f>
        <v>-0.59999999998581188</v>
      </c>
      <c r="Z42" s="21">
        <f t="shared" ref="Z42:Z43" si="264">SQRT((G42-$G$20)^2+(H42-$H$20)^2+(I42-$I$20)^2)*100</f>
        <v>2.0736441531543837</v>
      </c>
      <c r="AA42" s="21">
        <f t="shared" ref="AA42:AA43" si="265">Z42/F42</f>
        <v>3.9813967740562312E-2</v>
      </c>
      <c r="AB42" s="22">
        <f t="shared" ref="AB42:AB43" si="266">(AA42-$AA$20)/(F42-$F$20)</f>
        <v>7.6442818061876077E-4</v>
      </c>
      <c r="AC42" s="26"/>
      <c r="AD42" s="52">
        <f t="shared" ref="AD42:AD43" si="267">IF(F42&lt;=0,NA(),IF((G42-$G$20)&lt;0,ATAN2((H42-$H$20),(G42-$G$20))*180/PI()+360,ATAN2((H42-$H$20),(G42-$G$20))*180/PI()))</f>
        <v>310.91438377868889</v>
      </c>
      <c r="AE42" s="53">
        <f t="shared" ref="AE42:AE43" si="268">IF(E42&lt;=0,NA(),ATAN(Y42/X42)*180/PI())</f>
        <v>-16.818787546159392</v>
      </c>
      <c r="AF42" s="26"/>
      <c r="AG42" s="67">
        <f t="shared" ref="AG42:AG43" si="269">1/(O42/E42)</f>
        <v>3.9562828848436902</v>
      </c>
      <c r="AH42" s="67">
        <f t="shared" ref="AH42:AH43" si="270">1/(Z42/F42)</f>
        <v>25.116813438847593</v>
      </c>
      <c r="AI42" s="26"/>
      <c r="AJ42" s="20">
        <f t="shared" ref="AJ42:AJ43" si="271">SQRT((G42-$E$11)^2+(H42-$F$11)^2+(I42-$G$11)^2)</f>
        <v>334.70547774227282</v>
      </c>
    </row>
    <row r="43" spans="2:36" ht="15.75" x14ac:dyDescent="0.25">
      <c r="B43" s="111">
        <v>24</v>
      </c>
      <c r="C43" s="112"/>
      <c r="D43" s="100">
        <v>45334.416666666664</v>
      </c>
      <c r="E43" s="97">
        <f t="shared" ref="E43" si="272">D43-D42</f>
        <v>3.0416666666642413</v>
      </c>
      <c r="F43" s="98">
        <f t="shared" ref="F43" si="273">D43-D$20</f>
        <v>55.125</v>
      </c>
      <c r="G43" s="17">
        <v>808770.21649999998</v>
      </c>
      <c r="H43" s="17">
        <v>9158789.1740000006</v>
      </c>
      <c r="I43" s="18">
        <v>2579.116</v>
      </c>
      <c r="K43" s="19">
        <f t="shared" si="251"/>
        <v>1.5000000013969839</v>
      </c>
      <c r="L43" s="20">
        <f t="shared" si="252"/>
        <v>-0.99999997764825821</v>
      </c>
      <c r="M43" s="20">
        <f t="shared" si="253"/>
        <v>1.8027756264958401</v>
      </c>
      <c r="N43" s="20">
        <f t="shared" si="254"/>
        <v>-1.0500000000320142</v>
      </c>
      <c r="O43" s="21">
        <f t="shared" si="255"/>
        <v>2.0862645948092724</v>
      </c>
      <c r="P43" s="21">
        <f t="shared" si="256"/>
        <v>0.68589520925291048</v>
      </c>
      <c r="Q43" s="22">
        <f t="shared" si="257"/>
        <v>0.14239979089072125</v>
      </c>
      <c r="R43" s="26"/>
      <c r="S43" s="52">
        <f t="shared" si="258"/>
        <v>123.69006691027762</v>
      </c>
      <c r="T43" s="53">
        <f t="shared" si="259"/>
        <v>-30.218028103536767</v>
      </c>
      <c r="U43" s="26"/>
      <c r="V43" s="23">
        <f t="shared" si="260"/>
        <v>0</v>
      </c>
      <c r="W43" s="21">
        <f t="shared" si="261"/>
        <v>0.30000004917383194</v>
      </c>
      <c r="X43" s="21">
        <f t="shared" si="262"/>
        <v>0.30000004917383194</v>
      </c>
      <c r="Y43" s="21">
        <f t="shared" si="263"/>
        <v>-1.6500000000178261</v>
      </c>
      <c r="Z43" s="21">
        <f t="shared" si="264"/>
        <v>1.6770509919388641</v>
      </c>
      <c r="AA43" s="21">
        <f t="shared" si="265"/>
        <v>3.0422693731317261E-2</v>
      </c>
      <c r="AB43" s="22">
        <f t="shared" si="266"/>
        <v>5.5188560056811358E-4</v>
      </c>
      <c r="AC43" s="26"/>
      <c r="AD43" s="52">
        <f t="shared" si="267"/>
        <v>0</v>
      </c>
      <c r="AE43" s="53">
        <f t="shared" si="268"/>
        <v>-79.695151878437144</v>
      </c>
      <c r="AF43" s="26"/>
      <c r="AG43" s="67">
        <f t="shared" si="269"/>
        <v>1.457948658205702</v>
      </c>
      <c r="AH43" s="67">
        <f t="shared" si="270"/>
        <v>32.870199096492087</v>
      </c>
      <c r="AI43" s="26"/>
      <c r="AJ43" s="20">
        <f t="shared" si="271"/>
        <v>334.70512561999965</v>
      </c>
    </row>
    <row r="44" spans="2:36" ht="15.75" x14ac:dyDescent="0.25">
      <c r="B44" s="111">
        <v>25</v>
      </c>
      <c r="C44" s="112"/>
      <c r="D44" s="100">
        <v>45336.416666666664</v>
      </c>
      <c r="E44" s="97">
        <f t="shared" ref="E44:E45" si="274">D44-D43</f>
        <v>2</v>
      </c>
      <c r="F44" s="98">
        <f t="shared" ref="F44:F45" si="275">D44-D$20</f>
        <v>57.125</v>
      </c>
      <c r="G44" s="17">
        <v>808770.23450000002</v>
      </c>
      <c r="H44" s="17">
        <v>9158789.1660000011</v>
      </c>
      <c r="I44" s="18">
        <v>2579.1295</v>
      </c>
      <c r="K44" s="19">
        <f t="shared" ref="K44:K45" si="276">(G44-G43)*100</f>
        <v>1.8000000040046871</v>
      </c>
      <c r="L44" s="20">
        <f t="shared" ref="L44:L45" si="277">(H44-H43)*100</f>
        <v>-0.79999994486570358</v>
      </c>
      <c r="M44" s="20">
        <f t="shared" ref="M44:M45" si="278">SQRT(K44^2+L44^2)</f>
        <v>1.9697715416265924</v>
      </c>
      <c r="N44" s="20">
        <f t="shared" ref="N44:N45" si="279">(I44-I43)*100</f>
        <v>1.3500000000021828</v>
      </c>
      <c r="O44" s="21">
        <f t="shared" ref="O44:O45" si="280">(SQRT((G44-G43)^2+(H44-H43)^2+(I44-I43)^2)*100)</f>
        <v>2.3879907718012428</v>
      </c>
      <c r="P44" s="21">
        <f t="shared" ref="P44:P45" si="281">O44/(F44-F43)</f>
        <v>1.1939953859006214</v>
      </c>
      <c r="Q44" s="22">
        <f t="shared" ref="Q44:Q45" si="282">(P44-P43)/(F44-F43)</f>
        <v>0.25405008832385545</v>
      </c>
      <c r="R44" s="26"/>
      <c r="S44" s="52">
        <f t="shared" ref="S44:S45" si="283">IF(K44&lt;0, ATAN2(L44,K44)*180/PI()+360,ATAN2(L44,K44)*180/PI())</f>
        <v>113.96248746177048</v>
      </c>
      <c r="T44" s="53">
        <f t="shared" ref="T44:T45" si="284">ATAN(N44/M44)*180/PI()</f>
        <v>34.42512812109679</v>
      </c>
      <c r="U44" s="26"/>
      <c r="V44" s="23">
        <f t="shared" ref="V44:V45" si="285">(G44-$G$20)*100</f>
        <v>1.8000000040046871</v>
      </c>
      <c r="W44" s="21">
        <f t="shared" ref="W44:W45" si="286">(H44-$H$20)*100</f>
        <v>-0.49999989569187164</v>
      </c>
      <c r="X44" s="21">
        <f t="shared" ref="X44:X45" si="287">SQRT(V44^2+W44^2)</f>
        <v>1.8681541451681005</v>
      </c>
      <c r="Y44" s="21">
        <f t="shared" ref="Y44:Y45" si="288">(I44-$I$20)*100</f>
        <v>-0.30000000001564331</v>
      </c>
      <c r="Z44" s="21">
        <f t="shared" ref="Z44:Z45" si="289">SQRT((G44-$G$20)^2+(H44-$H$20)^2+(I44-$I$20)^2)*100</f>
        <v>1.8920887690904311</v>
      </c>
      <c r="AA44" s="21">
        <f t="shared" ref="AA44:AA45" si="290">Z44/F44</f>
        <v>3.3121904054099448E-2</v>
      </c>
      <c r="AB44" s="22">
        <f t="shared" ref="AB44:AB45" si="291">(AA44-$AA$20)/(F44-$F$20)</f>
        <v>5.7981451298204725E-4</v>
      </c>
      <c r="AC44" s="26"/>
      <c r="AD44" s="52">
        <f t="shared" ref="AD44:AD45" si="292">IF(F44&lt;=0,NA(),IF((G44-$G$20)&lt;0,ATAN2((H44-$H$20),(G44-$G$20))*180/PI()+360,ATAN2((H44-$H$20),(G44-$G$20))*180/PI()))</f>
        <v>105.52410788148953</v>
      </c>
      <c r="AE44" s="53">
        <f t="shared" ref="AE44:AE45" si="293">IF(E44&lt;=0,NA(),ATAN(Y44/X44)*180/PI())</f>
        <v>-9.1230290709888919</v>
      </c>
      <c r="AF44" s="26"/>
      <c r="AG44" s="67">
        <f t="shared" ref="AG44:AG45" si="294">1/(O44/E44)</f>
        <v>0.83752417455592409</v>
      </c>
      <c r="AH44" s="67">
        <f t="shared" ref="AH44:AH45" si="295">1/(Z44/F44)</f>
        <v>30.191501018982979</v>
      </c>
      <c r="AI44" s="26"/>
      <c r="AJ44" s="20">
        <f t="shared" ref="AJ44:AJ45" si="296">SQRT((G44-$E$11)^2+(H44-$F$11)^2+(I44-$G$11)^2)</f>
        <v>334.70561108565107</v>
      </c>
    </row>
    <row r="45" spans="2:36" ht="15.75" x14ac:dyDescent="0.25">
      <c r="B45" s="111">
        <v>26</v>
      </c>
      <c r="C45" s="112"/>
      <c r="D45" s="100">
        <v>45338.416666666664</v>
      </c>
      <c r="E45" s="97">
        <f t="shared" si="274"/>
        <v>2</v>
      </c>
      <c r="F45" s="98">
        <f t="shared" si="275"/>
        <v>59.125</v>
      </c>
      <c r="G45" s="17">
        <v>808770.21699999995</v>
      </c>
      <c r="H45" s="17">
        <v>9158789.1735000014</v>
      </c>
      <c r="I45" s="18">
        <v>2579.116</v>
      </c>
      <c r="K45" s="19">
        <f t="shared" si="276"/>
        <v>-1.7500000074505806</v>
      </c>
      <c r="L45" s="20">
        <f t="shared" si="277"/>
        <v>0.75000002980232239</v>
      </c>
      <c r="M45" s="20">
        <f t="shared" si="278"/>
        <v>1.9039432950538513</v>
      </c>
      <c r="N45" s="20">
        <f t="shared" si="279"/>
        <v>-1.3500000000021828</v>
      </c>
      <c r="O45" s="21">
        <f t="shared" si="280"/>
        <v>2.3339880185610227</v>
      </c>
      <c r="P45" s="21">
        <f t="shared" si="281"/>
        <v>1.1669940092805113</v>
      </c>
      <c r="Q45" s="22">
        <f t="shared" si="282"/>
        <v>-1.350068831005502E-2</v>
      </c>
      <c r="R45" s="26"/>
      <c r="S45" s="52">
        <f t="shared" si="283"/>
        <v>293.19859124965996</v>
      </c>
      <c r="T45" s="53">
        <f t="shared" si="284"/>
        <v>-35.338727562324749</v>
      </c>
      <c r="U45" s="26"/>
      <c r="V45" s="23">
        <f t="shared" si="285"/>
        <v>4.9999996554106474E-2</v>
      </c>
      <c r="W45" s="21">
        <f t="shared" si="286"/>
        <v>0.25000013411045074</v>
      </c>
      <c r="X45" s="21">
        <f t="shared" si="287"/>
        <v>0.25495110650996206</v>
      </c>
      <c r="Y45" s="21">
        <f t="shared" si="288"/>
        <v>-1.6500000000178261</v>
      </c>
      <c r="Z45" s="21">
        <f t="shared" si="289"/>
        <v>1.6695808057022816</v>
      </c>
      <c r="AA45" s="21">
        <f t="shared" si="290"/>
        <v>2.8238153161983623E-2</v>
      </c>
      <c r="AB45" s="22">
        <f t="shared" si="291"/>
        <v>4.7760089914560038E-4</v>
      </c>
      <c r="AC45" s="26"/>
      <c r="AD45" s="52">
        <f t="shared" si="292"/>
        <v>11.309925803917027</v>
      </c>
      <c r="AE45" s="53">
        <f t="shared" si="293"/>
        <v>-81.21635949700655</v>
      </c>
      <c r="AF45" s="26"/>
      <c r="AG45" s="67">
        <f t="shared" si="294"/>
        <v>0.85690242798806793</v>
      </c>
      <c r="AH45" s="67">
        <f t="shared" si="295"/>
        <v>35.413080815294855</v>
      </c>
      <c r="AI45" s="26"/>
      <c r="AJ45" s="20">
        <f t="shared" si="296"/>
        <v>334.70531572089101</v>
      </c>
    </row>
    <row r="46" spans="2:36" ht="15.75" x14ac:dyDescent="0.25">
      <c r="B46" s="111">
        <v>27</v>
      </c>
      <c r="C46" s="112"/>
      <c r="D46" s="100">
        <v>45341.416666666664</v>
      </c>
      <c r="E46" s="97">
        <f t="shared" ref="E46:E47" si="297">D46-D45</f>
        <v>3</v>
      </c>
      <c r="F46" s="98">
        <f t="shared" ref="F46:F47" si="298">D46-D$20</f>
        <v>62.125</v>
      </c>
      <c r="G46" s="17">
        <v>808770.21499999997</v>
      </c>
      <c r="H46" s="17">
        <v>9158789.175999999</v>
      </c>
      <c r="I46" s="18">
        <v>2579.1275000000001</v>
      </c>
      <c r="K46" s="19">
        <f t="shared" ref="K46:K48" si="299">(G46-G45)*100</f>
        <v>-0.19999999785795808</v>
      </c>
      <c r="L46" s="20">
        <f t="shared" ref="L46:L48" si="300">(H46-H45)*100</f>
        <v>0.2499997615814209</v>
      </c>
      <c r="M46" s="20">
        <f t="shared" ref="M46:M48" si="301">SQRT(K46^2+L46^2)</f>
        <v>0.3201560243599213</v>
      </c>
      <c r="N46" s="20">
        <f t="shared" ref="N46:N48" si="302">(I46-I45)*100</f>
        <v>1.1500000000069122</v>
      </c>
      <c r="O46" s="21">
        <f t="shared" ref="O46:O48" si="303">(SQRT((G46-G45)^2+(H46-H45)^2+(I46-I45)^2)*100)</f>
        <v>1.1937335883478559</v>
      </c>
      <c r="P46" s="21">
        <f t="shared" ref="P46:P48" si="304">O46/(F46-F45)</f>
        <v>0.39791119611595199</v>
      </c>
      <c r="Q46" s="22">
        <f t="shared" ref="Q46:Q48" si="305">(P46-P45)/(F46-F45)</f>
        <v>-0.25636093772151974</v>
      </c>
      <c r="R46" s="26"/>
      <c r="S46" s="52">
        <f t="shared" ref="S46:S48" si="306">IF(K46&lt;0, ATAN2(L46,K46)*180/PI()+360,ATAN2(L46,K46)*180/PI())</f>
        <v>321.3401653908391</v>
      </c>
      <c r="T46" s="53">
        <f t="shared" ref="T46:T48" si="307">ATAN(N46/M46)*180/PI()</f>
        <v>74.44298121346047</v>
      </c>
      <c r="U46" s="26"/>
      <c r="V46" s="23">
        <f t="shared" ref="V46:V48" si="308">(G46-$G$20)*100</f>
        <v>-0.1500000013038516</v>
      </c>
      <c r="W46" s="21">
        <f t="shared" ref="W46:W48" si="309">(H46-$H$20)*100</f>
        <v>0.49999989569187164</v>
      </c>
      <c r="X46" s="21">
        <f t="shared" ref="X46:X48" si="310">SQRT(V46^2+W46^2)</f>
        <v>0.52201522591112037</v>
      </c>
      <c r="Y46" s="21">
        <f t="shared" ref="Y46:Y48" si="311">(I46-$I$20)*100</f>
        <v>-0.50000000001091394</v>
      </c>
      <c r="Z46" s="21">
        <f t="shared" ref="Z46:Z48" si="312">SQRT((G46-$G$20)^2+(H46-$H$20)^2+(I46-$I$20)^2)*100</f>
        <v>0.72284154286672819</v>
      </c>
      <c r="AA46" s="21">
        <f t="shared" ref="AA46:AA48" si="313">Z46/F46</f>
        <v>1.1635276343931239E-2</v>
      </c>
      <c r="AB46" s="22">
        <f t="shared" ref="AB46:AB48" si="314">(AA46-$AA$20)/(F46-$F$20)</f>
        <v>1.8728815040533182E-4</v>
      </c>
      <c r="AC46" s="26"/>
      <c r="AD46" s="52">
        <f t="shared" ref="AD46:AD48" si="315">IF(F46&lt;=0,NA(),IF((G46-$G$20)&lt;0,ATAN2((H46-$H$20),(G46-$G$20))*180/PI()+360,ATAN2((H46-$H$20),(G46-$G$20))*180/PI()))</f>
        <v>343.30075233916193</v>
      </c>
      <c r="AE46" s="53">
        <f t="shared" ref="AE46:AE48" si="316">IF(E46&lt;=0,NA(),ATAN(Y46/X46)*180/PI())</f>
        <v>-43.76598268601829</v>
      </c>
      <c r="AF46" s="26"/>
      <c r="AG46" s="67">
        <f t="shared" ref="AG46:AG48" si="317">1/(O46/E46)</f>
        <v>2.5131235556101275</v>
      </c>
      <c r="AH46" s="67">
        <f t="shared" ref="AH46:AH48" si="318">1/(Z46/F46)</f>
        <v>85.945530681063957</v>
      </c>
      <c r="AI46" s="26"/>
      <c r="AJ46" s="20">
        <f t="shared" ref="AJ46:AJ48" si="319">SQRT((G46-$E$11)^2+(H46-$F$11)^2+(I46-$G$11)^2)</f>
        <v>334.70604173391979</v>
      </c>
    </row>
    <row r="47" spans="2:36" ht="15.75" x14ac:dyDescent="0.25">
      <c r="B47" s="111">
        <v>28</v>
      </c>
      <c r="C47" s="112"/>
      <c r="D47" s="100">
        <v>45343.416666666664</v>
      </c>
      <c r="E47" s="97">
        <f t="shared" si="297"/>
        <v>2</v>
      </c>
      <c r="F47" s="98">
        <f t="shared" si="298"/>
        <v>64.125</v>
      </c>
      <c r="G47" s="17">
        <v>808770.20600000001</v>
      </c>
      <c r="H47" s="17">
        <v>9158789.182500001</v>
      </c>
      <c r="I47" s="18">
        <v>2579.12</v>
      </c>
      <c r="K47" s="19">
        <f t="shared" si="299"/>
        <v>-0.89999999618157744</v>
      </c>
      <c r="L47" s="20">
        <f t="shared" si="300"/>
        <v>0.65000019967556</v>
      </c>
      <c r="M47" s="20">
        <f t="shared" si="301"/>
        <v>1.1101802793713764</v>
      </c>
      <c r="N47" s="20">
        <f t="shared" si="302"/>
        <v>-0.7500000000163709</v>
      </c>
      <c r="O47" s="21">
        <f t="shared" si="303"/>
        <v>1.3397761950152958</v>
      </c>
      <c r="P47" s="21">
        <f t="shared" si="304"/>
        <v>0.66988809750764788</v>
      </c>
      <c r="Q47" s="22">
        <f t="shared" si="305"/>
        <v>0.13598845069584795</v>
      </c>
      <c r="R47" s="26"/>
      <c r="S47" s="52">
        <f t="shared" si="306"/>
        <v>305.83766142382456</v>
      </c>
      <c r="T47" s="53">
        <f t="shared" si="307"/>
        <v>-34.041621035115284</v>
      </c>
      <c r="U47" s="26"/>
      <c r="V47" s="23">
        <f t="shared" si="308"/>
        <v>-1.049999997485429</v>
      </c>
      <c r="W47" s="21">
        <f t="shared" si="309"/>
        <v>1.1500000953674316</v>
      </c>
      <c r="X47" s="21">
        <f t="shared" si="310"/>
        <v>1.5572412189717117</v>
      </c>
      <c r="Y47" s="21">
        <f t="shared" si="311"/>
        <v>-1.2500000000272848</v>
      </c>
      <c r="Z47" s="21">
        <f t="shared" si="312"/>
        <v>1.9968726083886061</v>
      </c>
      <c r="AA47" s="21">
        <f t="shared" si="313"/>
        <v>3.1140313581108869E-2</v>
      </c>
      <c r="AB47" s="22">
        <f t="shared" si="314"/>
        <v>4.8561892524146385E-4</v>
      </c>
      <c r="AC47" s="26"/>
      <c r="AD47" s="52">
        <f t="shared" si="315"/>
        <v>317.60256463674477</v>
      </c>
      <c r="AE47" s="53">
        <f t="shared" si="316"/>
        <v>-38.754067860479552</v>
      </c>
      <c r="AF47" s="26"/>
      <c r="AG47" s="67">
        <f t="shared" si="317"/>
        <v>1.492786636634611</v>
      </c>
      <c r="AH47" s="67">
        <f t="shared" si="318"/>
        <v>32.112714516999773</v>
      </c>
      <c r="AI47" s="26"/>
      <c r="AJ47" s="20">
        <f t="shared" si="319"/>
        <v>334.70352225966406</v>
      </c>
    </row>
    <row r="48" spans="2:36" ht="15.75" x14ac:dyDescent="0.25">
      <c r="B48" s="111">
        <v>29</v>
      </c>
      <c r="C48" s="112"/>
      <c r="D48" s="100">
        <v>45345.666666666664</v>
      </c>
      <c r="E48" s="97">
        <f t="shared" ref="E48" si="320">D48-D47</f>
        <v>2.25</v>
      </c>
      <c r="F48" s="98">
        <f t="shared" ref="F48" si="321">D48-D$20</f>
        <v>66.375</v>
      </c>
      <c r="G48" s="17">
        <v>808770.20449999999</v>
      </c>
      <c r="H48" s="17">
        <v>9158789.1860000007</v>
      </c>
      <c r="I48" s="18">
        <v>2579.1284999999998</v>
      </c>
      <c r="K48" s="19">
        <f t="shared" si="299"/>
        <v>-0.1500000013038516</v>
      </c>
      <c r="L48" s="20">
        <f t="shared" si="300"/>
        <v>0.34999996423721313</v>
      </c>
      <c r="M48" s="20">
        <f t="shared" si="301"/>
        <v>0.38078862293562021</v>
      </c>
      <c r="N48" s="20">
        <f t="shared" si="302"/>
        <v>0.84999999999126885</v>
      </c>
      <c r="O48" s="21">
        <f t="shared" si="303"/>
        <v>0.93139678727294473</v>
      </c>
      <c r="P48" s="21">
        <f t="shared" si="304"/>
        <v>0.41395412767686435</v>
      </c>
      <c r="Q48" s="22">
        <f t="shared" si="305"/>
        <v>-0.11374843103590379</v>
      </c>
      <c r="R48" s="26"/>
      <c r="S48" s="52">
        <f t="shared" si="306"/>
        <v>336.80140718631486</v>
      </c>
      <c r="T48" s="53">
        <f t="shared" si="307"/>
        <v>65.868259109931657</v>
      </c>
      <c r="U48" s="26"/>
      <c r="V48" s="23">
        <f t="shared" si="308"/>
        <v>-1.1999999987892807</v>
      </c>
      <c r="W48" s="21">
        <f t="shared" si="309"/>
        <v>1.5000000596046448</v>
      </c>
      <c r="X48" s="21">
        <f t="shared" si="310"/>
        <v>1.9209373170169326</v>
      </c>
      <c r="Y48" s="21">
        <f t="shared" si="311"/>
        <v>-0.40000000003601599</v>
      </c>
      <c r="Z48" s="21">
        <f t="shared" si="312"/>
        <v>1.9621417318677628</v>
      </c>
      <c r="AA48" s="21">
        <f t="shared" si="313"/>
        <v>2.9561457353939929E-2</v>
      </c>
      <c r="AB48" s="22">
        <f t="shared" si="314"/>
        <v>4.453703556149142E-4</v>
      </c>
      <c r="AC48" s="26"/>
      <c r="AD48" s="52">
        <f t="shared" si="315"/>
        <v>321.34019288470859</v>
      </c>
      <c r="AE48" s="53">
        <f t="shared" si="316"/>
        <v>-11.762706654180221</v>
      </c>
      <c r="AF48" s="26"/>
      <c r="AG48" s="67">
        <f t="shared" si="317"/>
        <v>2.415726606259637</v>
      </c>
      <c r="AH48" s="67">
        <f t="shared" si="318"/>
        <v>33.827831558741494</v>
      </c>
      <c r="AI48" s="26"/>
      <c r="AJ48" s="20">
        <f t="shared" si="319"/>
        <v>334.70264717878428</v>
      </c>
    </row>
    <row r="49" spans="2:36" ht="15.75" x14ac:dyDescent="0.25">
      <c r="B49" s="111">
        <v>30</v>
      </c>
      <c r="C49" s="112"/>
      <c r="D49" s="100">
        <v>45350.375</v>
      </c>
      <c r="E49" s="97">
        <f t="shared" ref="E49" si="322">D49-D48</f>
        <v>4.7083333333357587</v>
      </c>
      <c r="F49" s="98">
        <f t="shared" ref="F49" si="323">D49-D$20</f>
        <v>71.083333333335759</v>
      </c>
      <c r="G49" s="17">
        <v>808770.19849999994</v>
      </c>
      <c r="H49" s="17">
        <v>9158789.1864999998</v>
      </c>
      <c r="I49" s="18">
        <v>2579.1170000000002</v>
      </c>
      <c r="K49" s="19">
        <f t="shared" ref="K49:K50" si="324">(G49-G48)*100</f>
        <v>-0.60000000521540642</v>
      </c>
      <c r="L49" s="20">
        <f t="shared" ref="L49:L50" si="325">(H49-H48)*100</f>
        <v>4.9999915063381195E-2</v>
      </c>
      <c r="M49" s="20">
        <f t="shared" ref="M49:M50" si="326">SQRT(K49^2+L49^2)</f>
        <v>0.60207972708340962</v>
      </c>
      <c r="N49" s="20">
        <f t="shared" ref="N49:N50" si="327">(I49-I48)*100</f>
        <v>-1.1499999999614374</v>
      </c>
      <c r="O49" s="21">
        <f t="shared" ref="O49:O50" si="328">(SQRT((G49-G48)^2+(H49-H48)^2+(I49-I48)^2)*100)</f>
        <v>1.2980754976795992</v>
      </c>
      <c r="P49" s="21">
        <f t="shared" ref="P49:P50" si="329">O49/(F49-F48)</f>
        <v>0.27569745083446312</v>
      </c>
      <c r="Q49" s="22">
        <f t="shared" ref="Q49:Q50" si="330">(P49-P48)/(F49-F48)</f>
        <v>-2.9364249948813453E-2</v>
      </c>
      <c r="R49" s="26"/>
      <c r="S49" s="52">
        <f t="shared" ref="S49:S50" si="331">IF(K49&lt;0, ATAN2(L49,K49)*180/PI()+360,ATAN2(L49,K49)*180/PI())</f>
        <v>274.76363359459674</v>
      </c>
      <c r="T49" s="53">
        <f t="shared" ref="T49:T50" si="332">ATAN(N49/M49)*180/PI()</f>
        <v>-62.36580246494767</v>
      </c>
      <c r="U49" s="26"/>
      <c r="V49" s="23">
        <f t="shared" ref="V49:V50" si="333">(G49-$G$20)*100</f>
        <v>-1.8000000040046871</v>
      </c>
      <c r="W49" s="21">
        <f t="shared" ref="W49:W50" si="334">(H49-$H$20)*100</f>
        <v>1.549999974668026</v>
      </c>
      <c r="X49" s="21">
        <f t="shared" ref="X49:X50" si="335">SQRT(V49^2+W49^2)</f>
        <v>2.3753946905488683</v>
      </c>
      <c r="Y49" s="21">
        <f t="shared" ref="Y49:Y50" si="336">(I49-$I$20)*100</f>
        <v>-1.5499999999974534</v>
      </c>
      <c r="Z49" s="21">
        <f t="shared" ref="Z49:Z50" si="337">SQRT((G49-$G$20)^2+(H49-$H$20)^2+(I49-$I$20)^2)*100</f>
        <v>2.836370909433366</v>
      </c>
      <c r="AA49" s="21">
        <f t="shared" ref="AA49:AA50" si="338">Z49/F49</f>
        <v>3.9902052653223011E-2</v>
      </c>
      <c r="AB49" s="22">
        <f t="shared" ref="AB49:AB50" si="339">(AA49-$AA$20)/(F49-$F$20)</f>
        <v>5.6134188961155893E-4</v>
      </c>
      <c r="AC49" s="26"/>
      <c r="AD49" s="52">
        <f t="shared" ref="AD49:AD50" si="340">IF(F49&lt;=0,NA(),IF((G49-$G$20)&lt;0,ATAN2((H49-$H$20),(G49-$G$20))*180/PI()+360,ATAN2((H49-$H$20),(G49-$G$20))*180/PI()))</f>
        <v>310.73210617366624</v>
      </c>
      <c r="AE49" s="53">
        <f t="shared" ref="AE49:AE50" si="341">IF(E49&lt;=0,NA(),ATAN(Y49/X49)*180/PI())</f>
        <v>-33.125377986121642</v>
      </c>
      <c r="AF49" s="26"/>
      <c r="AG49" s="67">
        <f t="shared" ref="AG49:AG50" si="342">1/(O49/E49)</f>
        <v>3.6271644767598139</v>
      </c>
      <c r="AH49" s="67">
        <f t="shared" ref="AH49:AH50" si="343">1/(Z49/F49)</f>
        <v>25.06136736099031</v>
      </c>
      <c r="AI49" s="26"/>
      <c r="AJ49" s="20">
        <f t="shared" ref="AJ49:AJ50" si="344">SQRT((G49-$E$11)^2+(H49-$F$11)^2+(I49-$G$11)^2)</f>
        <v>334.70318432305362</v>
      </c>
    </row>
    <row r="50" spans="2:36" ht="15.75" x14ac:dyDescent="0.25">
      <c r="B50" s="111">
        <v>32</v>
      </c>
      <c r="C50" s="112"/>
      <c r="D50" s="100">
        <v>45355.375</v>
      </c>
      <c r="E50" s="97">
        <f t="shared" ref="E50" si="345">D50-D49</f>
        <v>5</v>
      </c>
      <c r="F50" s="98">
        <f t="shared" ref="F50" si="346">D50-D$20</f>
        <v>76.083333333335759</v>
      </c>
      <c r="G50" s="17">
        <v>808770.32850000006</v>
      </c>
      <c r="H50" s="17">
        <v>9158789.2369999997</v>
      </c>
      <c r="I50" s="18">
        <v>2579.2224999999999</v>
      </c>
      <c r="K50" s="19">
        <f t="shared" si="324"/>
        <v>13.000000012107193</v>
      </c>
      <c r="L50" s="20">
        <f t="shared" si="325"/>
        <v>5.0499999895691872</v>
      </c>
      <c r="M50" s="20">
        <f t="shared" si="326"/>
        <v>13.946415317544355</v>
      </c>
      <c r="N50" s="20">
        <f t="shared" si="327"/>
        <v>10.549999999966531</v>
      </c>
      <c r="O50" s="21">
        <f t="shared" si="328"/>
        <v>17.487281098236217</v>
      </c>
      <c r="P50" s="21">
        <f t="shared" si="329"/>
        <v>3.4974562196472432</v>
      </c>
      <c r="Q50" s="22">
        <f t="shared" si="330"/>
        <v>0.64435175376255605</v>
      </c>
      <c r="R50" s="26"/>
      <c r="S50" s="52">
        <f t="shared" si="331"/>
        <v>68.770766418979107</v>
      </c>
      <c r="T50" s="53">
        <f t="shared" si="332"/>
        <v>37.106295092383895</v>
      </c>
      <c r="U50" s="26"/>
      <c r="V50" s="23">
        <f t="shared" si="333"/>
        <v>11.200000008102506</v>
      </c>
      <c r="W50" s="21">
        <f t="shared" si="334"/>
        <v>6.5999999642372131</v>
      </c>
      <c r="X50" s="21">
        <f t="shared" si="335"/>
        <v>12.999999988824129</v>
      </c>
      <c r="Y50" s="21">
        <f t="shared" si="336"/>
        <v>8.9999999999690772</v>
      </c>
      <c r="Z50" s="21">
        <f t="shared" si="337"/>
        <v>15.811388291635581</v>
      </c>
      <c r="AA50" s="21">
        <f t="shared" si="338"/>
        <v>0.20781671358118392</v>
      </c>
      <c r="AB50" s="22">
        <f t="shared" si="339"/>
        <v>2.7314354468500851E-3</v>
      </c>
      <c r="AC50" s="26"/>
      <c r="AD50" s="52">
        <f t="shared" si="340"/>
        <v>59.489762747809984</v>
      </c>
      <c r="AE50" s="53">
        <f t="shared" si="341"/>
        <v>34.695153554193723</v>
      </c>
      <c r="AF50" s="26"/>
      <c r="AG50" s="67">
        <f t="shared" si="342"/>
        <v>0.28592209228593601</v>
      </c>
      <c r="AH50" s="67">
        <f t="shared" si="343"/>
        <v>4.8119325090248264</v>
      </c>
      <c r="AI50" s="26"/>
      <c r="AJ50" s="20">
        <f t="shared" si="344"/>
        <v>334.61482991047041</v>
      </c>
    </row>
    <row r="51" spans="2:36" ht="15.75" x14ac:dyDescent="0.25">
      <c r="B51" s="111">
        <v>33</v>
      </c>
      <c r="C51" s="112"/>
      <c r="D51" s="100">
        <v>45357.458333333336</v>
      </c>
      <c r="E51" s="97">
        <f t="shared" ref="E51:E52" si="347">D51-D50</f>
        <v>2.0833333333357587</v>
      </c>
      <c r="F51" s="98">
        <f t="shared" ref="F51:F52" si="348">D51-D$20</f>
        <v>78.166666666671517</v>
      </c>
      <c r="G51" s="17">
        <v>808770.31900000002</v>
      </c>
      <c r="H51" s="17">
        <v>9158789.2514999993</v>
      </c>
      <c r="I51" s="18">
        <v>2579.2280000000001</v>
      </c>
      <c r="K51" s="19">
        <f t="shared" ref="K51:K52" si="349">(G51-G50)*100</f>
        <v>-0.9500000043772161</v>
      </c>
      <c r="L51" s="20">
        <f t="shared" ref="L51:L52" si="350">(H51-H50)*100</f>
        <v>1.4499999582767487</v>
      </c>
      <c r="M51" s="20">
        <f t="shared" ref="M51:M52" si="351">SQRT(K51^2+L51^2)</f>
        <v>1.7334935498349233</v>
      </c>
      <c r="N51" s="20">
        <f t="shared" ref="N51:N52" si="352">(I51-I50)*100</f>
        <v>0.55000000002110028</v>
      </c>
      <c r="O51" s="21">
        <f t="shared" ref="O51:O52" si="353">(SQRT((G51-G50)^2+(H51-H50)^2+(I51-I50)^2)*100)</f>
        <v>1.8186533169745394</v>
      </c>
      <c r="P51" s="21">
        <f t="shared" ref="P51:P52" si="354">O51/(F51-F50)</f>
        <v>0.8729535921467626</v>
      </c>
      <c r="Q51" s="22">
        <f t="shared" ref="Q51:Q52" si="355">(P51-P50)/(F51-F50)</f>
        <v>-1.2597612611987641</v>
      </c>
      <c r="R51" s="26"/>
      <c r="S51" s="52">
        <f t="shared" ref="S51:S52" si="356">IF(K51&lt;0, ATAN2(L51,K51)*180/PI()+360,ATAN2(L51,K51)*180/PI())</f>
        <v>326.76828805525122</v>
      </c>
      <c r="T51" s="53">
        <f t="shared" ref="T51:T52" si="357">ATAN(N51/M51)*180/PI()</f>
        <v>17.603106723448491</v>
      </c>
      <c r="U51" s="26"/>
      <c r="V51" s="23">
        <f t="shared" ref="V51:V52" si="358">(G51-$G$20)*100</f>
        <v>10.25000000372529</v>
      </c>
      <c r="W51" s="21">
        <f t="shared" ref="W51:W52" si="359">(H51-$H$20)*100</f>
        <v>8.0499999225139618</v>
      </c>
      <c r="X51" s="21">
        <f t="shared" ref="X51:X52" si="360">SQRT(V51^2+W51^2)</f>
        <v>13.033226723603148</v>
      </c>
      <c r="Y51" s="21">
        <f t="shared" ref="Y51:Y52" si="361">(I51-$I$20)*100</f>
        <v>9.5499999999901775</v>
      </c>
      <c r="Z51" s="21">
        <f t="shared" ref="Z51:Z52" si="362">SQRT((G51-$G$20)^2+(H51-$H$20)^2+(I51-$I$20)^2)*100</f>
        <v>16.15758332265861</v>
      </c>
      <c r="AA51" s="21">
        <f t="shared" ref="AA51:AA52" si="363">Z51/F51</f>
        <v>0.20670682289114209</v>
      </c>
      <c r="AB51" s="22">
        <f t="shared" ref="AB51:AB52" si="364">(AA51-$AA$20)/(F51-$F$20)</f>
        <v>2.644436966624255E-3</v>
      </c>
      <c r="AC51" s="26"/>
      <c r="AD51" s="52">
        <f t="shared" ref="AD51:AD52" si="365">IF(F51&lt;=0,NA(),IF((G51-$G$20)&lt;0,ATAN2((H51-$H$20),(G51-$G$20))*180/PI()+360,ATAN2((H51-$H$20),(G51-$G$20))*180/PI()))</f>
        <v>51.855119258111628</v>
      </c>
      <c r="AE51" s="53">
        <f t="shared" ref="AE51:AE52" si="366">IF(E51&lt;=0,NA(),ATAN(Y51/X51)*180/PI())</f>
        <v>36.231820265016935</v>
      </c>
      <c r="AF51" s="26"/>
      <c r="AG51" s="67">
        <f t="shared" ref="AG51:AG52" si="367">1/(O51/E51)</f>
        <v>1.1455362679026333</v>
      </c>
      <c r="AH51" s="67">
        <f t="shared" ref="AH51:AH52" si="368">1/(Z51/F51)</f>
        <v>4.8377696779105808</v>
      </c>
      <c r="AI51" s="26"/>
      <c r="AJ51" s="20">
        <f t="shared" ref="AJ51:AJ52" si="369">SQRT((G51-$E$11)^2+(H51-$F$11)^2+(I51-$G$11)^2)</f>
        <v>334.60782998462167</v>
      </c>
    </row>
    <row r="52" spans="2:36" ht="15.75" x14ac:dyDescent="0.25">
      <c r="B52" s="111">
        <v>34</v>
      </c>
      <c r="C52" s="112"/>
      <c r="D52" s="100">
        <v>45359.458333333336</v>
      </c>
      <c r="E52" s="97">
        <f t="shared" si="347"/>
        <v>2</v>
      </c>
      <c r="F52" s="98">
        <f t="shared" si="348"/>
        <v>80.166666666671517</v>
      </c>
      <c r="G52" s="17">
        <v>808770.33899999992</v>
      </c>
      <c r="H52" s="17">
        <v>9158789.2345000003</v>
      </c>
      <c r="I52" s="18">
        <v>2579.2214999999997</v>
      </c>
      <c r="K52" s="19">
        <f t="shared" si="349"/>
        <v>1.999999990221113</v>
      </c>
      <c r="L52" s="20">
        <f t="shared" si="350"/>
        <v>-1.6999999061226845</v>
      </c>
      <c r="M52" s="20">
        <f t="shared" si="351"/>
        <v>2.6248808814309244</v>
      </c>
      <c r="N52" s="20">
        <f t="shared" si="352"/>
        <v>-0.65000000004147296</v>
      </c>
      <c r="O52" s="21">
        <f t="shared" si="353"/>
        <v>2.70416339035856</v>
      </c>
      <c r="P52" s="21">
        <f t="shared" si="354"/>
        <v>1.35208169517928</v>
      </c>
      <c r="Q52" s="22">
        <f t="shared" si="355"/>
        <v>0.2395640515162587</v>
      </c>
      <c r="R52" s="26"/>
      <c r="S52" s="52">
        <f t="shared" si="356"/>
        <v>130.36453515001216</v>
      </c>
      <c r="T52" s="53">
        <f t="shared" si="357"/>
        <v>-13.908384450688946</v>
      </c>
      <c r="U52" s="26"/>
      <c r="V52" s="23">
        <f t="shared" si="358"/>
        <v>12.249999993946403</v>
      </c>
      <c r="W52" s="21">
        <f t="shared" si="359"/>
        <v>6.3500000163912773</v>
      </c>
      <c r="X52" s="21">
        <f t="shared" si="360"/>
        <v>13.798007104645805</v>
      </c>
      <c r="Y52" s="21">
        <f t="shared" si="361"/>
        <v>8.8999999999487045</v>
      </c>
      <c r="Z52" s="21">
        <f t="shared" si="362"/>
        <v>16.419348344527656</v>
      </c>
      <c r="AA52" s="21">
        <f t="shared" si="363"/>
        <v>0.20481515606478165</v>
      </c>
      <c r="AB52" s="22">
        <f t="shared" si="364"/>
        <v>2.5548668116187434E-3</v>
      </c>
      <c r="AC52" s="26"/>
      <c r="AD52" s="52">
        <f t="shared" si="365"/>
        <v>62.599251105131039</v>
      </c>
      <c r="AE52" s="53">
        <f t="shared" si="366"/>
        <v>32.822853049874013</v>
      </c>
      <c r="AF52" s="26"/>
      <c r="AG52" s="67">
        <f t="shared" si="367"/>
        <v>0.73960027975040699</v>
      </c>
      <c r="AH52" s="67">
        <f t="shared" si="368"/>
        <v>4.8824511779963524</v>
      </c>
      <c r="AI52" s="26"/>
      <c r="AJ52" s="20">
        <f t="shared" si="369"/>
        <v>334.61177021551111</v>
      </c>
    </row>
    <row r="53" spans="2:36" ht="15.75" x14ac:dyDescent="0.25">
      <c r="B53" s="111">
        <v>35</v>
      </c>
      <c r="C53" s="112"/>
      <c r="D53" s="100">
        <v>45361.458333333336</v>
      </c>
      <c r="E53" s="97">
        <f t="shared" ref="E53:E54" si="370">D53-D52</f>
        <v>2</v>
      </c>
      <c r="F53" s="98">
        <f t="shared" ref="F53:F54" si="371">D53-D$20</f>
        <v>82.166666666671517</v>
      </c>
      <c r="G53" s="17">
        <v>808770.32649999997</v>
      </c>
      <c r="H53" s="17">
        <v>9158789.2575000003</v>
      </c>
      <c r="I53" s="18">
        <v>2579.2365</v>
      </c>
      <c r="K53" s="19">
        <f t="shared" ref="K53:K54" si="372">(G53-G52)*100</f>
        <v>-1.2499999953433871</v>
      </c>
      <c r="L53" s="20">
        <f t="shared" ref="L53:L54" si="373">(H53-H52)*100</f>
        <v>2.3000000044703484</v>
      </c>
      <c r="M53" s="20">
        <f t="shared" ref="M53:M54" si="374">SQRT(K53^2+L53^2)</f>
        <v>2.6177280242458481</v>
      </c>
      <c r="N53" s="20">
        <f t="shared" ref="N53:N54" si="375">(I53-I52)*100</f>
        <v>1.5000000000327418</v>
      </c>
      <c r="O53" s="21">
        <f t="shared" ref="O53:O54" si="376">(SQRT((G53-G52)^2+(H53-H52)^2+(I53-I52)^2)*100)</f>
        <v>3.017034969804012</v>
      </c>
      <c r="P53" s="21">
        <f t="shared" ref="P53:P54" si="377">O53/(F53-F52)</f>
        <v>1.508517484902006</v>
      </c>
      <c r="Q53" s="22">
        <f t="shared" ref="Q53:Q54" si="378">(P53-P52)/(F53-F52)</f>
        <v>7.8217894861362991E-2</v>
      </c>
      <c r="R53" s="26"/>
      <c r="S53" s="52">
        <f t="shared" ref="S53:S54" si="379">IF(K53&lt;0, ATAN2(L53,K53)*180/PI()+360,ATAN2(L53,K53)*180/PI())</f>
        <v>331.47688152996159</v>
      </c>
      <c r="T53" s="53">
        <f t="shared" ref="T53:T54" si="380">ATAN(N53/M53)*180/PI()</f>
        <v>29.81339826401819</v>
      </c>
      <c r="U53" s="26"/>
      <c r="V53" s="23">
        <f t="shared" ref="V53:V54" si="381">(G53-$G$20)*100</f>
        <v>10.999999998603016</v>
      </c>
      <c r="W53" s="21">
        <f t="shared" ref="W53:W54" si="382">(H53-$H$20)*100</f>
        <v>8.6500000208616257</v>
      </c>
      <c r="X53" s="21">
        <f t="shared" ref="X53:X54" si="383">SQRT(V53^2+W53^2)</f>
        <v>13.993659290198989</v>
      </c>
      <c r="Y53" s="21">
        <f t="shared" ref="Y53:Y54" si="384">(I53-$I$20)*100</f>
        <v>10.399999999981446</v>
      </c>
      <c r="Z53" s="21">
        <f t="shared" ref="Z53:Z54" si="385">SQRT((G53-$G$20)^2+(H53-$H$20)^2+(I53-$I$20)^2)*100</f>
        <v>17.435093929479891</v>
      </c>
      <c r="AA53" s="21">
        <f t="shared" ref="AA53:AA54" si="386">Z53/F53</f>
        <v>0.21219181252915451</v>
      </c>
      <c r="AB53" s="22">
        <f t="shared" ref="AB53:AB54" si="387">(AA53-$AA$20)/(F53-$F$20)</f>
        <v>2.5824561362573061E-3</v>
      </c>
      <c r="AC53" s="26"/>
      <c r="AD53" s="52">
        <f t="shared" ref="AD53:AD54" si="388">IF(F53&lt;=0,NA(),IF((G53-$G$20)&lt;0,ATAN2((H53-$H$20),(G53-$G$20))*180/PI()+360,ATAN2((H53-$H$20),(G53-$G$20))*180/PI()))</f>
        <v>51.819776843282241</v>
      </c>
      <c r="AE53" s="53">
        <f t="shared" ref="AE53:AE54" si="389">IF(E53&lt;=0,NA(),ATAN(Y53/X53)*180/PI())</f>
        <v>36.619500445234912</v>
      </c>
      <c r="AF53" s="26"/>
      <c r="AG53" s="67">
        <f t="shared" ref="AG53:AG54" si="390">1/(O53/E53)</f>
        <v>0.6629024920218014</v>
      </c>
      <c r="AH53" s="67">
        <f t="shared" ref="AH53:AH54" si="391">1/(Z53/F53)</f>
        <v>4.7127171782964199</v>
      </c>
      <c r="AI53" s="26"/>
      <c r="AJ53" s="20">
        <f t="shared" ref="AJ53:AJ54" si="392">SQRT((G53-$E$11)^2+(H53-$F$11)^2+(I53-$G$11)^2)</f>
        <v>334.60048055399938</v>
      </c>
    </row>
    <row r="54" spans="2:36" ht="15.75" x14ac:dyDescent="0.25">
      <c r="B54" s="111">
        <v>36</v>
      </c>
      <c r="C54" s="112"/>
      <c r="D54" s="100">
        <v>45363.458333333336</v>
      </c>
      <c r="E54" s="97">
        <f t="shared" si="370"/>
        <v>2</v>
      </c>
      <c r="F54" s="98">
        <f t="shared" si="371"/>
        <v>84.166666666671517</v>
      </c>
      <c r="G54" s="17">
        <v>808770.33850000007</v>
      </c>
      <c r="H54" s="17">
        <v>9158789.2530000005</v>
      </c>
      <c r="I54" s="18">
        <v>2579.221</v>
      </c>
      <c r="K54" s="19">
        <f t="shared" si="372"/>
        <v>1.2000000104308128</v>
      </c>
      <c r="L54" s="20">
        <f t="shared" si="373"/>
        <v>-0.44999998062849045</v>
      </c>
      <c r="M54" s="20">
        <f t="shared" si="374"/>
        <v>1.2816005647625131</v>
      </c>
      <c r="N54" s="20">
        <f t="shared" si="375"/>
        <v>-1.5499999999974534</v>
      </c>
      <c r="O54" s="21">
        <f t="shared" si="376"/>
        <v>2.0112185379992145</v>
      </c>
      <c r="P54" s="21">
        <f t="shared" si="377"/>
        <v>1.0056092689996072</v>
      </c>
      <c r="Q54" s="22">
        <f t="shared" si="378"/>
        <v>-0.25145410795119938</v>
      </c>
      <c r="R54" s="26"/>
      <c r="S54" s="52">
        <f t="shared" si="379"/>
        <v>110.55604424495603</v>
      </c>
      <c r="T54" s="53">
        <f t="shared" si="380"/>
        <v>-50.414727688994361</v>
      </c>
      <c r="U54" s="26"/>
      <c r="V54" s="23">
        <f t="shared" si="381"/>
        <v>12.200000009033829</v>
      </c>
      <c r="W54" s="21">
        <f t="shared" si="382"/>
        <v>8.2000000402331352</v>
      </c>
      <c r="X54" s="21">
        <f t="shared" si="383"/>
        <v>14.699659889951498</v>
      </c>
      <c r="Y54" s="21">
        <f t="shared" si="384"/>
        <v>8.8499999999839929</v>
      </c>
      <c r="Z54" s="21">
        <f t="shared" si="385"/>
        <v>17.158161349048022</v>
      </c>
      <c r="AA54" s="21">
        <f t="shared" si="386"/>
        <v>0.20385934276095485</v>
      </c>
      <c r="AB54" s="22">
        <f t="shared" si="387"/>
        <v>2.4220912011201161E-3</v>
      </c>
      <c r="AC54" s="26"/>
      <c r="AD54" s="52">
        <f t="shared" si="388"/>
        <v>56.093722901047933</v>
      </c>
      <c r="AE54" s="53">
        <f t="shared" si="389"/>
        <v>31.050242969216058</v>
      </c>
      <c r="AF54" s="26"/>
      <c r="AG54" s="67">
        <f t="shared" si="390"/>
        <v>0.99442201939408592</v>
      </c>
      <c r="AH54" s="67">
        <f t="shared" si="391"/>
        <v>4.9053430000144678</v>
      </c>
      <c r="AI54" s="26"/>
      <c r="AJ54" s="20">
        <f t="shared" si="392"/>
        <v>334.59599930710795</v>
      </c>
    </row>
    <row r="55" spans="2:36" ht="15.75" x14ac:dyDescent="0.25">
      <c r="B55" s="111">
        <v>37</v>
      </c>
      <c r="C55" s="112"/>
      <c r="D55" s="100">
        <v>45365.458333333336</v>
      </c>
      <c r="E55" s="97">
        <f t="shared" ref="E55" si="393">D55-D54</f>
        <v>2</v>
      </c>
      <c r="F55" s="98">
        <f t="shared" ref="F55" si="394">D55-D$20</f>
        <v>86.166666666671517</v>
      </c>
      <c r="G55" s="17">
        <v>808770.31150000007</v>
      </c>
      <c r="H55" s="17">
        <v>9158789.2655000016</v>
      </c>
      <c r="I55" s="18">
        <v>2579.2260000000001</v>
      </c>
      <c r="K55" s="19">
        <f t="shared" ref="K55:K56" si="395">(G55-G54)*100</f>
        <v>-2.7000000001862645</v>
      </c>
      <c r="L55" s="20">
        <f t="shared" ref="L55:L56" si="396">(H55-H54)*100</f>
        <v>1.250000111758709</v>
      </c>
      <c r="M55" s="20">
        <f t="shared" ref="M55:M56" si="397">SQRT(K55^2+L55^2)</f>
        <v>2.975315156483866</v>
      </c>
      <c r="N55" s="20">
        <f t="shared" ref="N55:N56" si="398">(I55-I54)*100</f>
        <v>0.50000000001091394</v>
      </c>
      <c r="O55" s="21">
        <f t="shared" ref="O55:O56" si="399">(SQRT((G55-G54)^2+(H55-H54)^2+(I55-I54)^2)*100)</f>
        <v>3.017035014780824</v>
      </c>
      <c r="P55" s="21">
        <f t="shared" ref="P55:P56" si="400">O55/(F55-F54)</f>
        <v>1.508517507390412</v>
      </c>
      <c r="Q55" s="22">
        <f t="shared" ref="Q55:Q56" si="401">(P55-P54)/(F55-F54)</f>
        <v>0.25145411919540239</v>
      </c>
      <c r="R55" s="26"/>
      <c r="S55" s="52">
        <f t="shared" ref="S55:S56" si="402">IF(K55&lt;0, ATAN2(L55,K55)*180/PI()+360,ATAN2(L55,K55)*180/PI())</f>
        <v>294.84239105694638</v>
      </c>
      <c r="T55" s="53">
        <f t="shared" ref="T55:T56" si="403">ATAN(N55/M55)*180/PI()</f>
        <v>9.5393898250309501</v>
      </c>
      <c r="U55" s="26"/>
      <c r="V55" s="23">
        <f t="shared" ref="V55:V56" si="404">(G55-$G$20)*100</f>
        <v>9.5000000088475645</v>
      </c>
      <c r="W55" s="21">
        <f t="shared" ref="W55:W56" si="405">(H55-$H$20)*100</f>
        <v>9.4500001519918442</v>
      </c>
      <c r="X55" s="21">
        <f t="shared" ref="X55:X56" si="406">SQRT(V55^2+W55^2)</f>
        <v>13.39972025979459</v>
      </c>
      <c r="Y55" s="21">
        <f t="shared" ref="Y55:Y56" si="407">(I55-$I$20)*100</f>
        <v>9.3499999999949068</v>
      </c>
      <c r="Z55" s="21">
        <f t="shared" ref="Z55:Z56" si="408">SQRT((G55-$G$20)^2+(H55-$H$20)^2+(I55-$I$20)^2)*100</f>
        <v>16.339369725930506</v>
      </c>
      <c r="AA55" s="21">
        <f t="shared" ref="AA55:AA56" si="409">Z55/F55</f>
        <v>0.18962518057171668</v>
      </c>
      <c r="AB55" s="22">
        <f t="shared" ref="AB55:AB56" si="410">(AA55-$AA$20)/(F55-$F$20)</f>
        <v>2.2006790782016171E-3</v>
      </c>
      <c r="AC55" s="26"/>
      <c r="AD55" s="52">
        <f t="shared" ref="AD55:AD56" si="411">IF(F55&lt;=0,NA(),IF((G55-$G$20)&lt;0,ATAN2((H55-$H$20),(G55-$G$20))*180/PI()+360,ATAN2((H55-$H$20),(G55-$G$20))*180/PI()))</f>
        <v>45.151175414344657</v>
      </c>
      <c r="AE55" s="53">
        <f t="shared" ref="AE55:AE56" si="412">IF(E55&lt;=0,NA(),ATAN(Y55/X55)*180/PI())</f>
        <v>34.906400919914525</v>
      </c>
      <c r="AF55" s="26"/>
      <c r="AG55" s="67">
        <f t="shared" ref="AG55:AG56" si="413">1/(O55/E55)</f>
        <v>0.66290248213950287</v>
      </c>
      <c r="AH55" s="67">
        <f t="shared" ref="AH55:AH56" si="414">1/(Z55/F55)</f>
        <v>5.273561227390883</v>
      </c>
      <c r="AI55" s="26"/>
      <c r="AJ55" s="20">
        <f t="shared" ref="AJ55:AJ56" si="415">SQRT((G55-$E$11)^2+(H55-$F$11)^2+(I55-$G$11)^2)</f>
        <v>334.59904726990624</v>
      </c>
    </row>
    <row r="56" spans="2:36" ht="15.75" x14ac:dyDescent="0.25">
      <c r="B56" s="111">
        <v>38</v>
      </c>
      <c r="C56" s="112"/>
      <c r="D56" s="100">
        <v>45369.666666666664</v>
      </c>
      <c r="E56" s="97">
        <f t="shared" ref="E56:E57" si="416">D56-D55</f>
        <v>4.2083333333284827</v>
      </c>
      <c r="F56" s="98">
        <f t="shared" ref="F56:F57" si="417">D56-D$20</f>
        <v>90.375</v>
      </c>
      <c r="G56" s="17">
        <v>808770.27949999995</v>
      </c>
      <c r="H56" s="17">
        <v>9158789.2274999991</v>
      </c>
      <c r="I56" s="18">
        <v>2579.2350000000001</v>
      </c>
      <c r="K56" s="19">
        <f t="shared" si="395"/>
        <v>-3.200000012293458</v>
      </c>
      <c r="L56" s="20">
        <f t="shared" si="396"/>
        <v>-3.8000002503395081</v>
      </c>
      <c r="M56" s="20">
        <f t="shared" si="397"/>
        <v>4.9678971387558395</v>
      </c>
      <c r="N56" s="20">
        <f t="shared" si="398"/>
        <v>0.90000000000145519</v>
      </c>
      <c r="O56" s="21">
        <f t="shared" si="399"/>
        <v>5.048762420758286</v>
      </c>
      <c r="P56" s="21">
        <f t="shared" si="400"/>
        <v>1.199705921765728</v>
      </c>
      <c r="Q56" s="22">
        <f t="shared" si="401"/>
        <v>-7.338097084159366E-2</v>
      </c>
      <c r="R56" s="26"/>
      <c r="S56" s="52">
        <f t="shared" si="402"/>
        <v>220.10090579490392</v>
      </c>
      <c r="T56" s="53">
        <f t="shared" si="403"/>
        <v>10.268513881859572</v>
      </c>
      <c r="U56" s="26"/>
      <c r="V56" s="23">
        <f t="shared" si="404"/>
        <v>6.2999999965541065</v>
      </c>
      <c r="W56" s="21">
        <f t="shared" si="405"/>
        <v>5.6499999016523361</v>
      </c>
      <c r="X56" s="21">
        <f t="shared" si="406"/>
        <v>8.4624168442149639</v>
      </c>
      <c r="Y56" s="21">
        <f t="shared" si="407"/>
        <v>10.249999999996362</v>
      </c>
      <c r="Z56" s="21">
        <f t="shared" si="408"/>
        <v>13.291914792277995</v>
      </c>
      <c r="AA56" s="21">
        <f t="shared" si="409"/>
        <v>0.1470751290985117</v>
      </c>
      <c r="AB56" s="22">
        <f t="shared" si="410"/>
        <v>1.6273873205921072E-3</v>
      </c>
      <c r="AC56" s="26"/>
      <c r="AD56" s="52">
        <f t="shared" si="411"/>
        <v>48.113439228202445</v>
      </c>
      <c r="AE56" s="53">
        <f t="shared" si="412"/>
        <v>50.456863592498749</v>
      </c>
      <c r="AF56" s="26"/>
      <c r="AG56" s="67">
        <f t="shared" si="413"/>
        <v>0.83353760438908175</v>
      </c>
      <c r="AH56" s="67">
        <f t="shared" si="414"/>
        <v>6.7992461140740845</v>
      </c>
      <c r="AI56" s="26"/>
      <c r="AJ56" s="20">
        <f t="shared" si="415"/>
        <v>334.64864322212759</v>
      </c>
    </row>
    <row r="57" spans="2:36" ht="15.75" x14ac:dyDescent="0.25">
      <c r="B57" s="111">
        <v>39</v>
      </c>
      <c r="C57" s="112"/>
      <c r="D57" s="100">
        <v>45375.666666666664</v>
      </c>
      <c r="E57" s="97">
        <f t="shared" si="416"/>
        <v>6</v>
      </c>
      <c r="F57" s="98">
        <f t="shared" si="417"/>
        <v>96.375</v>
      </c>
      <c r="G57" s="17">
        <v>808770.29850000003</v>
      </c>
      <c r="H57" s="17">
        <v>9158789.227</v>
      </c>
      <c r="I57" s="18">
        <v>2579.2505000000001</v>
      </c>
      <c r="K57" s="19">
        <f t="shared" ref="K57" si="418">(G57-G56)*100</f>
        <v>1.9000000087544322</v>
      </c>
      <c r="L57" s="20">
        <f t="shared" ref="L57" si="419">(H57-H56)*100</f>
        <v>-4.9999915063381195E-2</v>
      </c>
      <c r="M57" s="20">
        <f t="shared" ref="M57" si="420">SQRT(K57^2+L57^2)</f>
        <v>1.9006577873918249</v>
      </c>
      <c r="N57" s="20">
        <f t="shared" ref="N57" si="421">(I57-I56)*100</f>
        <v>1.5499999999974534</v>
      </c>
      <c r="O57" s="21">
        <f t="shared" ref="O57" si="422">(SQRT((G57-G56)^2+(H57-H56)^2+(I57-I56)^2)*100)</f>
        <v>2.4525496987350315</v>
      </c>
      <c r="P57" s="21">
        <f t="shared" ref="P57" si="423">O57/(F57-F56)</f>
        <v>0.40875828312250523</v>
      </c>
      <c r="Q57" s="22">
        <f t="shared" ref="Q57" si="424">(P57-P56)/(F57-F56)</f>
        <v>-0.13182460644053715</v>
      </c>
      <c r="R57" s="26"/>
      <c r="S57" s="52">
        <f t="shared" ref="S57" si="425">IF(K57&lt;0, ATAN2(L57,K57)*180/PI()+360,ATAN2(L57,K57)*180/PI())</f>
        <v>91.507433192284125</v>
      </c>
      <c r="T57" s="53">
        <f t="shared" ref="T57" si="426">ATAN(N57/M57)*180/PI()</f>
        <v>39.197489585064304</v>
      </c>
      <c r="U57" s="26"/>
      <c r="V57" s="23">
        <f t="shared" ref="V57" si="427">(G57-$G$20)*100</f>
        <v>8.2000000053085387</v>
      </c>
      <c r="W57" s="21">
        <f t="shared" ref="W57" si="428">(H57-$H$20)*100</f>
        <v>5.5999999865889549</v>
      </c>
      <c r="X57" s="21">
        <f t="shared" ref="X57" si="429">SQRT(V57^2+W57^2)</f>
        <v>9.9297532666656085</v>
      </c>
      <c r="Y57" s="21">
        <f t="shared" ref="Y57" si="430">(I57-$I$20)*100</f>
        <v>11.799999999993815</v>
      </c>
      <c r="Z57" s="21">
        <f t="shared" ref="Z57" si="431">SQRT((G57-$G$20)^2+(H57-$H$20)^2+(I57-$I$20)^2)*100</f>
        <v>15.422062116873683</v>
      </c>
      <c r="AA57" s="21">
        <f t="shared" ref="AA57" si="432">Z57/F57</f>
        <v>0.16002139680283978</v>
      </c>
      <c r="AB57" s="22">
        <f t="shared" ref="AB57" si="433">(AA57-$AA$20)/(F57-$F$20)</f>
        <v>1.6604035984730456E-3</v>
      </c>
      <c r="AC57" s="26"/>
      <c r="AD57" s="52">
        <f t="shared" ref="AD57" si="434">IF(F57&lt;=0,NA(),IF((G57-$G$20)&lt;0,ATAN2((H57-$H$20),(G57-$G$20))*180/PI()+360,ATAN2((H57-$H$20),(G57-$G$20))*180/PI()))</f>
        <v>55.669782885674444</v>
      </c>
      <c r="AE57" s="53">
        <f t="shared" ref="AE57" si="435">IF(E57&lt;=0,NA(),ATAN(Y57/X57)*180/PI())</f>
        <v>49.91923740872079</v>
      </c>
      <c r="AF57" s="26"/>
      <c r="AG57" s="67">
        <f t="shared" ref="AG57" si="436">1/(O57/E57)</f>
        <v>2.4464336046256929</v>
      </c>
      <c r="AH57" s="67">
        <f t="shared" ref="AH57" si="437">1/(Z57/F57)</f>
        <v>6.2491642991473615</v>
      </c>
      <c r="AI57" s="26"/>
      <c r="AJ57" s="20">
        <f t="shared" ref="AJ57" si="438">SQRT((G57-$E$11)^2+(H57-$F$11)^2+(I57-$G$11)^2)</f>
        <v>334.64253252970292</v>
      </c>
    </row>
    <row r="58" spans="2:36" ht="15.75" x14ac:dyDescent="0.25">
      <c r="B58" s="111">
        <v>40</v>
      </c>
      <c r="C58" s="112"/>
      <c r="D58" s="100">
        <v>45377.666666666664</v>
      </c>
      <c r="E58" s="97">
        <f t="shared" ref="E58:E59" si="439">D58-D57</f>
        <v>2</v>
      </c>
      <c r="F58" s="98">
        <f t="shared" ref="F58:F59" si="440">D58-D$20</f>
        <v>98.375</v>
      </c>
      <c r="G58" s="17">
        <v>808770.27600000007</v>
      </c>
      <c r="H58" s="17">
        <v>9158789.2415000014</v>
      </c>
      <c r="I58" s="18">
        <v>2579.2415000000001</v>
      </c>
      <c r="K58" s="19">
        <f t="shared" ref="K58" si="441">(G58-G57)*100</f>
        <v>-2.2499999962747097</v>
      </c>
      <c r="L58" s="20">
        <f t="shared" ref="L58" si="442">(H58-H57)*100</f>
        <v>1.4500001445412636</v>
      </c>
      <c r="M58" s="20">
        <f t="shared" ref="M58" si="443">SQRT(K58^2+L58^2)</f>
        <v>2.6767518380316617</v>
      </c>
      <c r="N58" s="20">
        <f t="shared" ref="N58" si="444">(I58-I57)*100</f>
        <v>-0.90000000000145519</v>
      </c>
      <c r="O58" s="21">
        <f t="shared" ref="O58" si="445">(SQRT((G58-G57)^2+(H58-H57)^2+(I58-I57)^2)*100)</f>
        <v>2.8240043205364431</v>
      </c>
      <c r="P58" s="21">
        <f t="shared" ref="P58" si="446">O58/(F58-F57)</f>
        <v>1.4120021602682216</v>
      </c>
      <c r="Q58" s="22">
        <f t="shared" ref="Q58" si="447">(P58-P57)/(F58-F57)</f>
        <v>0.50162193857285819</v>
      </c>
      <c r="R58" s="26"/>
      <c r="S58" s="52">
        <f t="shared" ref="S58" si="448">IF(K58&lt;0, ATAN2(L58,K58)*180/PI()+360,ATAN2(L58,K58)*180/PI())</f>
        <v>302.79953391645762</v>
      </c>
      <c r="T58" s="53">
        <f t="shared" ref="T58" si="449">ATAN(N58/M58)*180/PI()</f>
        <v>-18.584106767088596</v>
      </c>
      <c r="U58" s="26"/>
      <c r="V58" s="23">
        <f t="shared" ref="V58" si="450">(G58-$G$20)*100</f>
        <v>5.950000009033829</v>
      </c>
      <c r="W58" s="21">
        <f t="shared" ref="W58" si="451">(H58-$H$20)*100</f>
        <v>7.0500001311302185</v>
      </c>
      <c r="X58" s="21">
        <f t="shared" ref="X58" si="452">SQRT(V58^2+W58^2)</f>
        <v>9.2252372303609977</v>
      </c>
      <c r="Y58" s="21">
        <f t="shared" ref="Y58" si="453">(I58-$I$20)*100</f>
        <v>10.89999999999236</v>
      </c>
      <c r="Z58" s="21">
        <f t="shared" ref="Z58" si="454">SQRT((G58-$G$20)^2+(H58-$H$20)^2+(I58-$I$20)^2)*100</f>
        <v>14.279881020382213</v>
      </c>
      <c r="AA58" s="21">
        <f t="shared" ref="AA58" si="455">Z58/F58</f>
        <v>0.14515762155407586</v>
      </c>
      <c r="AB58" s="22">
        <f t="shared" ref="AB58" si="456">(AA58-$AA$20)/(F58-$F$20)</f>
        <v>1.4755539675128423E-3</v>
      </c>
      <c r="AC58" s="26"/>
      <c r="AD58" s="52">
        <f t="shared" ref="AD58" si="457">IF(F58&lt;=0,NA(),IF((G58-$G$20)&lt;0,ATAN2((H58-$H$20),(G58-$G$20))*180/PI()+360,ATAN2((H58-$H$20),(G58-$G$20))*180/PI()))</f>
        <v>40.163416071866415</v>
      </c>
      <c r="AE58" s="53">
        <f t="shared" ref="AE58" si="458">IF(E58&lt;=0,NA(),ATAN(Y58/X58)*180/PI())</f>
        <v>49.757024739566411</v>
      </c>
      <c r="AF58" s="26"/>
      <c r="AG58" s="67">
        <f t="shared" ref="AG58" si="459">1/(O58/E58)</f>
        <v>0.70821421392871076</v>
      </c>
      <c r="AH58" s="67">
        <f t="shared" ref="AH58" si="460">1/(Z58/F58)</f>
        <v>6.8890630012663028</v>
      </c>
      <c r="AI58" s="26"/>
      <c r="AJ58" s="20">
        <f t="shared" ref="AJ58" si="461">SQRT((G58-$E$11)^2+(H58-$F$11)^2+(I58-$G$11)^2)</f>
        <v>334.63935895086894</v>
      </c>
    </row>
    <row r="59" spans="2:36" ht="15.75" x14ac:dyDescent="0.25">
      <c r="B59" s="111">
        <v>41</v>
      </c>
      <c r="C59" s="112"/>
      <c r="D59" s="100">
        <v>45383.666666666664</v>
      </c>
      <c r="E59" s="97">
        <f t="shared" si="439"/>
        <v>6</v>
      </c>
      <c r="F59" s="98">
        <f t="shared" si="440"/>
        <v>104.375</v>
      </c>
      <c r="G59" s="17">
        <v>808770.30750000011</v>
      </c>
      <c r="H59" s="17">
        <v>9158789.2255000006</v>
      </c>
      <c r="I59" s="18">
        <v>2579.2430000000004</v>
      </c>
      <c r="K59" s="19">
        <f t="shared" ref="K59:K60" si="462">(G59-G58)*100</f>
        <v>3.1500000040978193</v>
      </c>
      <c r="L59" s="20">
        <f t="shared" ref="L59:L60" si="463">(H59-H58)*100</f>
        <v>-1.6000000759959221</v>
      </c>
      <c r="M59" s="20">
        <f t="shared" ref="M59:M60" si="464">SQRT(K59^2+L59^2)</f>
        <v>3.5330582034553601</v>
      </c>
      <c r="N59" s="20">
        <f t="shared" ref="N59:N60" si="465">(I59-I58)*100</f>
        <v>0.15000000003055902</v>
      </c>
      <c r="O59" s="21">
        <f t="shared" ref="O59:O60" si="466">(SQRT((G59-G58)^2+(H59-H58)^2+(I59-I58)^2)*100)</f>
        <v>3.5362409800538743</v>
      </c>
      <c r="P59" s="21">
        <f t="shared" ref="P59:P60" si="467">O59/(F59-F58)</f>
        <v>0.58937349667564576</v>
      </c>
      <c r="Q59" s="22">
        <f t="shared" ref="Q59:Q60" si="468">(P59-P58)/(F59-F58)</f>
        <v>-0.1371047772654293</v>
      </c>
      <c r="R59" s="26"/>
      <c r="S59" s="52">
        <f t="shared" ref="S59:S60" si="469">IF(K59&lt;0, ATAN2(L59,K59)*180/PI()+360,ATAN2(L59,K59)*180/PI())</f>
        <v>116.92767891975375</v>
      </c>
      <c r="T59" s="53">
        <f t="shared" ref="T59:T60" si="470">ATAN(N59/M59)*180/PI()</f>
        <v>2.4310974125676887</v>
      </c>
      <c r="U59" s="26"/>
      <c r="V59" s="23">
        <f t="shared" ref="V59:V60" si="471">(G59-$G$20)*100</f>
        <v>9.1000000131316483</v>
      </c>
      <c r="W59" s="21">
        <f t="shared" ref="W59:W60" si="472">(H59-$H$20)*100</f>
        <v>5.4500000551342964</v>
      </c>
      <c r="X59" s="21">
        <f t="shared" ref="X59:X60" si="473">SQRT(V59^2+W59^2)</f>
        <v>10.607190996675785</v>
      </c>
      <c r="Y59" s="21">
        <f t="shared" ref="Y59:Y60" si="474">(I59-$I$20)*100</f>
        <v>11.050000000022919</v>
      </c>
      <c r="Z59" s="21">
        <f t="shared" ref="Z59:Z60" si="475">SQRT((G59-$G$20)^2+(H59-$H$20)^2+(I59-$I$20)^2)*100</f>
        <v>15.317147281411977</v>
      </c>
      <c r="AA59" s="21">
        <f t="shared" ref="AA59:AA60" si="476">Z59/F59</f>
        <v>0.14675111167819857</v>
      </c>
      <c r="AB59" s="22">
        <f t="shared" ref="AB59:AB60" si="477">(AA59-$AA$20)/(F59-$F$20)</f>
        <v>1.4059986747611839E-3</v>
      </c>
      <c r="AC59" s="26"/>
      <c r="AD59" s="52">
        <f t="shared" ref="AD59:AD60" si="478">IF(F59&lt;=0,NA(),IF((G59-$G$20)&lt;0,ATAN2((H59-$H$20),(G59-$G$20))*180/PI()+360,ATAN2((H59-$H$20),(G59-$G$20))*180/PI()))</f>
        <v>59.082561573071906</v>
      </c>
      <c r="AE59" s="53">
        <f t="shared" ref="AE59:AE60" si="479">IF(E59&lt;=0,NA(),ATAN(Y59/X59)*180/PI())</f>
        <v>46.171322377326</v>
      </c>
      <c r="AF59" s="26"/>
      <c r="AG59" s="67">
        <f t="shared" ref="AG59:AG60" si="480">1/(O59/E59)</f>
        <v>1.696716947131977</v>
      </c>
      <c r="AH59" s="67">
        <f t="shared" ref="AH59:AH60" si="481">1/(Z59/F59)</f>
        <v>6.8142584309196792</v>
      </c>
      <c r="AI59" s="26"/>
      <c r="AJ59" s="20">
        <f t="shared" ref="AJ59:AJ60" si="482">SQRT((G59-$E$11)^2+(H59-$F$11)^2+(I59-$G$11)^2)</f>
        <v>334.6382459245703</v>
      </c>
    </row>
    <row r="60" spans="2:36" ht="15.75" x14ac:dyDescent="0.25">
      <c r="B60" s="111">
        <v>42</v>
      </c>
      <c r="C60" s="112"/>
      <c r="D60" s="100">
        <v>45390.666666666664</v>
      </c>
      <c r="E60" s="97">
        <f t="shared" ref="E60" si="483">D60-D59</f>
        <v>7</v>
      </c>
      <c r="F60" s="98">
        <f t="shared" ref="F60" si="484">D60-D$20</f>
        <v>111.375</v>
      </c>
      <c r="G60" s="17">
        <v>808770.28</v>
      </c>
      <c r="H60" s="17">
        <v>9158789.2430000007</v>
      </c>
      <c r="I60" s="18">
        <v>2579.2335000000003</v>
      </c>
      <c r="K60" s="19">
        <f t="shared" si="462"/>
        <v>-2.7500000083819032</v>
      </c>
      <c r="L60" s="20">
        <f t="shared" si="463"/>
        <v>1.7500000074505806</v>
      </c>
      <c r="M60" s="20">
        <f t="shared" si="464"/>
        <v>3.2596012136728474</v>
      </c>
      <c r="N60" s="20">
        <f t="shared" si="465"/>
        <v>-0.95000000001164153</v>
      </c>
      <c r="O60" s="21">
        <f t="shared" si="466"/>
        <v>3.3952172349055401</v>
      </c>
      <c r="P60" s="21">
        <f t="shared" si="467"/>
        <v>0.48503103355793431</v>
      </c>
      <c r="Q60" s="22">
        <f t="shared" si="468"/>
        <v>-1.4906066159673064E-2</v>
      </c>
      <c r="R60" s="26"/>
      <c r="S60" s="52">
        <f t="shared" si="469"/>
        <v>302.47119232223724</v>
      </c>
      <c r="T60" s="53">
        <f t="shared" si="470"/>
        <v>-16.248588672005855</v>
      </c>
      <c r="U60" s="26"/>
      <c r="V60" s="23">
        <f t="shared" si="471"/>
        <v>6.3500000047497451</v>
      </c>
      <c r="W60" s="21">
        <f t="shared" si="472"/>
        <v>7.200000062584877</v>
      </c>
      <c r="X60" s="21">
        <f t="shared" si="473"/>
        <v>9.6001302575300507</v>
      </c>
      <c r="Y60" s="21">
        <f t="shared" si="474"/>
        <v>10.100000000011278</v>
      </c>
      <c r="Z60" s="21">
        <f t="shared" si="475"/>
        <v>13.934579324894306</v>
      </c>
      <c r="AA60" s="21">
        <f t="shared" si="476"/>
        <v>0.12511406801251904</v>
      </c>
      <c r="AB60" s="22">
        <f t="shared" si="477"/>
        <v>1.1233586353537064E-3</v>
      </c>
      <c r="AC60" s="26"/>
      <c r="AD60" s="52">
        <f t="shared" si="478"/>
        <v>41.410503033357038</v>
      </c>
      <c r="AE60" s="53">
        <f t="shared" si="479"/>
        <v>46.453507259432186</v>
      </c>
      <c r="AF60" s="26"/>
      <c r="AG60" s="67">
        <f t="shared" si="480"/>
        <v>2.0617237471683456</v>
      </c>
      <c r="AH60" s="67">
        <f t="shared" si="481"/>
        <v>7.99270630301893</v>
      </c>
      <c r="AI60" s="26"/>
      <c r="AJ60" s="20">
        <f t="shared" si="482"/>
        <v>334.63480868583775</v>
      </c>
    </row>
    <row r="61" spans="2:36" ht="15.75" x14ac:dyDescent="0.25">
      <c r="B61" s="111">
        <v>43</v>
      </c>
      <c r="C61" s="112"/>
      <c r="D61" s="100">
        <v>45398.666666666664</v>
      </c>
      <c r="E61" s="97">
        <f t="shared" ref="E61" si="485">D61-D60</f>
        <v>8</v>
      </c>
      <c r="F61" s="98">
        <f t="shared" ref="F61" si="486">D61-D$20</f>
        <v>119.375</v>
      </c>
      <c r="G61" s="17">
        <v>808770.29499999993</v>
      </c>
      <c r="H61" s="17">
        <v>9158789.249499999</v>
      </c>
      <c r="I61" s="18">
        <v>2579.2339999999999</v>
      </c>
      <c r="K61" s="19">
        <f t="shared" ref="K61:K62" si="487">(G61-G60)*100</f>
        <v>1.4999999897554517</v>
      </c>
      <c r="L61" s="20">
        <f t="shared" ref="L61:L62" si="488">(H61-H60)*100</f>
        <v>0.64999982714653015</v>
      </c>
      <c r="M61" s="20">
        <f t="shared" ref="M61:M62" si="489">SQRT(K61^2+L61^2)</f>
        <v>1.6347781942994206</v>
      </c>
      <c r="N61" s="20">
        <f t="shared" ref="N61:N62" si="490">(I61-I60)*100</f>
        <v>4.9999999964711606E-2</v>
      </c>
      <c r="O61" s="21">
        <f t="shared" ref="O61:O62" si="491">(SQRT((G61-G60)^2+(H61-H60)^2+(I61-I60)^2)*100)</f>
        <v>1.6355426452872899</v>
      </c>
      <c r="P61" s="21">
        <f t="shared" ref="P61:P62" si="492">O61/(F61-F60)</f>
        <v>0.20444283066091123</v>
      </c>
      <c r="Q61" s="22">
        <f t="shared" ref="Q61:Q62" si="493">(P61-P60)/(F61-F60)</f>
        <v>-3.5073525362127884E-2</v>
      </c>
      <c r="R61" s="26"/>
      <c r="S61" s="52">
        <f t="shared" ref="S61:S62" si="494">IF(K61&lt;0, ATAN2(L61,K61)*180/PI()+360,ATAN2(L61,K61)*180/PI())</f>
        <v>66.571312607206721</v>
      </c>
      <c r="T61" s="53">
        <f t="shared" ref="T61:T62" si="495">ATAN(N61/M61)*180/PI()</f>
        <v>1.7518561185262442</v>
      </c>
      <c r="U61" s="26"/>
      <c r="V61" s="23">
        <f t="shared" ref="V61:V62" si="496">(G61-$G$20)*100</f>
        <v>7.8499999945051968</v>
      </c>
      <c r="W61" s="21">
        <f t="shared" ref="W61:W62" si="497">(H61-$H$20)*100</f>
        <v>7.8499998897314072</v>
      </c>
      <c r="X61" s="21">
        <f t="shared" ref="X61:X62" si="498">SQRT(V61^2+W61^2)</f>
        <v>11.101576382771714</v>
      </c>
      <c r="Y61" s="21">
        <f t="shared" ref="Y61:Y62" si="499">(I61-$I$20)*100</f>
        <v>10.149999999975989</v>
      </c>
      <c r="Z61" s="21">
        <f t="shared" ref="Z61:Z62" si="500">SQRT((G61-$G$20)^2+(H61-$H$20)^2+(I61-$I$20)^2)*100</f>
        <v>15.042190604497316</v>
      </c>
      <c r="AA61" s="21">
        <f t="shared" ref="AA61:AA62" si="501">Z61/F61</f>
        <v>0.12600787940940161</v>
      </c>
      <c r="AB61" s="22">
        <f t="shared" ref="AB61:AB62" si="502">(AA61-$AA$20)/(F61-$F$20)</f>
        <v>1.0555633877227361E-3</v>
      </c>
      <c r="AC61" s="26"/>
      <c r="AD61" s="52">
        <f t="shared" ref="AD61:AD62" si="503">IF(F61&lt;=0,NA(),IF((G61-$G$20)&lt;0,ATAN2((H61-$H$20),(G61-$G$20))*180/PI()+360,ATAN2((H61-$H$20),(G61-$G$20))*180/PI()))</f>
        <v>45.000000382362806</v>
      </c>
      <c r="AE61" s="53">
        <f t="shared" ref="AE61:AE62" si="504">IF(E61&lt;=0,NA(),ATAN(Y61/X61)*180/PI())</f>
        <v>42.436194106977801</v>
      </c>
      <c r="AF61" s="26"/>
      <c r="AG61" s="67">
        <f t="shared" ref="AG61:AG62" si="505">1/(O61/E61)</f>
        <v>4.8913429576730891</v>
      </c>
      <c r="AH61" s="67">
        <f t="shared" ref="AH61:AH62" si="506">1/(Z61/F61)</f>
        <v>7.9360116580565885</v>
      </c>
      <c r="AI61" s="26"/>
      <c r="AJ61" s="20">
        <f t="shared" ref="AJ61:AJ62" si="507">SQRT((G61-$E$11)^2+(H61-$F$11)^2+(I61-$G$11)^2)</f>
        <v>334.6220875214845</v>
      </c>
    </row>
    <row r="62" spans="2:36" ht="15.75" x14ac:dyDescent="0.25">
      <c r="B62" s="111">
        <v>44</v>
      </c>
      <c r="C62" s="112"/>
      <c r="D62" s="100">
        <v>45402.666666666664</v>
      </c>
      <c r="E62" s="97">
        <f t="shared" ref="E62:E63" si="508">D62-D61</f>
        <v>4</v>
      </c>
      <c r="F62" s="98">
        <f t="shared" ref="F62:F63" si="509">D62-D$20</f>
        <v>123.375</v>
      </c>
      <c r="G62" s="17">
        <v>808770.30099999998</v>
      </c>
      <c r="H62" s="17">
        <v>9158789.2465000004</v>
      </c>
      <c r="I62" s="18">
        <v>2579.241</v>
      </c>
      <c r="K62" s="19">
        <f t="shared" si="487"/>
        <v>0.60000000521540642</v>
      </c>
      <c r="L62" s="20">
        <f t="shared" si="488"/>
        <v>-0.29999986290931702</v>
      </c>
      <c r="M62" s="20">
        <f t="shared" si="489"/>
        <v>0.67082033660593265</v>
      </c>
      <c r="N62" s="20">
        <f t="shared" si="490"/>
        <v>0.70000000000618456</v>
      </c>
      <c r="O62" s="21">
        <f t="shared" si="491"/>
        <v>0.96953593229583568</v>
      </c>
      <c r="P62" s="21">
        <f t="shared" si="492"/>
        <v>0.24238398307395892</v>
      </c>
      <c r="Q62" s="22">
        <f t="shared" si="493"/>
        <v>9.4852881032619213E-3</v>
      </c>
      <c r="R62" s="26"/>
      <c r="S62" s="52">
        <f t="shared" si="494"/>
        <v>116.56504050490649</v>
      </c>
      <c r="T62" s="53">
        <f t="shared" si="495"/>
        <v>46.219429762561603</v>
      </c>
      <c r="U62" s="26"/>
      <c r="V62" s="23">
        <f t="shared" si="496"/>
        <v>8.4499999997206032</v>
      </c>
      <c r="W62" s="21">
        <f t="shared" si="497"/>
        <v>7.5500000268220901</v>
      </c>
      <c r="X62" s="21">
        <f t="shared" si="498"/>
        <v>11.331593021296333</v>
      </c>
      <c r="Y62" s="21">
        <f t="shared" si="499"/>
        <v>10.849999999982174</v>
      </c>
      <c r="Z62" s="21">
        <f t="shared" si="500"/>
        <v>15.688451179128707</v>
      </c>
      <c r="AA62" s="21">
        <f t="shared" si="501"/>
        <v>0.12716069851370787</v>
      </c>
      <c r="AB62" s="22">
        <f t="shared" si="502"/>
        <v>1.0306844864332958E-3</v>
      </c>
      <c r="AC62" s="26"/>
      <c r="AD62" s="52">
        <f t="shared" si="503"/>
        <v>48.219494794779237</v>
      </c>
      <c r="AE62" s="53">
        <f t="shared" si="504"/>
        <v>43.75622489822242</v>
      </c>
      <c r="AF62" s="26"/>
      <c r="AG62" s="67">
        <f t="shared" si="505"/>
        <v>4.1256851517902025</v>
      </c>
      <c r="AH62" s="67">
        <f t="shared" si="506"/>
        <v>7.8640650113462565</v>
      </c>
      <c r="AI62" s="26"/>
      <c r="AJ62" s="20">
        <f t="shared" si="507"/>
        <v>334.62295624393346</v>
      </c>
    </row>
    <row r="63" spans="2:36" ht="15.75" x14ac:dyDescent="0.25">
      <c r="B63" s="111">
        <v>45</v>
      </c>
      <c r="C63" s="112"/>
      <c r="D63" s="100">
        <v>45405.666666666664</v>
      </c>
      <c r="E63" s="97">
        <f t="shared" si="508"/>
        <v>3</v>
      </c>
      <c r="F63" s="98">
        <f t="shared" si="509"/>
        <v>126.375</v>
      </c>
      <c r="G63" s="17">
        <v>808770.29949999996</v>
      </c>
      <c r="H63" s="17">
        <v>9158789.2470000014</v>
      </c>
      <c r="I63" s="18">
        <v>2579.2370000000001</v>
      </c>
      <c r="K63" s="19">
        <f t="shared" ref="K63" si="510">(G63-G62)*100</f>
        <v>-0.1500000013038516</v>
      </c>
      <c r="L63" s="20">
        <f t="shared" ref="L63" si="511">(H63-H62)*100</f>
        <v>5.0000101327896118E-2</v>
      </c>
      <c r="M63" s="20">
        <f t="shared" ref="M63" si="512">SQRT(K63^2+L63^2)</f>
        <v>0.15811391628808441</v>
      </c>
      <c r="N63" s="20">
        <f t="shared" ref="N63" si="513">(I63-I62)*100</f>
        <v>-0.39999999999054126</v>
      </c>
      <c r="O63" s="21">
        <f t="shared" ref="O63" si="514">(SQRT((G63-G62)^2+(H63-H62)^2+(I63-I62)^2)*100)</f>
        <v>0.43011627557718435</v>
      </c>
      <c r="P63" s="21">
        <f t="shared" ref="P63" si="515">O63/(F63-F62)</f>
        <v>0.14337209185906144</v>
      </c>
      <c r="Q63" s="22">
        <f t="shared" ref="Q63" si="516">(P63-P62)/(F63-F62)</f>
        <v>-3.3003963738299162E-2</v>
      </c>
      <c r="R63" s="26"/>
      <c r="S63" s="52">
        <f t="shared" ref="S63" si="517">IF(K63&lt;0, ATAN2(L63,K63)*180/PI()+360,ATAN2(L63,K63)*180/PI())</f>
        <v>288.4349835074691</v>
      </c>
      <c r="T63" s="53">
        <f t="shared" ref="T63" si="518">ATAN(N63/M63)*180/PI()</f>
        <v>-68.431866441112021</v>
      </c>
      <c r="U63" s="26"/>
      <c r="V63" s="23">
        <f t="shared" ref="V63" si="519">(G63-$G$20)*100</f>
        <v>8.2999999984167516</v>
      </c>
      <c r="W63" s="21">
        <f t="shared" ref="W63" si="520">(H63-$H$20)*100</f>
        <v>7.6000001281499863</v>
      </c>
      <c r="X63" s="21">
        <f t="shared" ref="X63" si="521">SQRT(V63^2+W63^2)</f>
        <v>11.253888302342347</v>
      </c>
      <c r="Y63" s="21">
        <f t="shared" ref="Y63" si="522">(I63-$I$20)*100</f>
        <v>10.449999999991633</v>
      </c>
      <c r="Z63" s="21">
        <f t="shared" ref="Z63" si="523">SQRT((G63-$G$20)^2+(H63-$H$20)^2+(I63-$I$20)^2)*100</f>
        <v>15.357490091854951</v>
      </c>
      <c r="AA63" s="21">
        <f t="shared" ref="AA63" si="524">Z63/F63</f>
        <v>0.12152316590983146</v>
      </c>
      <c r="AB63" s="22">
        <f t="shared" ref="AB63" si="525">(AA63-$AA$20)/(F63-$F$20)</f>
        <v>9.616076432034141E-4</v>
      </c>
      <c r="AC63" s="26"/>
      <c r="AD63" s="52">
        <f t="shared" ref="AD63" si="526">IF(F63&lt;=0,NA(),IF((G63-$G$20)&lt;0,ATAN2((H63-$H$20),(G63-$G$20))*180/PI()+360,ATAN2((H63-$H$20),(G63-$G$20))*180/PI()))</f>
        <v>47.520827421079424</v>
      </c>
      <c r="AE63" s="53">
        <f t="shared" ref="AE63" si="527">IF(E63&lt;=0,NA(),ATAN(Y63/X63)*180/PI())</f>
        <v>42.87879660390324</v>
      </c>
      <c r="AF63" s="26"/>
      <c r="AG63" s="67">
        <f t="shared" ref="AG63" si="528">1/(O63/E63)</f>
        <v>6.97485812638506</v>
      </c>
      <c r="AH63" s="67">
        <f t="shared" ref="AH63" si="529">1/(Z63/F63)</f>
        <v>8.2288837071771681</v>
      </c>
      <c r="AI63" s="26"/>
      <c r="AJ63" s="20">
        <f t="shared" ref="AJ63" si="530">SQRT((G63-$E$11)^2+(H63-$F$11)^2+(I63-$G$11)^2)</f>
        <v>334.62257834738199</v>
      </c>
    </row>
    <row r="64" spans="2:36" ht="15.75" x14ac:dyDescent="0.25">
      <c r="B64" s="111">
        <v>46</v>
      </c>
      <c r="C64" s="112"/>
      <c r="D64" s="100">
        <v>45413.666666666664</v>
      </c>
      <c r="E64" s="97">
        <f t="shared" ref="E64" si="531">D64-D63</f>
        <v>8</v>
      </c>
      <c r="F64" s="98">
        <f t="shared" ref="F64" si="532">D64-D$20</f>
        <v>134.375</v>
      </c>
      <c r="G64" s="17">
        <v>808770.2564999999</v>
      </c>
      <c r="H64" s="17">
        <v>9158789.273</v>
      </c>
      <c r="I64" s="18">
        <v>2579.2440000000001</v>
      </c>
      <c r="K64" s="19">
        <f t="shared" ref="K64" si="533">(G64-G63)*100</f>
        <v>-4.3000000063329935</v>
      </c>
      <c r="L64" s="20">
        <f t="shared" ref="L64" si="534">(H64-H63)*100</f>
        <v>2.5999998673796654</v>
      </c>
      <c r="M64" s="20">
        <f t="shared" ref="M64" si="535">SQRT(K64^2+L64^2)</f>
        <v>5.0249377473594663</v>
      </c>
      <c r="N64" s="20">
        <f t="shared" ref="N64" si="536">(I64-I63)*100</f>
        <v>0.70000000000618456</v>
      </c>
      <c r="O64" s="21">
        <f t="shared" ref="O64" si="537">(SQRT((G64-G63)^2+(H64-H63)^2+(I64-I63)^2)*100)</f>
        <v>5.0734602949906566</v>
      </c>
      <c r="P64" s="21">
        <f t="shared" ref="P64" si="538">O64/(F64-F63)</f>
        <v>0.63418253687383208</v>
      </c>
      <c r="Q64" s="22">
        <f t="shared" ref="Q64" si="539">(P64-P63)/(F64-F63)</f>
        <v>6.1351305626846334E-2</v>
      </c>
      <c r="R64" s="26"/>
      <c r="S64" s="52">
        <f t="shared" ref="S64" si="540">IF(K64&lt;0, ATAN2(L64,K64)*180/PI()+360,ATAN2(L64,K64)*180/PI())</f>
        <v>301.15930317696467</v>
      </c>
      <c r="T64" s="53">
        <f t="shared" ref="T64" si="541">ATAN(N64/M64)*180/PI()</f>
        <v>7.9305632981162875</v>
      </c>
      <c r="U64" s="26"/>
      <c r="V64" s="23">
        <f t="shared" ref="V64" si="542">(G64-$G$20)*100</f>
        <v>3.9999999920837581</v>
      </c>
      <c r="W64" s="21">
        <f t="shared" ref="W64" si="543">(H64-$H$20)*100</f>
        <v>10.199999995529652</v>
      </c>
      <c r="X64" s="21">
        <f t="shared" ref="X64" si="544">SQRT(V64^2+W64^2)</f>
        <v>10.956276732789973</v>
      </c>
      <c r="Y64" s="21">
        <f t="shared" ref="Y64" si="545">(I64-$I$20)*100</f>
        <v>11.149999999997817</v>
      </c>
      <c r="Z64" s="21">
        <f t="shared" ref="Z64" si="546">SQRT((G64-$G$20)^2+(H64-$H$20)^2+(I64-$I$20)^2)*100</f>
        <v>15.632098382668472</v>
      </c>
      <c r="AA64" s="21">
        <f t="shared" ref="AA64" si="547">Z64/F64</f>
        <v>0.11633189494078863</v>
      </c>
      <c r="AB64" s="22">
        <f t="shared" ref="AB64" si="548">(AA64-$AA$20)/(F64-$F$20)</f>
        <v>8.657257297919154E-4</v>
      </c>
      <c r="AC64" s="26"/>
      <c r="AD64" s="52">
        <f t="shared" ref="AD64" si="549">IF(F64&lt;=0,NA(),IF((G64-$G$20)&lt;0,ATAN2((H64-$H$20),(G64-$G$20))*180/PI()+360,ATAN2((H64-$H$20),(G64-$G$20))*180/PI()))</f>
        <v>21.412969444866285</v>
      </c>
      <c r="AE64" s="53">
        <f t="shared" ref="AE64" si="550">IF(E64&lt;=0,NA(),ATAN(Y64/X64)*180/PI())</f>
        <v>45.502085521807764</v>
      </c>
      <c r="AF64" s="26"/>
      <c r="AG64" s="67">
        <f t="shared" ref="AG64" si="551">1/(O64/E64)</f>
        <v>1.5768330754256417</v>
      </c>
      <c r="AH64" s="67">
        <f t="shared" ref="AH64" si="552">1/(Z64/F64)</f>
        <v>8.5960948242868955</v>
      </c>
      <c r="AI64" s="26"/>
      <c r="AJ64" s="20">
        <f t="shared" ref="AJ64" si="553">SQRT((G64-$E$11)^2+(H64-$F$11)^2+(I64-$G$11)^2)</f>
        <v>334.62203289926123</v>
      </c>
    </row>
    <row r="65" spans="2:36" ht="15.75" x14ac:dyDescent="0.25">
      <c r="B65" s="111">
        <v>47</v>
      </c>
      <c r="C65" s="112"/>
      <c r="D65" s="100">
        <v>45418.666666666664</v>
      </c>
      <c r="E65" s="97">
        <f t="shared" ref="E65" si="554">D65-D64</f>
        <v>5</v>
      </c>
      <c r="F65" s="98">
        <f t="shared" ref="F65" si="555">D65-D$20</f>
        <v>139.375</v>
      </c>
      <c r="G65" s="17">
        <v>808770.28249999997</v>
      </c>
      <c r="H65" s="17">
        <v>9158789.2589999996</v>
      </c>
      <c r="I65" s="18">
        <v>2579.2384999999999</v>
      </c>
      <c r="K65" s="19">
        <f t="shared" ref="K65" si="556">(G65-G64)*100</f>
        <v>2.6000000070780516</v>
      </c>
      <c r="L65" s="20">
        <f t="shared" ref="L65" si="557">(H65-H64)*100</f>
        <v>-1.4000000432133675</v>
      </c>
      <c r="M65" s="20">
        <f t="shared" ref="M65" si="558">SQRT(K65^2+L65^2)</f>
        <v>2.9529646387661499</v>
      </c>
      <c r="N65" s="20">
        <f t="shared" ref="N65" si="559">(I65-I64)*100</f>
        <v>-0.55000000002110028</v>
      </c>
      <c r="O65" s="21">
        <f t="shared" ref="O65" si="560">(SQRT((G65-G64)^2+(H65-H64)^2+(I65-I64)^2)*100)</f>
        <v>3.0037476854467169</v>
      </c>
      <c r="P65" s="21">
        <f t="shared" ref="P65" si="561">O65/(F65-F64)</f>
        <v>0.60074953708934342</v>
      </c>
      <c r="Q65" s="22">
        <f t="shared" ref="Q65" si="562">(P65-P64)/(F65-F64)</f>
        <v>-6.6865999568977317E-3</v>
      </c>
      <c r="R65" s="26"/>
      <c r="S65" s="52">
        <f t="shared" ref="S65" si="563">IF(K65&lt;0, ATAN2(L65,K65)*180/PI()+360,ATAN2(L65,K65)*180/PI())</f>
        <v>118.30075643913641</v>
      </c>
      <c r="T65" s="53">
        <f t="shared" ref="T65" si="564">ATAN(N65/M65)*180/PI()</f>
        <v>-10.550646109403134</v>
      </c>
      <c r="U65" s="26"/>
      <c r="V65" s="23">
        <f t="shared" ref="V65" si="565">(G65-$G$20)*100</f>
        <v>6.5999999991618097</v>
      </c>
      <c r="W65" s="21">
        <f t="shared" ref="W65" si="566">(H65-$H$20)*100</f>
        <v>8.7999999523162842</v>
      </c>
      <c r="X65" s="21">
        <f t="shared" ref="X65" si="567">SQRT(V65^2+W65^2)</f>
        <v>10.999999961350113</v>
      </c>
      <c r="Y65" s="21">
        <f t="shared" ref="Y65" si="568">(I65-$I$20)*100</f>
        <v>10.599999999976717</v>
      </c>
      <c r="Z65" s="21">
        <f t="shared" ref="Z65" si="569">SQRT((G65-$G$20)^2+(H65-$H$20)^2+(I65-$I$20)^2)*100</f>
        <v>15.276125135295562</v>
      </c>
      <c r="AA65" s="21">
        <f t="shared" ref="AA65" si="570">Z65/F65</f>
        <v>0.10960448527566323</v>
      </c>
      <c r="AB65" s="22">
        <f t="shared" ref="AB65" si="571">(AA65-$AA$20)/(F65-$F$20)</f>
        <v>7.8639989435453435E-4</v>
      </c>
      <c r="AC65" s="26"/>
      <c r="AD65" s="52">
        <f t="shared" ref="AD65" si="572">IF(F65&lt;=0,NA(),IF((G65-$G$20)&lt;0,ATAN2((H65-$H$20),(G65-$G$20))*180/PI()+360,ATAN2((H65-$H$20),(G65-$G$20))*180/PI()))</f>
        <v>36.869897791373624</v>
      </c>
      <c r="AE65" s="53">
        <f t="shared" ref="AE65" si="573">IF(E65&lt;=0,NA(),ATAN(Y65/X65)*180/PI())</f>
        <v>43.939088410261853</v>
      </c>
      <c r="AF65" s="26"/>
      <c r="AG65" s="67">
        <f t="shared" ref="AG65" si="574">1/(O65/E65)</f>
        <v>1.6645872169041389</v>
      </c>
      <c r="AH65" s="67">
        <f t="shared" ref="AH65" si="575">1/(Z65/F65)</f>
        <v>9.1237142119223265</v>
      </c>
      <c r="AI65" s="26"/>
      <c r="AJ65" s="20">
        <f t="shared" ref="AJ65" si="576">SQRT((G65-$E$11)^2+(H65-$F$11)^2+(I65-$G$11)^2)</f>
        <v>334.6206685399311</v>
      </c>
    </row>
    <row r="66" spans="2:36" ht="15.75" x14ac:dyDescent="0.25">
      <c r="B66" s="111">
        <v>48</v>
      </c>
      <c r="C66" s="112"/>
      <c r="D66" s="100">
        <v>45422.666666666664</v>
      </c>
      <c r="E66" s="97">
        <f t="shared" ref="E66" si="577">D66-D65</f>
        <v>4</v>
      </c>
      <c r="F66" s="98">
        <f t="shared" ref="F66" si="578">D66-D$20</f>
        <v>143.375</v>
      </c>
      <c r="G66" s="17">
        <v>808770.29349999991</v>
      </c>
      <c r="H66" s="17">
        <v>9158789.2540000007</v>
      </c>
      <c r="I66" s="18">
        <v>2579.2380000000003</v>
      </c>
      <c r="K66" s="19">
        <f t="shared" ref="K66" si="579">(G66-G65)*100</f>
        <v>1.0999999940395355</v>
      </c>
      <c r="L66" s="20">
        <f t="shared" ref="L66" si="580">(H66-H65)*100</f>
        <v>-0.49999989569187164</v>
      </c>
      <c r="M66" s="20">
        <f t="shared" ref="M66" si="581">SQRT(K66^2+L66^2)</f>
        <v>1.2083045487702431</v>
      </c>
      <c r="N66" s="20">
        <f t="shared" ref="N66" si="582">(I66-I65)*100</f>
        <v>-4.9999999964711606E-2</v>
      </c>
      <c r="O66" s="21">
        <f t="shared" ref="O66" si="583">(SQRT((G66-G65)^2+(H66-H65)^2+(I66-I65)^2)*100)</f>
        <v>1.2093386136956563</v>
      </c>
      <c r="P66" s="21">
        <f t="shared" ref="P66" si="584">O66/(F66-F65)</f>
        <v>0.30233465342391408</v>
      </c>
      <c r="Q66" s="22">
        <f t="shared" ref="Q66" si="585">(P66-P65)/(F66-F65)</f>
        <v>-7.4603720916357336E-2</v>
      </c>
      <c r="R66" s="26"/>
      <c r="S66" s="52">
        <f t="shared" ref="S66" si="586">IF(K66&lt;0, ATAN2(L66,K66)*180/PI()+360,ATAN2(L66,K66)*180/PI())</f>
        <v>114.44395039459285</v>
      </c>
      <c r="T66" s="53">
        <f t="shared" ref="T66" si="587">ATAN(N66/M66)*180/PI()</f>
        <v>-2.3695644453161897</v>
      </c>
      <c r="U66" s="26"/>
      <c r="V66" s="23">
        <f t="shared" ref="V66" si="588">(G66-$G$20)*100</f>
        <v>7.6999999932013452</v>
      </c>
      <c r="W66" s="21">
        <f t="shared" ref="W66" si="589">(H66-$H$20)*100</f>
        <v>8.3000000566244125</v>
      </c>
      <c r="X66" s="21">
        <f t="shared" ref="X66" si="590">SQRT(V66^2+W66^2)</f>
        <v>11.321660692463185</v>
      </c>
      <c r="Y66" s="21">
        <f t="shared" ref="Y66" si="591">(I66-$I$20)*100</f>
        <v>10.550000000012005</v>
      </c>
      <c r="Z66" s="21">
        <f t="shared" ref="Z66" si="592">SQRT((G66-$G$20)^2+(H66-$H$20)^2+(I66-$I$20)^2)*100</f>
        <v>15.475222157872864</v>
      </c>
      <c r="AA66" s="21">
        <f t="shared" ref="AA66" si="593">Z66/F66</f>
        <v>0.10793528968001997</v>
      </c>
      <c r="AB66" s="22">
        <f t="shared" ref="AB66" si="594">(AA66-$AA$20)/(F66-$F$20)</f>
        <v>7.5281806228435903E-4</v>
      </c>
      <c r="AC66" s="26"/>
      <c r="AD66" s="52">
        <f t="shared" ref="AD66" si="595">IF(F66&lt;=0,NA(),IF((G66-$G$20)&lt;0,ATAN2((H66-$H$20),(G66-$G$20))*180/PI()+360,ATAN2((H66-$H$20),(G66-$G$20))*180/PI()))</f>
        <v>42.852414351584862</v>
      </c>
      <c r="AE66" s="53">
        <f t="shared" ref="AE66" si="596">IF(E66&lt;=0,NA(),ATAN(Y66/X66)*180/PI())</f>
        <v>42.97936836006528</v>
      </c>
      <c r="AF66" s="26"/>
      <c r="AG66" s="67">
        <f t="shared" ref="AG66" si="597">1/(O66/E66)</f>
        <v>3.3075930551628323</v>
      </c>
      <c r="AH66" s="67">
        <f t="shared" ref="AH66" si="598">1/(Z66/F66)</f>
        <v>9.2648104523048413</v>
      </c>
      <c r="AI66" s="26"/>
      <c r="AJ66" s="20">
        <f t="shared" ref="AJ66" si="599">SQRT((G66-$E$11)^2+(H66-$F$11)^2+(I66-$G$11)^2)</f>
        <v>334.61960268382171</v>
      </c>
    </row>
    <row r="67" spans="2:36" ht="15.75" x14ac:dyDescent="0.25">
      <c r="B67" s="111">
        <v>49</v>
      </c>
      <c r="C67" s="112"/>
      <c r="D67" s="100">
        <v>45426.666666666664</v>
      </c>
      <c r="E67" s="97">
        <f t="shared" ref="E67" si="600">D67-D66</f>
        <v>4</v>
      </c>
      <c r="F67" s="98">
        <f t="shared" ref="F67" si="601">D67-D$20</f>
        <v>147.375</v>
      </c>
      <c r="G67" s="17">
        <v>808770.30899999989</v>
      </c>
      <c r="H67" s="17">
        <v>9158789.2470000014</v>
      </c>
      <c r="I67" s="18">
        <v>2579.2404999999999</v>
      </c>
      <c r="K67" s="19">
        <f t="shared" ref="K67" si="602">(G67-G66)*100</f>
        <v>1.5499999979510903</v>
      </c>
      <c r="L67" s="20">
        <f t="shared" ref="L67" si="603">(H67-H66)*100</f>
        <v>-0.69999992847442627</v>
      </c>
      <c r="M67" s="20">
        <f t="shared" ref="M67" si="604">SQRT(K67^2+L67^2)</f>
        <v>1.7007351038632037</v>
      </c>
      <c r="N67" s="20">
        <f t="shared" ref="N67" si="605">(I67-I66)*100</f>
        <v>0.24999999995998223</v>
      </c>
      <c r="O67" s="21">
        <f t="shared" ref="O67" si="606">(SQRT((G67-G66)^2+(H67-H66)^2+(I67-I66)^2)*100)</f>
        <v>1.7190113127878399</v>
      </c>
      <c r="P67" s="21">
        <f t="shared" ref="P67" si="607">O67/(F67-F66)</f>
        <v>0.42975282819695998</v>
      </c>
      <c r="Q67" s="22">
        <f t="shared" ref="Q67" si="608">(P67-P66)/(F67-F66)</f>
        <v>3.1854543693261475E-2</v>
      </c>
      <c r="R67" s="26"/>
      <c r="S67" s="52">
        <f t="shared" ref="S67" si="609">IF(K67&lt;0, ATAN2(L67,K67)*180/PI()+360,ATAN2(L67,K67)*180/PI())</f>
        <v>114.30454709829615</v>
      </c>
      <c r="T67" s="53">
        <f t="shared" ref="T67" si="610">ATAN(N67/M67)*180/PI()</f>
        <v>8.3623213022793585</v>
      </c>
      <c r="U67" s="26"/>
      <c r="V67" s="23">
        <f t="shared" ref="V67" si="611">(G67-$G$20)*100</f>
        <v>9.2499999911524355</v>
      </c>
      <c r="W67" s="21">
        <f t="shared" ref="W67" si="612">(H67-$H$20)*100</f>
        <v>7.6000001281499863</v>
      </c>
      <c r="X67" s="21">
        <f t="shared" ref="X67" si="613">SQRT(V67^2+W67^2)</f>
        <v>11.971737625933834</v>
      </c>
      <c r="Y67" s="21">
        <f t="shared" ref="Y67" si="614">(I67-$I$20)*100</f>
        <v>10.799999999971988</v>
      </c>
      <c r="Z67" s="21">
        <f t="shared" ref="Z67" si="615">SQRT((G67-$G$20)^2+(H67-$H$20)^2+(I67-$I$20)^2)*100</f>
        <v>16.123352684339405</v>
      </c>
      <c r="AA67" s="21">
        <f t="shared" ref="AA67" si="616">Z67/F67</f>
        <v>0.10940358055531403</v>
      </c>
      <c r="AB67" s="22">
        <f t="shared" ref="AB67" si="617">(AA67-$AA$20)/(F67-$F$20)</f>
        <v>7.4234829893342856E-4</v>
      </c>
      <c r="AC67" s="26"/>
      <c r="AD67" s="52">
        <f t="shared" ref="AD67" si="618">IF(F67&lt;=0,NA(),IF((G67-$G$20)&lt;0,ATAN2((H67-$H$20),(G67-$G$20))*180/PI()+360,ATAN2((H67-$H$20),(G67-$G$20))*180/PI()))</f>
        <v>50.59273489624124</v>
      </c>
      <c r="AE67" s="53">
        <f t="shared" ref="AE67" si="619">IF(E67&lt;=0,NA(),ATAN(Y67/X67)*180/PI())</f>
        <v>42.054398566073239</v>
      </c>
      <c r="AF67" s="26"/>
      <c r="AG67" s="67">
        <f t="shared" ref="AG67" si="620">1/(O67/E67)</f>
        <v>2.3269189505873134</v>
      </c>
      <c r="AH67" s="67">
        <f t="shared" ref="AH67" si="621">1/(Z67/F67)</f>
        <v>9.1404686658715324</v>
      </c>
      <c r="AI67" s="26"/>
      <c r="AJ67" s="20">
        <f t="shared" ref="AJ67" si="622">SQRT((G67-$E$11)^2+(H67-$F$11)^2+(I67-$G$11)^2)</f>
        <v>334.61859780483383</v>
      </c>
    </row>
    <row r="68" spans="2:36" ht="15.75" x14ac:dyDescent="0.25">
      <c r="B68" s="111">
        <v>50</v>
      </c>
      <c r="C68" s="112"/>
      <c r="D68" s="100">
        <v>45432.666666666664</v>
      </c>
      <c r="E68" s="97">
        <f t="shared" ref="E68:E69" si="623">D68-D67</f>
        <v>6</v>
      </c>
      <c r="F68" s="98">
        <f t="shared" ref="F68:F69" si="624">D68-D$20</f>
        <v>153.375</v>
      </c>
      <c r="G68" s="17">
        <v>808770.30850000004</v>
      </c>
      <c r="H68" s="17">
        <v>9158789.249499999</v>
      </c>
      <c r="I68" s="18">
        <v>2579.2275</v>
      </c>
      <c r="K68" s="19">
        <f t="shared" ref="K68" si="625">(G68-G67)*100</f>
        <v>-4.9999984912574291E-2</v>
      </c>
      <c r="L68" s="20">
        <f t="shared" ref="L68" si="626">(H68-H67)*100</f>
        <v>0.2499997615814209</v>
      </c>
      <c r="M68" s="20">
        <f t="shared" ref="M68" si="627">SQRT(K68^2+L68^2)</f>
        <v>0.25495073893210224</v>
      </c>
      <c r="N68" s="20">
        <f t="shared" ref="N68" si="628">(I68-I67)*100</f>
        <v>-1.2999999999919964</v>
      </c>
      <c r="O68" s="21">
        <f t="shared" ref="O68" si="629">(SQRT((G68-G67)^2+(H68-H67)^2+(I68-I67)^2)*100)</f>
        <v>1.3247640843792587</v>
      </c>
      <c r="P68" s="21">
        <f t="shared" ref="P68" si="630">O68/(F68-F67)</f>
        <v>0.22079401406320978</v>
      </c>
      <c r="Q68" s="22">
        <f t="shared" ref="Q68" si="631">(P68-P67)/(F68-F67)</f>
        <v>-3.4826469022291702E-2</v>
      </c>
      <c r="R68" s="26"/>
      <c r="S68" s="52">
        <f t="shared" ref="S68" si="632">IF(K68&lt;0, ATAN2(L68,K68)*180/PI()+360,ATAN2(L68,K68)*180/PI())</f>
        <v>348.69006034278141</v>
      </c>
      <c r="T68" s="53">
        <f t="shared" ref="T68" si="633">ATAN(N68/M68)*180/PI()</f>
        <v>-78.904206764674882</v>
      </c>
      <c r="U68" s="26"/>
      <c r="V68" s="23">
        <f t="shared" ref="V68" si="634">(G68-$G$20)*100</f>
        <v>9.2000000062398612</v>
      </c>
      <c r="W68" s="21">
        <f t="shared" ref="W68" si="635">(H68-$H$20)*100</f>
        <v>7.8499998897314072</v>
      </c>
      <c r="X68" s="21">
        <f t="shared" ref="X68" si="636">SQRT(V68^2+W68^2)</f>
        <v>12.093903355972238</v>
      </c>
      <c r="Y68" s="21">
        <f t="shared" ref="Y68" si="637">(I68-$I$20)*100</f>
        <v>9.4999999999799911</v>
      </c>
      <c r="Z68" s="21">
        <f t="shared" ref="Z68" si="638">SQRT((G68-$G$20)^2+(H68-$H$20)^2+(I68-$I$20)^2)*100</f>
        <v>15.378962851350424</v>
      </c>
      <c r="AA68" s="21">
        <f t="shared" ref="AA68" si="639">Z68/F68</f>
        <v>0.10027033643912257</v>
      </c>
      <c r="AB68" s="22">
        <f t="shared" ref="AB68" si="640">(AA68-$AA$20)/(F68-$F$20)</f>
        <v>6.5375932478645528E-4</v>
      </c>
      <c r="AC68" s="26"/>
      <c r="AD68" s="52">
        <f t="shared" ref="AD68" si="641">IF(F68&lt;=0,NA(),IF((G68-$G$20)&lt;0,ATAN2((H68-$H$20),(G68-$G$20))*180/PI()+360,ATAN2((H68-$H$20),(G68-$G$20))*180/PI()))</f>
        <v>49.527171429656832</v>
      </c>
      <c r="AE68" s="53">
        <f t="shared" ref="AE68" si="642">IF(E68&lt;=0,NA(),ATAN(Y68/X68)*180/PI())</f>
        <v>38.150334529960091</v>
      </c>
      <c r="AF68" s="26"/>
      <c r="AG68" s="67">
        <f t="shared" ref="AG68" si="643">1/(O68/E68)</f>
        <v>4.5291082923729808</v>
      </c>
      <c r="AH68" s="67">
        <f t="shared" ref="AH68" si="644">1/(Z68/F68)</f>
        <v>9.9730392408440061</v>
      </c>
      <c r="AI68" s="26"/>
      <c r="AJ68" s="20">
        <f t="shared" ref="AJ68" si="645">SQRT((G68-$E$11)^2+(H68-$F$11)^2+(I68-$G$11)^2)</f>
        <v>334.61451399737319</v>
      </c>
    </row>
    <row r="69" spans="2:36" ht="15.75" x14ac:dyDescent="0.25">
      <c r="B69" s="111">
        <v>51</v>
      </c>
      <c r="C69" s="112"/>
      <c r="D69" s="100">
        <v>45445.666666666664</v>
      </c>
      <c r="E69" s="97">
        <f t="shared" si="623"/>
        <v>13</v>
      </c>
      <c r="F69" s="98">
        <f t="shared" si="624"/>
        <v>166.375</v>
      </c>
      <c r="G69" s="17">
        <v>808770.31550000003</v>
      </c>
      <c r="H69" s="17">
        <v>9158789.2430000007</v>
      </c>
      <c r="I69" s="18">
        <v>2579.2345</v>
      </c>
      <c r="K69" s="19">
        <f t="shared" ref="K69" si="646">(G69-G68)*100</f>
        <v>0.69999999832361937</v>
      </c>
      <c r="L69" s="20">
        <f t="shared" ref="L69" si="647">(H69-H68)*100</f>
        <v>-0.64999982714653015</v>
      </c>
      <c r="M69" s="20">
        <f t="shared" ref="M69" si="648">SQRT(K69^2+L69^2)</f>
        <v>0.95524853988037384</v>
      </c>
      <c r="N69" s="20">
        <f t="shared" ref="N69" si="649">(I69-I68)*100</f>
        <v>0.70000000000618456</v>
      </c>
      <c r="O69" s="21">
        <f t="shared" ref="O69" si="650">(SQRT((G69-G68)^2+(H69-H68)^2+(I69-I68)^2)*100)</f>
        <v>1.1842718323730599</v>
      </c>
      <c r="P69" s="21">
        <f t="shared" ref="P69" si="651">O69/(F69-F68)</f>
        <v>9.1097833259466146E-2</v>
      </c>
      <c r="Q69" s="22">
        <f t="shared" ref="Q69" si="652">(P69-P68)/(F69-F68)</f>
        <v>-9.9766292925956637E-3</v>
      </c>
      <c r="R69" s="26"/>
      <c r="S69" s="52">
        <f t="shared" ref="S69" si="653">IF(K69&lt;0, ATAN2(L69,K69)*180/PI()+360,ATAN2(L69,K69)*180/PI())</f>
        <v>132.87889607434056</v>
      </c>
      <c r="T69" s="53">
        <f t="shared" ref="T69" si="654">ATAN(N69/M69)*180/PI()</f>
        <v>36.233722094811498</v>
      </c>
      <c r="U69" s="26"/>
      <c r="V69" s="23">
        <f t="shared" ref="V69" si="655">(G69-$G$20)*100</f>
        <v>9.9000000045634806</v>
      </c>
      <c r="W69" s="21">
        <f t="shared" ref="W69" si="656">(H69-$H$20)*100</f>
        <v>7.200000062584877</v>
      </c>
      <c r="X69" s="21">
        <f t="shared" ref="X69" si="657">SQRT(V69^2+W69^2)</f>
        <v>12.241323498363204</v>
      </c>
      <c r="Y69" s="21">
        <f t="shared" ref="Y69" si="658">(I69-$I$20)*100</f>
        <v>10.199999999986176</v>
      </c>
      <c r="Z69" s="21">
        <f t="shared" ref="Z69" si="659">SQRT((G69-$G$20)^2+(H69-$H$20)^2+(I69-$I$20)^2)*100</f>
        <v>15.933926100973894</v>
      </c>
      <c r="AA69" s="21">
        <f t="shared" ref="AA69" si="660">Z69/F69</f>
        <v>9.5771156129069238E-2</v>
      </c>
      <c r="AB69" s="22">
        <f t="shared" ref="AB69" si="661">(AA69-$AA$20)/(F69-$F$20)</f>
        <v>5.7563429679380459E-4</v>
      </c>
      <c r="AC69" s="26"/>
      <c r="AD69" s="52">
        <f t="shared" ref="AD69" si="662">IF(F69&lt;=0,NA(),IF((G69-$G$20)&lt;0,ATAN2((H69-$H$20),(G69-$G$20))*180/PI()+360,ATAN2((H69-$H$20),(G69-$G$20))*180/PI()))</f>
        <v>53.972626390556471</v>
      </c>
      <c r="AE69" s="53">
        <f t="shared" ref="AE69" si="663">IF(E69&lt;=0,NA(),ATAN(Y69/X69)*180/PI())</f>
        <v>39.802524401790457</v>
      </c>
      <c r="AF69" s="26"/>
      <c r="AG69" s="67">
        <f t="shared" ref="AG69" si="664">1/(O69/E69)</f>
        <v>10.977209492478112</v>
      </c>
      <c r="AH69" s="67">
        <f t="shared" ref="AH69" si="665">1/(Z69/F69)</f>
        <v>10.441557149548411</v>
      </c>
      <c r="AI69" s="26"/>
      <c r="AJ69" s="20">
        <f t="shared" ref="AJ69" si="666">SQRT((G69-$E$11)^2+(H69-$F$11)^2+(I69-$G$11)^2)</f>
        <v>334.61791552374746</v>
      </c>
    </row>
    <row r="70" spans="2:36" ht="15.75" x14ac:dyDescent="0.25">
      <c r="B70" s="111">
        <v>52</v>
      </c>
      <c r="C70" s="112"/>
      <c r="D70" s="100">
        <v>45457.625</v>
      </c>
      <c r="E70" s="97">
        <f t="shared" ref="E70" si="667">D70-D69</f>
        <v>11.958333333335759</v>
      </c>
      <c r="F70" s="98">
        <f t="shared" ref="F70" si="668">D70-D$20</f>
        <v>178.33333333333576</v>
      </c>
      <c r="G70" s="17">
        <v>808770.30649999995</v>
      </c>
      <c r="H70" s="17">
        <v>9158789.249499999</v>
      </c>
      <c r="I70" s="18">
        <v>2579.2314999999999</v>
      </c>
      <c r="K70" s="19">
        <f t="shared" ref="K70" si="669">(G70-G69)*100</f>
        <v>-0.90000000782310963</v>
      </c>
      <c r="L70" s="20">
        <f t="shared" ref="L70" si="670">(H70-H69)*100</f>
        <v>0.64999982714653015</v>
      </c>
      <c r="M70" s="20">
        <f t="shared" ref="M70" si="671">SQRT(K70^2+L70^2)</f>
        <v>1.110180070696694</v>
      </c>
      <c r="N70" s="20">
        <f t="shared" ref="N70" si="672">(I70-I69)*100</f>
        <v>-0.30000000001564331</v>
      </c>
      <c r="O70" s="21">
        <f t="shared" ref="O70" si="673">(SQRT((G70-G69)^2+(H70-H69)^2+(I70-I69)^2)*100)</f>
        <v>1.1499999084267365</v>
      </c>
      <c r="P70" s="21">
        <f t="shared" ref="P70" si="674">O70/(F70-F69)</f>
        <v>9.6167239729045575E-2</v>
      </c>
      <c r="Q70" s="22">
        <f t="shared" ref="Q70" si="675">(P70-P69)/(F70-F69)</f>
        <v>4.2392249222955272E-4</v>
      </c>
      <c r="R70" s="26"/>
      <c r="S70" s="52">
        <f t="shared" ref="S70" si="676">IF(K70&lt;0, ATAN2(L70,K70)*180/PI()+360,ATAN2(L70,K70)*180/PI())</f>
        <v>305.83764548592296</v>
      </c>
      <c r="T70" s="53">
        <f t="shared" ref="T70" si="677">ATAN(N70/M70)*180/PI()</f>
        <v>-15.121666548597789</v>
      </c>
      <c r="U70" s="26"/>
      <c r="V70" s="23">
        <f t="shared" ref="V70" si="678">(G70-$G$20)*100</f>
        <v>8.999999996740371</v>
      </c>
      <c r="W70" s="21">
        <f t="shared" ref="W70" si="679">(H70-$H$20)*100</f>
        <v>7.8499998897314072</v>
      </c>
      <c r="X70" s="21">
        <f t="shared" ref="X70" si="680">SQRT(V70^2+W70^2)</f>
        <v>11.942466169519166</v>
      </c>
      <c r="Y70" s="21">
        <f t="shared" ref="Y70" si="681">(I70-$I$20)*100</f>
        <v>9.8999999999705324</v>
      </c>
      <c r="Z70" s="21">
        <f t="shared" ref="Z70" si="682">SQRT((G70-$G$20)^2+(H70-$H$20)^2+(I70-$I$20)^2)*100</f>
        <v>15.512333744782774</v>
      </c>
      <c r="AA70" s="21">
        <f t="shared" ref="AA70" si="683">Z70/F70</f>
        <v>8.69850490361639E-2</v>
      </c>
      <c r="AB70" s="22">
        <f t="shared" ref="AB70" si="684">(AA70-$AA$20)/(F70-$F$20)</f>
        <v>4.8776663010932365E-4</v>
      </c>
      <c r="AC70" s="26"/>
      <c r="AD70" s="52">
        <f t="shared" ref="AD70" si="685">IF(F70&lt;=0,NA(),IF((G70-$G$20)&lt;0,ATAN2((H70-$H$20),(G70-$G$20))*180/PI()+360,ATAN2((H70-$H$20),(G70-$G$20))*180/PI()))</f>
        <v>48.904340259498788</v>
      </c>
      <c r="AE70" s="53">
        <f t="shared" ref="AE70" si="686">IF(E70&lt;=0,NA(),ATAN(Y70/X70)*180/PI())</f>
        <v>39.657865840908748</v>
      </c>
      <c r="AF70" s="26"/>
      <c r="AG70" s="67">
        <f t="shared" ref="AG70" si="687">1/(O70/E70)</f>
        <v>10.398551552665269</v>
      </c>
      <c r="AH70" s="67">
        <f t="shared" ref="AH70" si="688">1/(Z70/F70)</f>
        <v>11.496228502259642</v>
      </c>
      <c r="AI70" s="26"/>
      <c r="AJ70" s="20">
        <f t="shared" ref="AJ70" si="689">SQRT((G70-$E$11)^2+(H70-$F$11)^2+(I70-$G$11)^2)</f>
        <v>334.61614331010514</v>
      </c>
    </row>
    <row r="71" spans="2:36" ht="15.75" x14ac:dyDescent="0.25">
      <c r="B71" s="111">
        <v>53</v>
      </c>
      <c r="C71" s="112"/>
      <c r="D71" s="100">
        <v>45466.625</v>
      </c>
      <c r="E71" s="97">
        <f t="shared" ref="E71" si="690">D71-D70</f>
        <v>9</v>
      </c>
      <c r="F71" s="98">
        <f t="shared" ref="F71" si="691">D71-D$20</f>
        <v>187.33333333333576</v>
      </c>
      <c r="G71" s="17">
        <v>808770.28799999994</v>
      </c>
      <c r="H71" s="17">
        <v>9158789.2604999989</v>
      </c>
      <c r="I71" s="18">
        <v>2579.2280000000001</v>
      </c>
      <c r="K71" s="19">
        <f t="shared" ref="K71" si="692">(G71-G70)*100</f>
        <v>-1.8500000005587935</v>
      </c>
      <c r="L71" s="20">
        <f t="shared" ref="L71" si="693">(H71-H70)*100</f>
        <v>1.0999999940395355</v>
      </c>
      <c r="M71" s="20">
        <f t="shared" ref="M71" si="694">SQRT(K71^2+L71^2)</f>
        <v>2.1523243224371447</v>
      </c>
      <c r="N71" s="20">
        <f t="shared" ref="N71" si="695">(I71-I70)*100</f>
        <v>-0.34999999998035491</v>
      </c>
      <c r="O71" s="21">
        <f t="shared" ref="O71" si="696">(SQRT((G71-G70)^2+(H71-H70)^2+(I71-I70)^2)*100)</f>
        <v>2.1805962461998241</v>
      </c>
      <c r="P71" s="21">
        <f t="shared" ref="P71" si="697">O71/(F71-F70)</f>
        <v>0.24228847179998045</v>
      </c>
      <c r="Q71" s="22">
        <f t="shared" ref="Q71" si="698">(P71-P70)/(F71-F70)</f>
        <v>1.6235692452326096E-2</v>
      </c>
      <c r="R71" s="26"/>
      <c r="S71" s="52">
        <f t="shared" ref="S71" si="699">IF(K71&lt;0, ATAN2(L71,K71)*180/PI()+360,ATAN2(L71,K71)*180/PI())</f>
        <v>300.73548755793507</v>
      </c>
      <c r="T71" s="53">
        <f t="shared" ref="T71" si="700">ATAN(N71/M71)*180/PI()</f>
        <v>-9.2362999283881226</v>
      </c>
      <c r="U71" s="26"/>
      <c r="V71" s="23">
        <f t="shared" ref="V71" si="701">(G71-$G$20)*100</f>
        <v>7.1499999961815774</v>
      </c>
      <c r="W71" s="21">
        <f t="shared" ref="W71" si="702">(H71-$H$20)*100</f>
        <v>8.9499998837709427</v>
      </c>
      <c r="X71" s="21">
        <f t="shared" ref="X71" si="703">SQRT(V71^2+W71^2)</f>
        <v>11.455348002784396</v>
      </c>
      <c r="Y71" s="21">
        <f t="shared" ref="Y71" si="704">(I71-$I$20)*100</f>
        <v>9.5499999999901775</v>
      </c>
      <c r="Z71" s="21">
        <f t="shared" ref="Z71" si="705">SQRT((G71-$G$20)^2+(H71-$H$20)^2+(I71-$I$20)^2)*100</f>
        <v>14.914003415069638</v>
      </c>
      <c r="AA71" s="21">
        <f t="shared" ref="AA71" si="706">Z71/F71</f>
        <v>7.9612117874036187E-2</v>
      </c>
      <c r="AB71" s="22">
        <f t="shared" ref="AB71" si="707">(AA71-$AA$20)/(F71-$F$20)</f>
        <v>4.2497571818879979E-4</v>
      </c>
      <c r="AC71" s="26"/>
      <c r="AD71" s="52">
        <f t="shared" ref="AD71" si="708">IF(F71&lt;=0,NA(),IF((G71-$G$20)&lt;0,ATAN2((H71-$H$20),(G71-$G$20))*180/PI()+360,ATAN2((H71-$H$20),(G71-$G$20))*180/PI()))</f>
        <v>38.62075218031508</v>
      </c>
      <c r="AE71" s="53">
        <f t="shared" ref="AE71" si="709">IF(E71&lt;=0,NA(),ATAN(Y71/X71)*180/PI())</f>
        <v>39.817012327869783</v>
      </c>
      <c r="AF71" s="26"/>
      <c r="AG71" s="67">
        <f t="shared" ref="AG71" si="710">1/(O71/E71)</f>
        <v>4.1273115166021723</v>
      </c>
      <c r="AH71" s="67">
        <f t="shared" ref="AH71" si="711">1/(Z71/F71)</f>
        <v>12.560901866500011</v>
      </c>
      <c r="AI71" s="26"/>
      <c r="AJ71" s="20">
        <f t="shared" ref="AJ71" si="712">SQRT((G71-$E$11)^2+(H71-$F$11)^2+(I71-$G$11)^2)</f>
        <v>334.61497970094666</v>
      </c>
    </row>
    <row r="72" spans="2:36" ht="15.75" x14ac:dyDescent="0.25">
      <c r="B72" s="111">
        <v>54</v>
      </c>
      <c r="C72" s="112"/>
      <c r="D72" s="100">
        <v>45478.625</v>
      </c>
      <c r="E72" s="97">
        <f t="shared" ref="E72" si="713">D72-D71</f>
        <v>12</v>
      </c>
      <c r="F72" s="98">
        <f t="shared" ref="F72" si="714">D72-D$20</f>
        <v>199.33333333333576</v>
      </c>
      <c r="G72" s="17">
        <v>808770.29399999999</v>
      </c>
      <c r="H72" s="17">
        <v>9158789.2585000005</v>
      </c>
      <c r="I72" s="18">
        <v>2579.223</v>
      </c>
      <c r="K72" s="19">
        <f t="shared" ref="K72" si="715">(G72-G71)*100</f>
        <v>0.60000000521540642</v>
      </c>
      <c r="L72" s="20">
        <f t="shared" ref="L72" si="716">(H72-H71)*100</f>
        <v>-0.1999998465180397</v>
      </c>
      <c r="M72" s="20">
        <f t="shared" ref="M72" si="717">SQRT(K72^2+L72^2)</f>
        <v>0.63245548844620458</v>
      </c>
      <c r="N72" s="20">
        <f t="shared" ref="N72" si="718">(I72-I71)*100</f>
        <v>-0.50000000001091394</v>
      </c>
      <c r="O72" s="21">
        <f t="shared" ref="O72" si="719">(SQRT((G72-G71)^2+(H72-H71)^2+(I72-I71)^2)*100)</f>
        <v>0.80622574064379837</v>
      </c>
      <c r="P72" s="21">
        <f t="shared" ref="P72" si="720">O72/(F72-F71)</f>
        <v>6.7185478386983202E-2</v>
      </c>
      <c r="Q72" s="22">
        <f t="shared" ref="Q72" si="721">(P72-P71)/(F72-F71)</f>
        <v>-1.459191611774977E-2</v>
      </c>
      <c r="R72" s="26"/>
      <c r="S72" s="52">
        <f t="shared" ref="S72" si="722">IF(K72&lt;0, ATAN2(L72,K72)*180/PI()+360,ATAN2(L72,K72)*180/PI())</f>
        <v>108.43493548270787</v>
      </c>
      <c r="T72" s="53">
        <f t="shared" ref="T72" si="723">ATAN(N72/M72)*180/PI()</f>
        <v>-38.328820023124521</v>
      </c>
      <c r="U72" s="26"/>
      <c r="V72" s="23">
        <f t="shared" ref="V72" si="724">(G72-$G$20)*100</f>
        <v>7.7500000013969839</v>
      </c>
      <c r="W72" s="21">
        <f t="shared" ref="W72" si="725">(H72-$H$20)*100</f>
        <v>8.750000037252903</v>
      </c>
      <c r="X72" s="21">
        <f t="shared" ref="X72" si="726">SQRT(V72^2+W72^2)</f>
        <v>11.688669756374292</v>
      </c>
      <c r="Y72" s="21">
        <f t="shared" ref="Y72" si="727">(I72-$I$20)*100</f>
        <v>9.0499999999792635</v>
      </c>
      <c r="Z72" s="21">
        <f t="shared" ref="Z72" si="728">SQRT((G72-$G$20)^2+(H72-$H$20)^2+(I72-$I$20)^2)*100</f>
        <v>14.782675693973799</v>
      </c>
      <c r="AA72" s="21">
        <f t="shared" ref="AA72" si="729">Z72/F72</f>
        <v>7.4160580404549925E-2</v>
      </c>
      <c r="AB72" s="22">
        <f t="shared" ref="AB72" si="730">(AA72-$AA$20)/(F72-$F$20)</f>
        <v>3.7204304550777102E-4</v>
      </c>
      <c r="AC72" s="26"/>
      <c r="AD72" s="52">
        <f t="shared" ref="AD72" si="731">IF(F72&lt;=0,NA(),IF((G72-$G$20)&lt;0,ATAN2((H72-$H$20),(G72-$G$20))*180/PI()+360,ATAN2((H72-$H$20),(G72-$G$20))*180/PI()))</f>
        <v>41.531770625134072</v>
      </c>
      <c r="AE72" s="53">
        <f t="shared" ref="AE72" si="732">IF(E72&lt;=0,NA(),ATAN(Y72/X72)*180/PI())</f>
        <v>37.748973036556819</v>
      </c>
      <c r="AF72" s="26"/>
      <c r="AG72" s="67">
        <f t="shared" ref="AG72" si="733">1/(O72/E72)</f>
        <v>14.884168781832239</v>
      </c>
      <c r="AH72" s="67">
        <f t="shared" ref="AH72" si="734">1/(Z72/F72)</f>
        <v>13.484252611629341</v>
      </c>
      <c r="AI72" s="26"/>
      <c r="AJ72" s="20">
        <f t="shared" ref="AJ72" si="735">SQRT((G72-$E$11)^2+(H72-$F$11)^2+(I72-$G$11)^2)</f>
        <v>334.61298262076429</v>
      </c>
    </row>
    <row r="73" spans="2:36" ht="15.75" x14ac:dyDescent="0.25">
      <c r="B73" s="111">
        <v>55</v>
      </c>
      <c r="C73" s="112"/>
      <c r="D73" s="100">
        <v>45486.625</v>
      </c>
      <c r="E73" s="97">
        <f t="shared" ref="E73" si="736">D73-D72</f>
        <v>8</v>
      </c>
      <c r="F73" s="98">
        <f t="shared" ref="F73" si="737">D73-D$20</f>
        <v>207.33333333333576</v>
      </c>
      <c r="G73" s="17">
        <v>808770.28799999994</v>
      </c>
      <c r="H73" s="17">
        <v>9158789.2634999994</v>
      </c>
      <c r="I73" s="18">
        <v>2579.2285000000002</v>
      </c>
      <c r="K73" s="19">
        <f t="shared" ref="K73" si="738">(G73-G72)*100</f>
        <v>-0.60000000521540642</v>
      </c>
      <c r="L73" s="20">
        <f t="shared" ref="L73" si="739">(H73-H72)*100</f>
        <v>0.49999989569187164</v>
      </c>
      <c r="M73" s="20">
        <f t="shared" ref="M73" si="740">SQRT(K73^2+L73^2)</f>
        <v>0.78102490482081954</v>
      </c>
      <c r="N73" s="20">
        <f t="shared" ref="N73" si="741">(I73-I72)*100</f>
        <v>0.55000000002110028</v>
      </c>
      <c r="O73" s="21">
        <f t="shared" ref="O73" si="742">(SQRT((G73-G72)^2+(H73-H72)^2+(I73-I72)^2)*100)</f>
        <v>0.95524860741776563</v>
      </c>
      <c r="P73" s="21">
        <f t="shared" ref="P73" si="743">O73/(F73-F72)</f>
        <v>0.1194060759272207</v>
      </c>
      <c r="Q73" s="22">
        <f t="shared" ref="Q73" si="744">(P73-P72)/(F73-F72)</f>
        <v>6.5275746925296876E-3</v>
      </c>
      <c r="R73" s="26"/>
      <c r="S73" s="52">
        <f t="shared" ref="S73" si="745">IF(K73&lt;0, ATAN2(L73,K73)*180/PI()+360,ATAN2(L73,K73)*180/PI())</f>
        <v>309.80556496888812</v>
      </c>
      <c r="T73" s="53">
        <f t="shared" ref="T73" si="746">ATAN(N73/M73)*180/PI()</f>
        <v>35.153317540654477</v>
      </c>
      <c r="U73" s="26"/>
      <c r="V73" s="23">
        <f t="shared" ref="V73" si="747">(G73-$G$20)*100</f>
        <v>7.1499999961815774</v>
      </c>
      <c r="W73" s="21">
        <f t="shared" ref="W73" si="748">(H73-$H$20)*100</f>
        <v>9.2499999329447746</v>
      </c>
      <c r="X73" s="21">
        <f t="shared" ref="X73" si="749">SQRT(V73^2+W73^2)</f>
        <v>11.69123597849581</v>
      </c>
      <c r="Y73" s="21">
        <f t="shared" ref="Y73" si="750">(I73-$I$20)*100</f>
        <v>9.6000000000003638</v>
      </c>
      <c r="Z73" s="21">
        <f t="shared" ref="Z73" si="751">SQRT((G73-$G$20)^2+(H73-$H$20)^2+(I73-$I$20)^2)*100</f>
        <v>15.127623696565228</v>
      </c>
      <c r="AA73" s="21">
        <f t="shared" ref="AA73" si="752">Z73/F73</f>
        <v>7.2962815256744626E-2</v>
      </c>
      <c r="AB73" s="22">
        <f t="shared" ref="AB73" si="753">(AA73-$AA$20)/(F73-$F$20)</f>
        <v>3.519106845180568E-4</v>
      </c>
      <c r="AC73" s="26"/>
      <c r="AD73" s="52">
        <f t="shared" ref="AD73" si="754">IF(F73&lt;=0,NA(),IF((G73-$G$20)&lt;0,ATAN2((H73-$H$20),(G73-$G$20))*180/PI()+360,ATAN2((H73-$H$20),(G73-$G$20))*180/PI()))</f>
        <v>37.703054032193457</v>
      </c>
      <c r="AE73" s="53">
        <f t="shared" ref="AE73" si="755">IF(E73&lt;=0,NA(),ATAN(Y73/X73)*180/PI())</f>
        <v>39.390372543101847</v>
      </c>
      <c r="AF73" s="26"/>
      <c r="AG73" s="67">
        <f t="shared" ref="AG73" si="756">1/(O73/E73)</f>
        <v>8.3747832112790537</v>
      </c>
      <c r="AH73" s="67">
        <f t="shared" ref="AH73" si="757">1/(Z73/F73)</f>
        <v>13.705611501984372</v>
      </c>
      <c r="AI73" s="26"/>
      <c r="AJ73" s="20">
        <f t="shared" ref="AJ73" si="758">SQRT((G73-$E$11)^2+(H73-$F$11)^2+(I73-$G$11)^2)</f>
        <v>334.61248060440249</v>
      </c>
    </row>
    <row r="74" spans="2:36" ht="15.75" x14ac:dyDescent="0.25">
      <c r="B74" s="111">
        <v>56</v>
      </c>
      <c r="C74" s="112"/>
      <c r="D74" s="100">
        <v>45497.625</v>
      </c>
      <c r="E74" s="97">
        <f t="shared" ref="E74" si="759">D74-D73</f>
        <v>11</v>
      </c>
      <c r="F74" s="98">
        <f t="shared" ref="F74" si="760">D74-D$20</f>
        <v>218.33333333333576</v>
      </c>
      <c r="G74" s="17">
        <v>808770.31799999997</v>
      </c>
      <c r="H74" s="17">
        <v>9158789.2445</v>
      </c>
      <c r="I74" s="18">
        <v>2579.2175000000002</v>
      </c>
      <c r="K74" s="19">
        <f t="shared" ref="K74" si="761">(G74-G73)*100</f>
        <v>3.0000000027939677</v>
      </c>
      <c r="L74" s="20">
        <f t="shared" ref="L74" si="762">(H74-H73)*100</f>
        <v>-1.8999999389052391</v>
      </c>
      <c r="M74" s="20">
        <f t="shared" ref="M74" si="763">SQRT(K74^2+L74^2)</f>
        <v>3.5510561505844596</v>
      </c>
      <c r="N74" s="20">
        <f t="shared" ref="N74" si="764">(I74-I73)*100</f>
        <v>-1.0999999999967258</v>
      </c>
      <c r="O74" s="21">
        <f t="shared" ref="O74" si="765">(SQRT((G74-G73)^2+(H74-H73)^2+(I74-I73)^2)*100)</f>
        <v>3.7175260301168724</v>
      </c>
      <c r="P74" s="21">
        <f t="shared" ref="P74" si="766">O74/(F74-F73)</f>
        <v>0.33795691182880661</v>
      </c>
      <c r="Q74" s="22">
        <f t="shared" ref="Q74" si="767">(P74-P73)/(F74-F73)</f>
        <v>1.9868257809235082E-2</v>
      </c>
      <c r="R74" s="26"/>
      <c r="S74" s="52">
        <f t="shared" ref="S74" si="768">IF(K74&lt;0, ATAN2(L74,K74)*180/PI()+360,ATAN2(L74,K74)*180/PI())</f>
        <v>122.34744264253696</v>
      </c>
      <c r="T74" s="53">
        <f t="shared" ref="T74" si="769">ATAN(N74/M74)*180/PI()</f>
        <v>-17.211255762994782</v>
      </c>
      <c r="U74" s="26"/>
      <c r="V74" s="23">
        <f t="shared" ref="V74" si="770">(G74-$G$20)*100</f>
        <v>10.149999998975545</v>
      </c>
      <c r="W74" s="21">
        <f t="shared" ref="W74" si="771">(H74-$H$20)*100</f>
        <v>7.3499999940395355</v>
      </c>
      <c r="X74" s="21">
        <f t="shared" ref="X74" si="772">SQRT(V74^2+W74^2)</f>
        <v>12.531759648652089</v>
      </c>
      <c r="Y74" s="21">
        <f t="shared" ref="Y74" si="773">(I74-$I$20)*100</f>
        <v>8.500000000003638</v>
      </c>
      <c r="Z74" s="21">
        <f t="shared" ref="Z74" si="774">SQRT((G74-$G$20)^2+(H74-$H$20)^2+(I74-$I$20)^2)*100</f>
        <v>15.142489884152029</v>
      </c>
      <c r="AA74" s="21">
        <f t="shared" ref="AA74" si="775">Z74/F74</f>
        <v>6.9354915499932182E-2</v>
      </c>
      <c r="AB74" s="22">
        <f t="shared" ref="AB74" si="776">(AA74-$AA$20)/(F74-$F$20)</f>
        <v>3.1765610152640342E-4</v>
      </c>
      <c r="AC74" s="26"/>
      <c r="AD74" s="52">
        <f t="shared" ref="AD74" si="777">IF(F74&lt;=0,NA(),IF((G74-$G$20)&lt;0,ATAN2((H74-$H$20),(G74-$G$20))*180/PI()+360,ATAN2((H74-$H$20),(G74-$G$20))*180/PI()))</f>
        <v>54.090276940147348</v>
      </c>
      <c r="AE74" s="53">
        <f t="shared" ref="AE74" si="778">IF(E74&lt;=0,NA(),ATAN(Y74/X74)*180/PI())</f>
        <v>34.148128548472954</v>
      </c>
      <c r="AF74" s="26"/>
      <c r="AG74" s="67">
        <f t="shared" ref="AG74" si="779">1/(O74/E74)</f>
        <v>2.9589570889041439</v>
      </c>
      <c r="AH74" s="67">
        <f t="shared" ref="AH74" si="780">1/(Z74/F74)</f>
        <v>14.418588686781369</v>
      </c>
      <c r="AI74" s="26"/>
      <c r="AJ74" s="20">
        <f t="shared" ref="AJ74" si="781">SQRT((G74-$E$11)^2+(H74-$F$11)^2+(I74-$G$11)^2)</f>
        <v>334.61258314335805</v>
      </c>
    </row>
    <row r="75" spans="2:36" ht="15.75" x14ac:dyDescent="0.25">
      <c r="B75" s="111">
        <v>57</v>
      </c>
      <c r="C75" s="112"/>
      <c r="D75" s="100">
        <v>45501.416666666664</v>
      </c>
      <c r="E75" s="97">
        <f t="shared" ref="E75:E76" si="782">D75-D74</f>
        <v>3.7916666666642413</v>
      </c>
      <c r="F75" s="98">
        <f t="shared" ref="F75:F76" si="783">D75-D$20</f>
        <v>222.125</v>
      </c>
      <c r="G75" s="17">
        <v>808770.3345</v>
      </c>
      <c r="H75" s="17">
        <v>9158789.2375000007</v>
      </c>
      <c r="I75" s="18">
        <v>2579.2309999999998</v>
      </c>
      <c r="K75" s="19">
        <f t="shared" ref="K75:K76" si="784">(G75-G74)*100</f>
        <v>1.6500000027008355</v>
      </c>
      <c r="L75" s="20">
        <f t="shared" ref="L75:L76" si="785">(H75-H74)*100</f>
        <v>-0.69999992847442627</v>
      </c>
      <c r="M75" s="20">
        <f t="shared" ref="M75:M76" si="786">SQRT(K75^2+L75^2)</f>
        <v>1.7923448074455313</v>
      </c>
      <c r="N75" s="20">
        <f t="shared" ref="N75:N76" si="787">(I75-I74)*100</f>
        <v>1.3499999999567081</v>
      </c>
      <c r="O75" s="21">
        <f t="shared" ref="O75:O76" si="788">(SQRT((G75-G74)^2+(H75-H74)^2+(I75-I74)^2)*100)</f>
        <v>2.2438805468785699</v>
      </c>
      <c r="P75" s="21">
        <f t="shared" ref="P75:P76" si="789">O75/(F75-F74)</f>
        <v>0.59179267170461669</v>
      </c>
      <c r="Q75" s="22">
        <f t="shared" ref="Q75:Q76" si="790">(P75-P74)/(F75-F74)</f>
        <v>6.6945694912344381E-2</v>
      </c>
      <c r="R75" s="26"/>
      <c r="S75" s="52">
        <f t="shared" ref="S75:S76" si="791">IF(K75&lt;0, ATAN2(L75,K75)*180/PI()+360,ATAN2(L75,K75)*180/PI())</f>
        <v>112.98871466349389</v>
      </c>
      <c r="T75" s="53">
        <f t="shared" ref="T75:T76" si="792">ATAN(N75/M75)*180/PI()</f>
        <v>36.987179431186341</v>
      </c>
      <c r="U75" s="26"/>
      <c r="V75" s="23">
        <f t="shared" ref="V75:V76" si="793">(G75-$G$20)*100</f>
        <v>11.800000001676381</v>
      </c>
      <c r="W75" s="21">
        <f t="shared" ref="W75:W76" si="794">(H75-$H$20)*100</f>
        <v>6.6500000655651093</v>
      </c>
      <c r="X75" s="21">
        <f t="shared" ref="X75:X76" si="795">SQRT(V75^2+W75^2)</f>
        <v>13.544832996813897</v>
      </c>
      <c r="Y75" s="21">
        <f t="shared" ref="Y75:Y76" si="796">(I75-$I$20)*100</f>
        <v>9.849999999960346</v>
      </c>
      <c r="Z75" s="21">
        <f t="shared" ref="Z75:Z76" si="797">SQRT((G75-$G$20)^2+(H75-$H$20)^2+(I75-$I$20)^2)*100</f>
        <v>16.747686434573502</v>
      </c>
      <c r="AA75" s="21">
        <f t="shared" ref="AA75:AA76" si="798">Z75/F75</f>
        <v>7.5397575394815994E-2</v>
      </c>
      <c r="AB75" s="22">
        <f t="shared" ref="AB75:AB76" si="799">(AA75-$AA$20)/(F75-$F$20)</f>
        <v>3.3943759322370735E-4</v>
      </c>
      <c r="AC75" s="26"/>
      <c r="AD75" s="52">
        <f t="shared" ref="AD75:AD76" si="800">IF(F75&lt;=0,NA(),IF((G75-$G$20)&lt;0,ATAN2((H75-$H$20),(G75-$G$20))*180/PI()+360,ATAN2((H75-$H$20),(G75-$G$20))*180/PI()))</f>
        <v>60.596160743779684</v>
      </c>
      <c r="AE75" s="53">
        <f t="shared" ref="AE75:AE76" si="801">IF(E75&lt;=0,NA(),ATAN(Y75/X75)*180/PI())</f>
        <v>36.025194174842895</v>
      </c>
      <c r="AF75" s="26"/>
      <c r="AG75" s="67">
        <f t="shared" ref="AG75:AG76" si="802">1/(O75/E75)</f>
        <v>1.6897809787329254</v>
      </c>
      <c r="AH75" s="67">
        <f t="shared" ref="AH75:AH76" si="803">1/(Z75/F75)</f>
        <v>13.263025962884685</v>
      </c>
      <c r="AI75" s="26"/>
      <c r="AJ75" s="20">
        <f t="shared" ref="AJ75:AJ76" si="804">SQRT((G75-$E$11)^2+(H75-$F$11)^2+(I75-$G$11)^2)</f>
        <v>334.61293637791391</v>
      </c>
    </row>
    <row r="76" spans="2:36" ht="15.75" x14ac:dyDescent="0.25">
      <c r="B76" s="111">
        <v>58</v>
      </c>
      <c r="C76" s="112"/>
      <c r="D76" s="100">
        <v>45507.625</v>
      </c>
      <c r="E76" s="97">
        <f t="shared" si="782"/>
        <v>6.2083333333357587</v>
      </c>
      <c r="F76" s="98">
        <f t="shared" si="783"/>
        <v>228.33333333333576</v>
      </c>
      <c r="G76" s="17">
        <v>808770.34400000004</v>
      </c>
      <c r="H76" s="17">
        <v>9158789.2369999997</v>
      </c>
      <c r="I76" s="18">
        <v>2579.2269999999999</v>
      </c>
      <c r="K76" s="19">
        <f t="shared" si="784"/>
        <v>0.9500000043772161</v>
      </c>
      <c r="L76" s="20">
        <f t="shared" si="785"/>
        <v>-5.0000101327896118E-2</v>
      </c>
      <c r="M76" s="20">
        <f t="shared" si="786"/>
        <v>0.95131488921886975</v>
      </c>
      <c r="N76" s="20">
        <f t="shared" si="787"/>
        <v>-0.39999999999054126</v>
      </c>
      <c r="O76" s="21">
        <f t="shared" si="788"/>
        <v>1.0319883809626653</v>
      </c>
      <c r="P76" s="21">
        <f t="shared" si="789"/>
        <v>0.16622631639660598</v>
      </c>
      <c r="Q76" s="22">
        <f t="shared" si="790"/>
        <v>-6.8547600854954802E-2</v>
      </c>
      <c r="R76" s="26"/>
      <c r="S76" s="52">
        <f t="shared" si="791"/>
        <v>93.012793584667193</v>
      </c>
      <c r="T76" s="53">
        <f t="shared" si="792"/>
        <v>-22.80532509364501</v>
      </c>
      <c r="U76" s="26"/>
      <c r="V76" s="23">
        <f t="shared" si="793"/>
        <v>12.750000006053597</v>
      </c>
      <c r="W76" s="21">
        <f t="shared" si="794"/>
        <v>6.5999999642372131</v>
      </c>
      <c r="X76" s="21">
        <f t="shared" si="795"/>
        <v>14.356966938817472</v>
      </c>
      <c r="Y76" s="21">
        <f t="shared" si="796"/>
        <v>9.4499999999698048</v>
      </c>
      <c r="Z76" s="21">
        <f t="shared" si="797"/>
        <v>17.187931803498852</v>
      </c>
      <c r="AA76" s="21">
        <f t="shared" si="798"/>
        <v>7.5275613737950373E-2</v>
      </c>
      <c r="AB76" s="22">
        <f t="shared" si="799"/>
        <v>3.2967422075014409E-4</v>
      </c>
      <c r="AC76" s="26"/>
      <c r="AD76" s="52">
        <f t="shared" si="800"/>
        <v>62.631789708965002</v>
      </c>
      <c r="AE76" s="53">
        <f t="shared" si="801"/>
        <v>33.353592902699027</v>
      </c>
      <c r="AF76" s="26"/>
      <c r="AG76" s="67">
        <f t="shared" si="802"/>
        <v>6.0158946048835027</v>
      </c>
      <c r="AH76" s="67">
        <f t="shared" si="803"/>
        <v>13.284514736488262</v>
      </c>
      <c r="AI76" s="26"/>
      <c r="AJ76" s="20">
        <f t="shared" si="804"/>
        <v>334.60813420405611</v>
      </c>
    </row>
    <row r="77" spans="2:36" ht="15.75" x14ac:dyDescent="0.25">
      <c r="B77" s="111">
        <v>59</v>
      </c>
      <c r="C77" s="112"/>
      <c r="D77" s="100">
        <v>45515.625</v>
      </c>
      <c r="E77" s="97">
        <f t="shared" ref="E77" si="805">D77-D76</f>
        <v>8</v>
      </c>
      <c r="F77" s="98">
        <f t="shared" ref="F77" si="806">D77-D$20</f>
        <v>236.33333333333576</v>
      </c>
      <c r="G77" s="17">
        <v>808770.43400000001</v>
      </c>
      <c r="H77" s="17">
        <v>9158789.2045000009</v>
      </c>
      <c r="I77" s="18">
        <v>2579.2370000000001</v>
      </c>
      <c r="K77" s="19">
        <f t="shared" ref="K77" si="807">(G77-G76)*100</f>
        <v>8.999999996740371</v>
      </c>
      <c r="L77" s="20">
        <f t="shared" ref="L77" si="808">(H77-H76)*100</f>
        <v>-3.2499998807907104</v>
      </c>
      <c r="M77" s="20">
        <f t="shared" ref="M77" si="809">SQRT(K77^2+L77^2)</f>
        <v>9.5688295609476874</v>
      </c>
      <c r="N77" s="20">
        <f t="shared" ref="N77" si="810">(I77-I76)*100</f>
        <v>1.0000000000218279</v>
      </c>
      <c r="O77" s="21">
        <f t="shared" ref="O77" si="811">(SQRT((G77-G76)^2+(H77-H76)^2+(I77-I76)^2)*100)</f>
        <v>9.6209406591304774</v>
      </c>
      <c r="P77" s="21">
        <f t="shared" ref="P77" si="812">O77/(F77-F76)</f>
        <v>1.2026175823913097</v>
      </c>
      <c r="Q77" s="22">
        <f t="shared" ref="Q77" si="813">(P77-P76)/(F77-F76)</f>
        <v>0.12954890824933796</v>
      </c>
      <c r="R77" s="26"/>
      <c r="S77" s="52">
        <f t="shared" ref="S77" si="814">IF(K77&lt;0, ATAN2(L77,K77)*180/PI()+360,ATAN2(L77,K77)*180/PI())</f>
        <v>109.85521370458687</v>
      </c>
      <c r="T77" s="53">
        <f t="shared" ref="T77" si="815">ATAN(N77/M77)*180/PI()</f>
        <v>5.9660954453022033</v>
      </c>
      <c r="U77" s="26"/>
      <c r="V77" s="23">
        <f t="shared" ref="V77" si="816">(G77-$G$20)*100</f>
        <v>21.750000002793968</v>
      </c>
      <c r="W77" s="21">
        <f t="shared" ref="W77" si="817">(H77-$H$20)*100</f>
        <v>3.3500000834465027</v>
      </c>
      <c r="X77" s="21">
        <f t="shared" ref="X77" si="818">SQRT(V77^2+W77^2)</f>
        <v>22.006476334948065</v>
      </c>
      <c r="Y77" s="21">
        <f t="shared" ref="Y77" si="819">(I77-$I$20)*100</f>
        <v>10.449999999991633</v>
      </c>
      <c r="Z77" s="21">
        <f t="shared" ref="Z77" si="820">SQRT((G77-$G$20)^2+(H77-$H$20)^2+(I77-$I$20)^2)*100</f>
        <v>24.361598894170601</v>
      </c>
      <c r="AA77" s="21">
        <f t="shared" ref="AA77" si="821">Z77/F77</f>
        <v>0.10308151859310445</v>
      </c>
      <c r="AB77" s="22">
        <f t="shared" ref="AB77" si="822">(AA77-$AA$20)/(F77-$F$20)</f>
        <v>4.3617003636009901E-4</v>
      </c>
      <c r="AC77" s="26"/>
      <c r="AD77" s="52">
        <f t="shared" ref="AD77" si="823">IF(F77&lt;=0,NA(),IF((G77-$G$20)&lt;0,ATAN2((H77-$H$20),(G77-$G$20))*180/PI()+360,ATAN2((H77-$H$20),(G77-$G$20))*180/PI()))</f>
        <v>81.243940170404898</v>
      </c>
      <c r="AE77" s="53">
        <f t="shared" ref="AE77" si="824">IF(E77&lt;=0,NA(),ATAN(Y77/X77)*180/PI())</f>
        <v>25.40118287781382</v>
      </c>
      <c r="AF77" s="26"/>
      <c r="AG77" s="67">
        <f t="shared" ref="AG77" si="825">1/(O77/E77)</f>
        <v>0.83151952427934683</v>
      </c>
      <c r="AH77" s="67">
        <f t="shared" ref="AH77" si="826">1/(Z77/F77)</f>
        <v>9.7010600314040598</v>
      </c>
      <c r="AI77" s="26"/>
      <c r="AJ77" s="20">
        <f t="shared" ref="AJ77" si="827">SQRT((G77-$E$11)^2+(H77-$F$11)^2+(I77-$G$11)^2)</f>
        <v>334.59455831811317</v>
      </c>
    </row>
    <row r="78" spans="2:36" ht="15.75" x14ac:dyDescent="0.25">
      <c r="B78" s="111">
        <v>60</v>
      </c>
      <c r="C78" s="112"/>
      <c r="D78" s="100">
        <v>45522.416666666664</v>
      </c>
      <c r="E78" s="97">
        <f t="shared" ref="E78" si="828">D78-D77</f>
        <v>6.7916666666642413</v>
      </c>
      <c r="F78" s="98">
        <f t="shared" ref="F78" si="829">D78-D$20</f>
        <v>243.125</v>
      </c>
      <c r="G78" s="17">
        <v>808770.34550000005</v>
      </c>
      <c r="H78" s="17">
        <v>9158789.2339999992</v>
      </c>
      <c r="I78" s="18">
        <v>2579.212</v>
      </c>
      <c r="K78" s="19">
        <f t="shared" ref="K78" si="830">(G78-G77)*100</f>
        <v>-8.8499999954365194</v>
      </c>
      <c r="L78" s="20">
        <f t="shared" ref="L78" si="831">(H78-H77)*100</f>
        <v>2.9499998316168785</v>
      </c>
      <c r="M78" s="20">
        <f t="shared" ref="M78" si="832">SQRT(K78^2+L78^2)</f>
        <v>9.3287190399200046</v>
      </c>
      <c r="N78" s="20">
        <f t="shared" ref="N78" si="833">(I78-I77)*100</f>
        <v>-2.5000000000090949</v>
      </c>
      <c r="O78" s="21">
        <f t="shared" ref="O78" si="834">(SQRT((G78-G77)^2+(H78-H77)^2+(I78-I77)^2)*100)</f>
        <v>9.6578982664869422</v>
      </c>
      <c r="P78" s="21">
        <f t="shared" ref="P78" si="835">O78/(F78-F77)</f>
        <v>1.4220218306488919</v>
      </c>
      <c r="Q78" s="22">
        <f t="shared" ref="Q78" si="836">(P78-P77)/(F78-F77)</f>
        <v>3.2304919988857997E-2</v>
      </c>
      <c r="R78" s="26"/>
      <c r="S78" s="52">
        <f t="shared" ref="S78" si="837">IF(K78&lt;0, ATAN2(L78,K78)*180/PI()+360,ATAN2(L78,K78)*180/PI())</f>
        <v>288.43494785066918</v>
      </c>
      <c r="T78" s="53">
        <f t="shared" ref="T78" si="838">ATAN(N78/M78)*180/PI()</f>
        <v>-15.002161884188563</v>
      </c>
      <c r="U78" s="26"/>
      <c r="V78" s="23">
        <f t="shared" ref="V78" si="839">(G78-$G$20)*100</f>
        <v>12.900000007357448</v>
      </c>
      <c r="W78" s="21">
        <f t="shared" ref="W78" si="840">(H78-$H$20)*100</f>
        <v>6.2999999150633812</v>
      </c>
      <c r="X78" s="21">
        <f t="shared" ref="X78" si="841">SQRT(V78^2+W78^2)</f>
        <v>14.356183306144457</v>
      </c>
      <c r="Y78" s="21">
        <f t="shared" ref="Y78" si="842">(I78-$I$20)*100</f>
        <v>7.9499999999825377</v>
      </c>
      <c r="Z78" s="21">
        <f t="shared" ref="Z78" si="843">SQRT((G78-$G$20)^2+(H78-$H$20)^2+(I78-$I$20)^2)*100</f>
        <v>16.410438724157959</v>
      </c>
      <c r="AA78" s="21">
        <f t="shared" ref="AA78" si="844">Z78/F78</f>
        <v>6.7497948479827083E-2</v>
      </c>
      <c r="AB78" s="22">
        <f t="shared" ref="AB78" si="845">(AA78-$AA$20)/(F78-$F$20)</f>
        <v>2.7762652331034276E-4</v>
      </c>
      <c r="AC78" s="26"/>
      <c r="AD78" s="52">
        <f t="shared" ref="AD78" si="846">IF(F78&lt;=0,NA(),IF((G78-$G$20)&lt;0,ATAN2((H78-$H$20),(G78-$G$20))*180/PI()+360,ATAN2((H78-$H$20),(G78-$G$20))*180/PI()))</f>
        <v>63.970408125971979</v>
      </c>
      <c r="AE78" s="53">
        <f t="shared" ref="AE78" si="847">IF(E78&lt;=0,NA(),ATAN(Y78/X78)*180/PI())</f>
        <v>28.976296363169009</v>
      </c>
      <c r="AF78" s="26"/>
      <c r="AG78" s="67">
        <f t="shared" ref="AG78" si="848">1/(O78/E78)</f>
        <v>0.70322408450205265</v>
      </c>
      <c r="AH78" s="67">
        <f t="shared" ref="AH78" si="849">1/(Z78/F78)</f>
        <v>14.815265093558615</v>
      </c>
      <c r="AI78" s="26"/>
      <c r="AJ78" s="20">
        <f t="shared" ref="AJ78" si="850">SQRT((G78-$E$11)^2+(H78-$F$11)^2+(I78-$G$11)^2)</f>
        <v>334.60749106535076</v>
      </c>
    </row>
    <row r="79" spans="2:36" ht="15.75" x14ac:dyDescent="0.25">
      <c r="B79" s="111">
        <v>61</v>
      </c>
      <c r="C79" s="112"/>
      <c r="D79" s="100">
        <v>45529.416666666664</v>
      </c>
      <c r="E79" s="97">
        <f t="shared" ref="E79" si="851">D79-D78</f>
        <v>7</v>
      </c>
      <c r="F79" s="98">
        <f t="shared" ref="F79" si="852">D79-D$20</f>
        <v>250.125</v>
      </c>
      <c r="G79" s="17">
        <v>808770.32649999997</v>
      </c>
      <c r="H79" s="17">
        <v>9158789.249499999</v>
      </c>
      <c r="I79" s="18">
        <v>2579.223</v>
      </c>
      <c r="K79" s="19">
        <f t="shared" ref="K79" si="853">(G79-G78)*100</f>
        <v>-1.9000000087544322</v>
      </c>
      <c r="L79" s="20">
        <f t="shared" ref="L79" si="854">(H79-H78)*100</f>
        <v>1.549999974668026</v>
      </c>
      <c r="M79" s="20">
        <f t="shared" ref="M79" si="855">SQRT(K79^2+L79^2)</f>
        <v>2.4520399578183314</v>
      </c>
      <c r="N79" s="20">
        <f t="shared" ref="N79" si="856">(I79-I78)*100</f>
        <v>1.0999999999967258</v>
      </c>
      <c r="O79" s="21">
        <f t="shared" ref="O79" si="857">(SQRT((G79-G78)^2+(H79-H78)^2+(I79-I78)^2)*100)</f>
        <v>2.6874709216530177</v>
      </c>
      <c r="P79" s="21">
        <f t="shared" ref="P79" si="858">O79/(F79-F78)</f>
        <v>0.38392441737900251</v>
      </c>
      <c r="Q79" s="22">
        <f t="shared" ref="Q79" si="859">(P79-P78)/(F79-F78)</f>
        <v>-0.14829963046712707</v>
      </c>
      <c r="R79" s="26"/>
      <c r="S79" s="52">
        <f t="shared" ref="S79" si="860">IF(K79&lt;0, ATAN2(L79,K79)*180/PI()+360,ATAN2(L79,K79)*180/PI())</f>
        <v>309.20720291700002</v>
      </c>
      <c r="T79" s="53">
        <f t="shared" ref="T79" si="861">ATAN(N79/M79)*180/PI()</f>
        <v>24.1612936233781</v>
      </c>
      <c r="U79" s="26"/>
      <c r="V79" s="23">
        <f t="shared" ref="V79" si="862">(G79-$G$20)*100</f>
        <v>10.999999998603016</v>
      </c>
      <c r="W79" s="21">
        <f t="shared" ref="W79" si="863">(H79-$H$20)*100</f>
        <v>7.8499998897314072</v>
      </c>
      <c r="X79" s="21">
        <f t="shared" ref="X79" si="864">SQRT(V79^2+W79^2)</f>
        <v>13.513789188752703</v>
      </c>
      <c r="Y79" s="21">
        <f t="shared" ref="Y79" si="865">(I79-$I$20)*100</f>
        <v>9.0499999999792635</v>
      </c>
      <c r="Z79" s="21">
        <f t="shared" ref="Z79" si="866">SQRT((G79-$G$20)^2+(H79-$H$20)^2+(I79-$I$20)^2)*100</f>
        <v>16.26422448927935</v>
      </c>
      <c r="AA79" s="21">
        <f t="shared" ref="AA79" si="867">Z79/F79</f>
        <v>6.5024385764235276E-2</v>
      </c>
      <c r="AB79" s="22">
        <f t="shared" ref="AB79" si="868">(AA79-$AA$20)/(F79-$F$20)</f>
        <v>2.5996755927730248E-4</v>
      </c>
      <c r="AC79" s="26"/>
      <c r="AD79" s="52">
        <f t="shared" ref="AD79" si="869">IF(F79&lt;=0,NA(),IF((G79-$G$20)&lt;0,ATAN2((H79-$H$20),(G79-$G$20))*180/PI()+360,ATAN2((H79-$H$20),(G79-$G$20))*180/PI()))</f>
        <v>54.486965929643574</v>
      </c>
      <c r="AE79" s="53">
        <f t="shared" ref="AE79" si="870">IF(E79&lt;=0,NA(),ATAN(Y79/X79)*180/PI())</f>
        <v>33.809679881349581</v>
      </c>
      <c r="AF79" s="26"/>
      <c r="AG79" s="67">
        <f t="shared" ref="AG79" si="871">1/(O79/E79)</f>
        <v>2.6046793450306129</v>
      </c>
      <c r="AH79" s="67">
        <f t="shared" ref="AH79" si="872">1/(Z79/F79)</f>
        <v>15.378845770658861</v>
      </c>
      <c r="AI79" s="26"/>
      <c r="AJ79" s="20">
        <f t="shared" ref="AJ79" si="873">SQRT((G79-$E$11)^2+(H79-$F$11)^2+(I79-$G$11)^2)</f>
        <v>334.60511269924262</v>
      </c>
    </row>
    <row r="80" spans="2:36" ht="15.75" x14ac:dyDescent="0.25">
      <c r="B80" s="111">
        <v>62</v>
      </c>
      <c r="C80" s="112"/>
      <c r="D80" s="100">
        <v>45536.375</v>
      </c>
      <c r="E80" s="97">
        <f t="shared" ref="E80" si="874">D80-D79</f>
        <v>6.9583333333357587</v>
      </c>
      <c r="F80" s="98">
        <f t="shared" ref="F80" si="875">D80-D$20</f>
        <v>257.08333333333576</v>
      </c>
      <c r="G80" s="17">
        <v>808770.29799999995</v>
      </c>
      <c r="H80" s="17">
        <v>9158789.2664999999</v>
      </c>
      <c r="I80" s="18">
        <v>2579.2285000000002</v>
      </c>
      <c r="K80" s="19">
        <f t="shared" ref="K80" si="876">(G80-G79)*100</f>
        <v>-2.8500000014901161</v>
      </c>
      <c r="L80" s="20">
        <f t="shared" ref="L80" si="877">(H80-H79)*100</f>
        <v>1.7000000923871994</v>
      </c>
      <c r="M80" s="20">
        <f t="shared" ref="M80" si="878">SQRT(K80^2+L80^2)</f>
        <v>3.3185087498167225</v>
      </c>
      <c r="N80" s="20">
        <f t="shared" ref="N80" si="879">(I80-I79)*100</f>
        <v>0.55000000002110028</v>
      </c>
      <c r="O80" s="21">
        <f t="shared" ref="O80" si="880">(SQRT((G80-G79)^2+(H80-H79)^2+(I80-I79)^2)*100)</f>
        <v>3.3637776862678304</v>
      </c>
      <c r="P80" s="21">
        <f t="shared" ref="P80" si="881">O80/(F80-F79)</f>
        <v>0.483417152517364</v>
      </c>
      <c r="Q80" s="22">
        <f t="shared" ref="Q80" si="882">(P80-P79)/(F80-F79)</f>
        <v>1.4298357145627804E-2</v>
      </c>
      <c r="R80" s="26"/>
      <c r="S80" s="52">
        <f t="shared" ref="S80" si="883">IF(K80&lt;0, ATAN2(L80,K80)*180/PI()+360,ATAN2(L80,K80)*180/PI())</f>
        <v>300.8157071084637</v>
      </c>
      <c r="T80" s="53">
        <f t="shared" ref="T80" si="884">ATAN(N80/M80)*180/PI()</f>
        <v>9.4104933516111267</v>
      </c>
      <c r="U80" s="26"/>
      <c r="V80" s="23">
        <f t="shared" ref="V80" si="885">(G80-$G$20)*100</f>
        <v>8.1499999971129</v>
      </c>
      <c r="W80" s="21">
        <f t="shared" ref="W80" si="886">(H80-$H$20)*100</f>
        <v>9.5499999821186066</v>
      </c>
      <c r="X80" s="21">
        <f t="shared" ref="X80" si="887">SQRT(V80^2+W80^2)</f>
        <v>12.554879514013891</v>
      </c>
      <c r="Y80" s="21">
        <f t="shared" ref="Y80" si="888">(I80-$I$20)*100</f>
        <v>9.6000000000003638</v>
      </c>
      <c r="Z80" s="21">
        <f t="shared" ref="Z80" si="889">SQRT((G80-$G$20)^2+(H80-$H$20)^2+(I80-$I$20)^2)*100</f>
        <v>15.804587929187292</v>
      </c>
      <c r="AA80" s="21">
        <f t="shared" ref="AA80" si="890">Z80/F80</f>
        <v>6.1476517066530213E-2</v>
      </c>
      <c r="AB80" s="22">
        <f t="shared" ref="AB80" si="891">(AA80-$AA$20)/(F80-$F$20)</f>
        <v>2.3913069847596616E-4</v>
      </c>
      <c r="AC80" s="26"/>
      <c r="AD80" s="52">
        <f t="shared" ref="AD80" si="892">IF(F80&lt;=0,NA(),IF((G80-$G$20)&lt;0,ATAN2((H80-$H$20),(G80-$G$20))*180/PI()+360,ATAN2((H80-$H$20),(G80-$G$20))*180/PI()))</f>
        <v>40.477545896549053</v>
      </c>
      <c r="AE80" s="53">
        <f t="shared" ref="AE80" si="893">IF(E80&lt;=0,NA(),ATAN(Y80/X80)*180/PI())</f>
        <v>37.40308100070034</v>
      </c>
      <c r="AF80" s="26"/>
      <c r="AG80" s="67">
        <f t="shared" ref="AG80" si="894">1/(O80/E80)</f>
        <v>2.0686067815189504</v>
      </c>
      <c r="AH80" s="67">
        <f t="shared" ref="AH80" si="895">1/(Z80/F80)</f>
        <v>16.266373693841416</v>
      </c>
      <c r="AI80" s="26"/>
      <c r="AJ80" s="20">
        <f t="shared" ref="AJ80" si="896">SQRT((G80-$E$11)^2+(H80-$F$11)^2+(I80-$G$11)^2)</f>
        <v>334.60509188287222</v>
      </c>
    </row>
    <row r="81" spans="2:36" ht="15.75" x14ac:dyDescent="0.25">
      <c r="B81" s="111">
        <v>63</v>
      </c>
      <c r="C81" s="112"/>
      <c r="D81" s="100">
        <v>45543.416666666664</v>
      </c>
      <c r="E81" s="97">
        <f t="shared" ref="E81" si="897">D81-D80</f>
        <v>7.0416666666642413</v>
      </c>
      <c r="F81" s="98">
        <f t="shared" ref="F81" si="898">D81-D$20</f>
        <v>264.125</v>
      </c>
      <c r="G81" s="17">
        <v>808770.31499999994</v>
      </c>
      <c r="H81" s="17">
        <v>9158789.2600000016</v>
      </c>
      <c r="I81" s="18">
        <v>2579.2195000000002</v>
      </c>
      <c r="K81" s="19">
        <f t="shared" ref="K81" si="899">(G81-G80)*100</f>
        <v>1.6999999992549419</v>
      </c>
      <c r="L81" s="20">
        <f t="shared" ref="L81" si="900">(H81-H80)*100</f>
        <v>-0.64999982714653015</v>
      </c>
      <c r="M81" s="20">
        <f t="shared" ref="M81" si="901">SQRT(K81^2+L81^2)</f>
        <v>1.8200274098917635</v>
      </c>
      <c r="N81" s="20">
        <f t="shared" ref="N81" si="902">(I81-I80)*100</f>
        <v>-0.90000000000145519</v>
      </c>
      <c r="O81" s="21">
        <f t="shared" ref="O81" si="903">(SQRT((G81-G80)^2+(H81-H80)^2+(I81-I80)^2)*100)</f>
        <v>2.0303939944650993</v>
      </c>
      <c r="P81" s="21">
        <f t="shared" ref="P81" si="904">O81/(F81-F80)</f>
        <v>0.28833997554543883</v>
      </c>
      <c r="Q81" s="22">
        <f t="shared" ref="Q81" si="905">(P81-P80)/(F81-F80)</f>
        <v>-2.7703267735667555E-2</v>
      </c>
      <c r="R81" s="26"/>
      <c r="S81" s="52">
        <f t="shared" ref="S81" si="906">IF(K81&lt;0, ATAN2(L81,K81)*180/PI()+360,ATAN2(L81,K81)*180/PI())</f>
        <v>110.92449667060592</v>
      </c>
      <c r="T81" s="53">
        <f t="shared" ref="T81" si="907">ATAN(N81/M81)*180/PI()</f>
        <v>-26.31230563462297</v>
      </c>
      <c r="U81" s="26"/>
      <c r="V81" s="23">
        <f t="shared" ref="V81" si="908">(G81-$G$20)*100</f>
        <v>9.849999996367842</v>
      </c>
      <c r="W81" s="21">
        <f t="shared" ref="W81" si="909">(H81-$H$20)*100</f>
        <v>8.9000001549720764</v>
      </c>
      <c r="X81" s="21">
        <f t="shared" ref="X81" si="910">SQRT(V81^2+W81^2)</f>
        <v>13.275259044061983</v>
      </c>
      <c r="Y81" s="21">
        <f t="shared" ref="Y81" si="911">(I81-$I$20)*100</f>
        <v>8.6999999999989086</v>
      </c>
      <c r="Z81" s="21">
        <f t="shared" ref="Z81" si="912">SQRT((G81-$G$20)^2+(H81-$H$20)^2+(I81-$I$20)^2)*100</f>
        <v>15.872066742769528</v>
      </c>
      <c r="AA81" s="21">
        <f t="shared" ref="AA81" si="913">Z81/F81</f>
        <v>6.0093011804143975E-2</v>
      </c>
      <c r="AB81" s="22">
        <f t="shared" ref="AB81" si="914">(AA81-$AA$20)/(F81-$F$20)</f>
        <v>2.2751731870948973E-4</v>
      </c>
      <c r="AC81" s="26"/>
      <c r="AD81" s="52">
        <f t="shared" ref="AD81" si="915">IF(F81&lt;=0,NA(),IF((G81-$G$20)&lt;0,ATAN2((H81-$H$20),(G81-$G$20))*180/PI()+360,ATAN2((H81-$H$20),(G81-$G$20))*180/PI()))</f>
        <v>47.900505378364755</v>
      </c>
      <c r="AE81" s="53">
        <f t="shared" ref="AE81" si="916">IF(E81&lt;=0,NA(),ATAN(Y81/X81)*180/PI())</f>
        <v>33.239007652647487</v>
      </c>
      <c r="AF81" s="26"/>
      <c r="AG81" s="67">
        <f t="shared" ref="AG81" si="917">1/(O81/E81)</f>
        <v>3.4681281986944343</v>
      </c>
      <c r="AH81" s="67">
        <f t="shared" ref="AH81" si="918">1/(Z81/F81)</f>
        <v>16.640870044244323</v>
      </c>
      <c r="AI81" s="26"/>
      <c r="AJ81" s="20">
        <f t="shared" ref="AJ81" si="919">SQRT((G81-$E$11)^2+(H81-$F$11)^2+(I81-$G$11)^2)</f>
        <v>334.60101454673134</v>
      </c>
    </row>
    <row r="82" spans="2:36" ht="15.75" x14ac:dyDescent="0.25">
      <c r="B82" s="111">
        <v>64</v>
      </c>
      <c r="C82" s="112"/>
      <c r="D82" s="100">
        <v>45551.416666666664</v>
      </c>
      <c r="E82" s="97">
        <f t="shared" ref="E82" si="920">D82-D81</f>
        <v>8</v>
      </c>
      <c r="F82" s="98">
        <f t="shared" ref="F82" si="921">D82-D$20</f>
        <v>272.125</v>
      </c>
      <c r="G82" s="17">
        <v>808770.32649999997</v>
      </c>
      <c r="H82" s="17">
        <v>9158789.2534999996</v>
      </c>
      <c r="I82" s="18">
        <v>2579.2159999999999</v>
      </c>
      <c r="K82" s="19">
        <f t="shared" ref="K82" si="922">(G82-G81)*100</f>
        <v>1.1500000022351742</v>
      </c>
      <c r="L82" s="20">
        <f t="shared" ref="L82" si="923">(H82-H81)*100</f>
        <v>-0.65000019967556</v>
      </c>
      <c r="M82" s="20">
        <f t="shared" ref="M82" si="924">SQRT(K82^2+L82^2)</f>
        <v>1.3209845815599699</v>
      </c>
      <c r="N82" s="20">
        <f t="shared" ref="N82" si="925">(I82-I81)*100</f>
        <v>-0.35000000002582965</v>
      </c>
      <c r="O82" s="21">
        <f t="shared" ref="O82" si="926">(SQRT((G82-G81)^2+(H82-H81)^2+(I82-I81)^2)*100)</f>
        <v>1.3665651337339355</v>
      </c>
      <c r="P82" s="21">
        <f t="shared" ref="P82" si="927">O82/(F82-F81)</f>
        <v>0.17082064171674194</v>
      </c>
      <c r="Q82" s="22">
        <f t="shared" ref="Q82" si="928">(P82-P81)/(F82-F81)</f>
        <v>-1.4689916728587112E-2</v>
      </c>
      <c r="R82" s="26"/>
      <c r="S82" s="52">
        <f t="shared" ref="S82" si="929">IF(K82&lt;0, ATAN2(L82,K82)*180/PI()+360,ATAN2(L82,K82)*180/PI())</f>
        <v>119.47589649517008</v>
      </c>
      <c r="T82" s="53">
        <f t="shared" ref="T82" si="930">ATAN(N82/M82)*180/PI()</f>
        <v>-14.839758334167929</v>
      </c>
      <c r="U82" s="26"/>
      <c r="V82" s="23">
        <f t="shared" ref="V82" si="931">(G82-$G$20)*100</f>
        <v>10.999999998603016</v>
      </c>
      <c r="W82" s="21">
        <f t="shared" ref="W82" si="932">(H82-$H$20)*100</f>
        <v>8.2499999552965164</v>
      </c>
      <c r="X82" s="21">
        <f t="shared" ref="X82" si="933">SQRT(V82^2+W82^2)</f>
        <v>13.749999972060323</v>
      </c>
      <c r="Y82" s="21">
        <f t="shared" ref="Y82" si="934">(I82-$I$20)*100</f>
        <v>8.349999999973079</v>
      </c>
      <c r="Z82" s="21">
        <f t="shared" ref="Z82" si="935">SQRT((G82-$G$20)^2+(H82-$H$20)^2+(I82-$I$20)^2)*100</f>
        <v>16.086795803739452</v>
      </c>
      <c r="AA82" s="21">
        <f t="shared" ref="AA82" si="936">Z82/F82</f>
        <v>5.9115464598031978E-2</v>
      </c>
      <c r="AB82" s="22">
        <f t="shared" ref="AB82" si="937">(AA82-$AA$20)/(F82-$F$20)</f>
        <v>2.172364339844997E-4</v>
      </c>
      <c r="AC82" s="26"/>
      <c r="AD82" s="52">
        <f t="shared" ref="AD82" si="938">IF(F82&lt;=0,NA(),IF((G82-$G$20)&lt;0,ATAN2((H82-$H$20),(G82-$G$20))*180/PI()+360,ATAN2((H82-$H$20),(G82-$G$20))*180/PI()))</f>
        <v>53.130102499685577</v>
      </c>
      <c r="AE82" s="53">
        <f t="shared" ref="AE82" si="939">IF(E82&lt;=0,NA(),ATAN(Y82/X82)*180/PI())</f>
        <v>31.26916829394505</v>
      </c>
      <c r="AF82" s="26"/>
      <c r="AG82" s="67">
        <f t="shared" ref="AG82" si="940">1/(O82/E82)</f>
        <v>5.8540934511779854</v>
      </c>
      <c r="AH82" s="67">
        <f t="shared" ref="AH82" si="941">1/(Z82/F82)</f>
        <v>16.916047379475238</v>
      </c>
      <c r="AI82" s="26"/>
      <c r="AJ82" s="20">
        <f t="shared" ref="AJ82" si="942">SQRT((G82-$E$11)^2+(H82-$F$11)^2+(I82-$G$11)^2)</f>
        <v>334.60049978309218</v>
      </c>
    </row>
    <row r="83" spans="2:36" ht="15.75" x14ac:dyDescent="0.25">
      <c r="B83" s="111">
        <v>65</v>
      </c>
      <c r="C83" s="112"/>
      <c r="D83" s="100">
        <v>45555.416666666664</v>
      </c>
      <c r="E83" s="97">
        <f t="shared" ref="E83" si="943">D83-D82</f>
        <v>4</v>
      </c>
      <c r="F83" s="98">
        <f t="shared" ref="F83" si="944">D83-D$20</f>
        <v>276.125</v>
      </c>
      <c r="G83" s="17">
        <v>808770.31499999994</v>
      </c>
      <c r="H83" s="17">
        <v>9158789.2589999996</v>
      </c>
      <c r="I83" s="18">
        <v>2579.2109999999998</v>
      </c>
      <c r="K83" s="19">
        <f t="shared" ref="K83" si="945">(G83-G82)*100</f>
        <v>-1.1500000022351742</v>
      </c>
      <c r="L83" s="20">
        <f t="shared" ref="L83" si="946">(H83-H82)*100</f>
        <v>0.54999999701976776</v>
      </c>
      <c r="M83" s="20">
        <f t="shared" ref="M83" si="947">SQRT(K83^2+L83^2)</f>
        <v>1.2747548791287857</v>
      </c>
      <c r="N83" s="20">
        <f t="shared" ref="N83" si="948">(I83-I82)*100</f>
        <v>-0.50000000001091394</v>
      </c>
      <c r="O83" s="21">
        <f t="shared" ref="O83" si="949">(SQRT((G83-G82)^2+(H83-H82)^2+(I83-I82)^2)*100)</f>
        <v>1.3693063944470425</v>
      </c>
      <c r="P83" s="21">
        <f t="shared" ref="P83" si="950">O83/(F83-F82)</f>
        <v>0.34232659861176062</v>
      </c>
      <c r="Q83" s="22">
        <f t="shared" ref="Q83" si="951">(P83-P82)/(F83-F82)</f>
        <v>4.2876489223754671E-2</v>
      </c>
      <c r="R83" s="26"/>
      <c r="S83" s="52">
        <f t="shared" ref="S83" si="952">IF(K83&lt;0, ATAN2(L83,K83)*180/PI()+360,ATAN2(L83,K83)*180/PI())</f>
        <v>295.55996500763655</v>
      </c>
      <c r="T83" s="53">
        <f t="shared" ref="T83" si="953">ATAN(N83/M83)*180/PI()</f>
        <v>-21.416714022296176</v>
      </c>
      <c r="U83" s="26"/>
      <c r="V83" s="23">
        <f t="shared" ref="V83" si="954">(G83-$G$20)*100</f>
        <v>9.849999996367842</v>
      </c>
      <c r="W83" s="21">
        <f t="shared" ref="W83" si="955">(H83-$H$20)*100</f>
        <v>8.7999999523162842</v>
      </c>
      <c r="X83" s="21">
        <f t="shared" ref="X83" si="956">SQRT(V83^2+W83^2)</f>
        <v>13.208425306947573</v>
      </c>
      <c r="Y83" s="21">
        <f t="shared" ref="Y83" si="957">(I83-$I$20)*100</f>
        <v>7.849999999962165</v>
      </c>
      <c r="Z83" s="21">
        <f t="shared" ref="Z83" si="958">SQRT((G83-$G$20)^2+(H83-$H$20)^2+(I83-$I$20)^2)*100</f>
        <v>15.365057731379309</v>
      </c>
      <c r="AA83" s="21">
        <f t="shared" ref="AA83" si="959">Z83/F83</f>
        <v>5.5645297352211173E-2</v>
      </c>
      <c r="AB83" s="22">
        <f t="shared" ref="AB83" si="960">(AA83-$AA$20)/(F83-$F$20)</f>
        <v>2.015221271243501E-4</v>
      </c>
      <c r="AC83" s="26"/>
      <c r="AD83" s="52">
        <f t="shared" ref="AD83" si="961">IF(F83&lt;=0,NA(),IF((G83-$G$20)&lt;0,ATAN2((H83-$H$20),(G83-$G$20))*180/PI()+360,ATAN2((H83-$H$20),(G83-$G$20))*180/PI()))</f>
        <v>48.222366098055055</v>
      </c>
      <c r="AE83" s="53">
        <f t="shared" ref="AE83" si="962">IF(E83&lt;=0,NA(),ATAN(Y83/X83)*180/PI())</f>
        <v>30.723762221085163</v>
      </c>
      <c r="AF83" s="26"/>
      <c r="AG83" s="67">
        <f t="shared" ref="AG83" si="963">1/(O83/E83)</f>
        <v>2.9211869719014145</v>
      </c>
      <c r="AH83" s="67">
        <f t="shared" ref="AH83" si="964">1/(Z83/F83)</f>
        <v>17.970970550672476</v>
      </c>
      <c r="AI83" s="26"/>
      <c r="AJ83" s="20">
        <f t="shared" ref="AJ83" si="965">SQRT((G83-$E$11)^2+(H83-$F$11)^2+(I83-$G$11)^2)</f>
        <v>334.60045583743516</v>
      </c>
    </row>
    <row r="84" spans="2:36" ht="15.75" x14ac:dyDescent="0.25">
      <c r="B84" s="111">
        <v>66</v>
      </c>
      <c r="C84" s="112"/>
      <c r="D84" s="100">
        <v>45564.583333333336</v>
      </c>
      <c r="E84" s="97">
        <f t="shared" ref="E84" si="966">D84-D83</f>
        <v>9.1666666666715173</v>
      </c>
      <c r="F84" s="98">
        <f t="shared" ref="F84" si="967">D84-D$20</f>
        <v>285.29166666667152</v>
      </c>
      <c r="G84" s="17">
        <v>808770.28600000008</v>
      </c>
      <c r="H84" s="17">
        <v>9158789.2719999999</v>
      </c>
      <c r="I84" s="18">
        <v>2579.2155000000002</v>
      </c>
      <c r="K84" s="19">
        <f t="shared" ref="K84" si="968">(G84-G83)*100</f>
        <v>-2.8999999864026904</v>
      </c>
      <c r="L84" s="20">
        <f t="shared" ref="L84" si="969">(H84-H83)*100</f>
        <v>1.3000000268220901</v>
      </c>
      <c r="M84" s="20">
        <f t="shared" ref="M84" si="970">SQRT(K84^2+L84^2)</f>
        <v>3.1780497149782034</v>
      </c>
      <c r="N84" s="20">
        <f t="shared" ref="N84" si="971">(I84-I83)*100</f>
        <v>0.45000000004620233</v>
      </c>
      <c r="O84" s="21">
        <f t="shared" ref="O84" si="972">(SQRT((G84-G83)^2+(H84-H83)^2+(I84-I83)^2)*100)</f>
        <v>3.209750767725529</v>
      </c>
      <c r="P84" s="21">
        <f t="shared" ref="P84" si="973">O84/(F84-F83)</f>
        <v>0.35015462920623608</v>
      </c>
      <c r="Q84" s="22">
        <f t="shared" ref="Q84" si="974">(P84-P83)/(F84-F83)</f>
        <v>8.5396697394232496E-4</v>
      </c>
      <c r="R84" s="26"/>
      <c r="S84" s="52">
        <f t="shared" ref="S84" si="975">IF(K84&lt;0, ATAN2(L84,K84)*180/PI()+360,ATAN2(L84,K84)*180/PI())</f>
        <v>294.14554250195505</v>
      </c>
      <c r="T84" s="53">
        <f t="shared" ref="T84" si="976">ATAN(N84/M84)*180/PI()</f>
        <v>8.0592923080775964</v>
      </c>
      <c r="U84" s="26"/>
      <c r="V84" s="23">
        <f t="shared" ref="V84" si="977">(G84-$G$20)*100</f>
        <v>6.9500000099651515</v>
      </c>
      <c r="W84" s="21">
        <f t="shared" ref="W84" si="978">(H84-$H$20)*100</f>
        <v>10.099999979138374</v>
      </c>
      <c r="X84" s="21">
        <f t="shared" ref="X84" si="979">SQRT(V84^2+W84^2)</f>
        <v>12.260199823702335</v>
      </c>
      <c r="Y84" s="21">
        <f t="shared" ref="Y84" si="980">(I84-$I$20)*100</f>
        <v>8.3000000000083674</v>
      </c>
      <c r="Z84" s="21">
        <f t="shared" ref="Z84" si="981">SQRT((G84-$G$20)^2+(H84-$H$20)^2+(I84-$I$20)^2)*100</f>
        <v>14.805488837497046</v>
      </c>
      <c r="AA84" s="21">
        <f t="shared" ref="AA84" si="982">Z84/F84</f>
        <v>5.1895973725708061E-2</v>
      </c>
      <c r="AB84" s="22">
        <f t="shared" ref="AB84" si="983">(AA84-$AA$20)/(F84-$F$20)</f>
        <v>1.8190497581670401E-4</v>
      </c>
      <c r="AC84" s="26"/>
      <c r="AD84" s="52">
        <f t="shared" ref="AD84" si="984">IF(F84&lt;=0,NA(),IF((G84-$G$20)&lt;0,ATAN2((H84-$H$20),(G84-$G$20))*180/PI()+360,ATAN2((H84-$H$20),(G84-$G$20))*180/PI()))</f>
        <v>34.532591880351305</v>
      </c>
      <c r="AE84" s="53">
        <f t="shared" ref="AE84" si="985">IF(E84&lt;=0,NA(),ATAN(Y84/X84)*180/PI())</f>
        <v>34.09750265625172</v>
      </c>
      <c r="AF84" s="26"/>
      <c r="AG84" s="67">
        <f t="shared" ref="AG84" si="986">1/(O84/E84)</f>
        <v>2.8558811353341107</v>
      </c>
      <c r="AH84" s="67">
        <f t="shared" ref="AH84" si="987">1/(Z84/F84)</f>
        <v>19.269317602275244</v>
      </c>
      <c r="AI84" s="26"/>
      <c r="AJ84" s="20">
        <f t="shared" ref="AJ84" si="988">SQRT((G84-$E$11)^2+(H84-$F$11)^2+(I84-$G$11)^2)</f>
        <v>334.60395305744845</v>
      </c>
    </row>
    <row r="85" spans="2:36" ht="15.75" x14ac:dyDescent="0.25">
      <c r="B85" s="111">
        <v>67</v>
      </c>
      <c r="C85" s="112"/>
      <c r="D85" s="100">
        <v>45570.583333333336</v>
      </c>
      <c r="E85" s="97">
        <f t="shared" ref="E85" si="989">D85-D84</f>
        <v>6</v>
      </c>
      <c r="F85" s="98">
        <f t="shared" ref="F85" si="990">D85-D$20</f>
        <v>291.29166666667152</v>
      </c>
      <c r="G85" s="17">
        <v>808770.31099999999</v>
      </c>
      <c r="H85" s="17">
        <v>9158789.2569999993</v>
      </c>
      <c r="I85" s="18">
        <v>2579.2134999999998</v>
      </c>
      <c r="K85" s="19">
        <f t="shared" ref="K85" si="991">(G85-G84)*100</f>
        <v>2.4999999906867743</v>
      </c>
      <c r="L85" s="20">
        <f t="shared" ref="L85" si="992">(H85-H84)*100</f>
        <v>-1.5000000596046448</v>
      </c>
      <c r="M85" s="20">
        <f t="shared" ref="M85" si="993">SQRT(K85^2+L85^2)</f>
        <v>2.9154759701029622</v>
      </c>
      <c r="N85" s="20">
        <f t="shared" ref="N85" si="994">(I85-I84)*100</f>
        <v>-0.20000000004074536</v>
      </c>
      <c r="O85" s="21">
        <f t="shared" ref="O85" si="995">(SQRT((G85-G84)^2+(H85-H84)^2+(I85-I84)^2)*100)</f>
        <v>2.9223278618704143</v>
      </c>
      <c r="P85" s="21">
        <f t="shared" ref="P85" si="996">O85/(F85-F84)</f>
        <v>0.48705464364506906</v>
      </c>
      <c r="Q85" s="22">
        <f t="shared" ref="Q85" si="997">(P85-P84)/(F85-F84)</f>
        <v>2.281666907313883E-2</v>
      </c>
      <c r="R85" s="26"/>
      <c r="S85" s="52">
        <f t="shared" ref="S85" si="998">IF(K85&lt;0, ATAN2(L85,K85)*180/PI()+360,ATAN2(L85,K85)*180/PI())</f>
        <v>120.9637576306793</v>
      </c>
      <c r="T85" s="53">
        <f t="shared" ref="T85" si="999">ATAN(N85/M85)*180/PI()</f>
        <v>-3.9243099443819367</v>
      </c>
      <c r="U85" s="26"/>
      <c r="V85" s="23">
        <f t="shared" ref="V85" si="1000">(G85-$G$20)*100</f>
        <v>9.4500000006519258</v>
      </c>
      <c r="W85" s="21">
        <f t="shared" ref="W85" si="1001">(H85-$H$20)*100</f>
        <v>8.5999999195337296</v>
      </c>
      <c r="X85" s="21">
        <f t="shared" ref="X85" si="1002">SQRT(V85^2+W85^2)</f>
        <v>12.777421438940705</v>
      </c>
      <c r="Y85" s="21">
        <f t="shared" ref="Y85" si="1003">(I85-$I$20)*100</f>
        <v>8.099999999967622</v>
      </c>
      <c r="Z85" s="21">
        <f t="shared" ref="Z85" si="1004">SQRT((G85-$G$20)^2+(H85-$H$20)^2+(I85-$I$20)^2)*100</f>
        <v>15.128532599950898</v>
      </c>
      <c r="AA85" s="21">
        <f t="shared" ref="AA85" si="1005">Z85/F85</f>
        <v>5.193602952350386E-2</v>
      </c>
      <c r="AB85" s="22">
        <f t="shared" ref="AB85" si="1006">(AA85-$AA$20)/(F85-$F$20)</f>
        <v>1.7829562416879873E-4</v>
      </c>
      <c r="AC85" s="26"/>
      <c r="AD85" s="52">
        <f t="shared" ref="AD85" si="1007">IF(F85&lt;=0,NA(),IF((G85-$G$20)&lt;0,ATAN2((H85-$H$20),(G85-$G$20))*180/PI()+360,ATAN2((H85-$H$20),(G85-$G$20))*180/PI()))</f>
        <v>47.696147654299146</v>
      </c>
      <c r="AE85" s="53">
        <f t="shared" ref="AE85" si="1008">IF(E85&lt;=0,NA(),ATAN(Y85/X85)*180/PI())</f>
        <v>32.371865984758543</v>
      </c>
      <c r="AF85" s="26"/>
      <c r="AG85" s="67">
        <f t="shared" ref="AG85" si="1009">1/(O85/E85)</f>
        <v>2.0531577165882218</v>
      </c>
      <c r="AH85" s="67">
        <f t="shared" ref="AH85" si="1010">1/(Z85/F85)</f>
        <v>19.25445609097719</v>
      </c>
      <c r="AI85" s="26"/>
      <c r="AJ85" s="20">
        <f t="shared" ref="AJ85" si="1011">SQRT((G85-$E$11)^2+(H85-$F$11)^2+(I85-$G$11)^2)</f>
        <v>334.60451741129333</v>
      </c>
    </row>
    <row r="86" spans="2:36" ht="15.75" x14ac:dyDescent="0.25">
      <c r="B86" s="111">
        <v>68</v>
      </c>
      <c r="C86" s="112"/>
      <c r="D86" s="100">
        <v>45586.625</v>
      </c>
      <c r="E86" s="97"/>
      <c r="F86" s="98"/>
      <c r="G86" s="17"/>
      <c r="H86" s="17"/>
      <c r="I86" s="18"/>
    </row>
    <row r="87" spans="2:36" ht="15.75" x14ac:dyDescent="0.25">
      <c r="B87" s="111">
        <v>69</v>
      </c>
      <c r="C87" s="112"/>
      <c r="D87" s="100"/>
      <c r="E87" s="97"/>
      <c r="F87" s="98"/>
      <c r="G87" s="17"/>
      <c r="H87" s="17"/>
      <c r="I87" s="18"/>
    </row>
    <row r="88" spans="2:36" ht="15.75" x14ac:dyDescent="0.25">
      <c r="B88" s="111">
        <v>70</v>
      </c>
      <c r="C88" s="112"/>
      <c r="D88" s="100"/>
      <c r="E88" s="97"/>
      <c r="F88" s="98"/>
      <c r="G88" s="17"/>
      <c r="H88" s="17"/>
      <c r="I88" s="18"/>
    </row>
    <row r="89" spans="2:36" ht="15.75" x14ac:dyDescent="0.25">
      <c r="B89" s="111">
        <v>71</v>
      </c>
      <c r="C89" s="112"/>
      <c r="D89" s="100"/>
      <c r="E89" s="97"/>
      <c r="F89" s="98"/>
      <c r="G89" s="17"/>
      <c r="H89" s="17"/>
      <c r="I89" s="18"/>
    </row>
    <row r="90" spans="2:36" ht="15.75" x14ac:dyDescent="0.25">
      <c r="B90" s="111">
        <v>72</v>
      </c>
      <c r="C90" s="112"/>
      <c r="D90" s="100"/>
      <c r="E90" s="97"/>
      <c r="F90" s="98"/>
      <c r="G90" s="17"/>
      <c r="H90" s="17"/>
      <c r="I90" s="18"/>
    </row>
    <row r="91" spans="2:36" ht="15.75" x14ac:dyDescent="0.25">
      <c r="B91" s="111">
        <v>73</v>
      </c>
      <c r="C91" s="112"/>
      <c r="D91" s="100"/>
      <c r="E91" s="97"/>
      <c r="F91" s="98"/>
      <c r="G91" s="17"/>
      <c r="H91" s="17"/>
      <c r="I91" s="18"/>
    </row>
    <row r="92" spans="2:36" ht="15.75" x14ac:dyDescent="0.25">
      <c r="B92" s="111">
        <v>74</v>
      </c>
      <c r="C92" s="112"/>
      <c r="D92" s="100"/>
      <c r="E92" s="97"/>
      <c r="F92" s="98"/>
      <c r="G92" s="17"/>
      <c r="H92" s="17"/>
      <c r="I92" s="18"/>
    </row>
    <row r="93" spans="2:36" ht="15.75" x14ac:dyDescent="0.25">
      <c r="B93" s="111">
        <v>75</v>
      </c>
      <c r="C93" s="112"/>
      <c r="D93" s="100"/>
      <c r="E93" s="97"/>
      <c r="F93" s="98"/>
      <c r="G93" s="17"/>
      <c r="H93" s="17"/>
      <c r="I93" s="18"/>
    </row>
    <row r="94" spans="2:36" ht="15.75" x14ac:dyDescent="0.25">
      <c r="B94" s="111">
        <v>76</v>
      </c>
      <c r="C94" s="112"/>
      <c r="D94" s="100"/>
      <c r="E94" s="97"/>
      <c r="F94" s="98"/>
      <c r="G94" s="17"/>
      <c r="H94" s="17"/>
      <c r="I94" s="18"/>
    </row>
    <row r="95" spans="2:36" ht="15.75" x14ac:dyDescent="0.25">
      <c r="B95" s="111">
        <v>77</v>
      </c>
      <c r="C95" s="112"/>
      <c r="D95" s="100"/>
      <c r="E95" s="97"/>
      <c r="F95" s="98"/>
      <c r="G95" s="17"/>
      <c r="H95" s="17"/>
      <c r="I95" s="18"/>
    </row>
  </sheetData>
  <mergeCells count="88">
    <mergeCell ref="B82:C82"/>
    <mergeCell ref="B77:C77"/>
    <mergeCell ref="B78:C78"/>
    <mergeCell ref="B79:C79"/>
    <mergeCell ref="B80:C80"/>
    <mergeCell ref="B81:C81"/>
    <mergeCell ref="B72:C72"/>
    <mergeCell ref="B73:C73"/>
    <mergeCell ref="B74:C74"/>
    <mergeCell ref="B75:C75"/>
    <mergeCell ref="B76:C76"/>
    <mergeCell ref="B67:C67"/>
    <mergeCell ref="B68:C68"/>
    <mergeCell ref="B69:C69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  <mergeCell ref="B50:C50"/>
    <mergeCell ref="B51:C51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2:D5"/>
    <mergeCell ref="AH17:AH18"/>
    <mergeCell ref="B20:C20"/>
    <mergeCell ref="B21:C21"/>
    <mergeCell ref="S17:T17"/>
    <mergeCell ref="V17:AB17"/>
    <mergeCell ref="AD17:AE17"/>
    <mergeCell ref="D17:D19"/>
    <mergeCell ref="F17:F18"/>
    <mergeCell ref="E17:E18"/>
    <mergeCell ref="B17:C19"/>
    <mergeCell ref="G17:I17"/>
    <mergeCell ref="K17:Q17"/>
    <mergeCell ref="AG17:AG18"/>
    <mergeCell ref="B22:C22"/>
    <mergeCell ref="B23:C23"/>
    <mergeCell ref="B29:C29"/>
    <mergeCell ref="B30:C30"/>
    <mergeCell ref="B31:C31"/>
    <mergeCell ref="B25:C25"/>
    <mergeCell ref="B26:C26"/>
    <mergeCell ref="B27:C27"/>
    <mergeCell ref="B28:C28"/>
    <mergeCell ref="B24:C24"/>
    <mergeCell ref="B32:C32"/>
    <mergeCell ref="B33:C33"/>
    <mergeCell ref="B39:C39"/>
    <mergeCell ref="B34:C34"/>
    <mergeCell ref="B35:C35"/>
    <mergeCell ref="B36:C36"/>
    <mergeCell ref="B37:C37"/>
    <mergeCell ref="B38:C38"/>
    <mergeCell ref="B83:C83"/>
    <mergeCell ref="B84:C84"/>
    <mergeCell ref="B85:C85"/>
    <mergeCell ref="B86:C86"/>
    <mergeCell ref="B87:C87"/>
    <mergeCell ref="B93:C93"/>
    <mergeCell ref="B94:C94"/>
    <mergeCell ref="B95:C95"/>
    <mergeCell ref="B88:C88"/>
    <mergeCell ref="B89:C89"/>
    <mergeCell ref="B90:C90"/>
    <mergeCell ref="B91:C91"/>
    <mergeCell ref="B92:C92"/>
  </mergeCells>
  <pageMargins left="0.7" right="0.7" top="0.75" bottom="0.75" header="0.3" footer="0.3"/>
  <pageSetup paperSize="9" scale="2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08BE-65FB-44E7-BA62-0DAAE6C05741}">
  <sheetPr>
    <tabColor rgb="FFFF0000"/>
  </sheetPr>
  <dimension ref="B1:CV109"/>
  <sheetViews>
    <sheetView zoomScale="55" zoomScaleNormal="55" workbookViewId="0">
      <pane ySplit="19" topLeftCell="A57" activePane="bottomLeft" state="frozen"/>
      <selection activeCell="Q81" sqref="Q81"/>
      <selection pane="bottomLeft" activeCell="V94" sqref="V94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.140625" customWidth="1"/>
    <col min="5" max="9" width="15.5703125" customWidth="1"/>
    <col min="10" max="10" width="1.140625" customWidth="1"/>
    <col min="11" max="12" width="12.42578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13"/>
      <c r="C2" s="114"/>
      <c r="D2" s="115"/>
      <c r="E2" s="33"/>
      <c r="F2" s="27"/>
      <c r="G2" s="27"/>
      <c r="H2" s="27"/>
      <c r="I2" s="28"/>
      <c r="J2" s="1"/>
      <c r="K2" s="1"/>
      <c r="L2" s="1"/>
      <c r="M2" s="1"/>
      <c r="N2" s="1"/>
    </row>
    <row r="3" spans="2:36" ht="21.2" customHeight="1" x14ac:dyDescent="0.25">
      <c r="B3" s="116"/>
      <c r="C3" s="117"/>
      <c r="D3" s="118"/>
      <c r="E3" s="34"/>
      <c r="F3" s="29"/>
      <c r="G3" s="29"/>
      <c r="H3" s="29"/>
      <c r="I3" s="30"/>
      <c r="J3" s="1"/>
      <c r="K3" s="72"/>
      <c r="L3" s="72"/>
      <c r="M3" s="72"/>
      <c r="N3" s="7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16"/>
      <c r="C4" s="117"/>
      <c r="D4" s="118"/>
      <c r="E4" s="34"/>
      <c r="F4" s="29"/>
      <c r="G4" s="29"/>
      <c r="H4" s="29"/>
      <c r="I4" s="30"/>
      <c r="J4" s="2"/>
      <c r="K4" s="69"/>
      <c r="L4" s="69"/>
      <c r="M4" s="69"/>
      <c r="N4" s="69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19"/>
      <c r="C5" s="120"/>
      <c r="D5" s="121"/>
      <c r="E5" s="35"/>
      <c r="F5" s="31"/>
      <c r="G5" s="31"/>
      <c r="H5" s="31"/>
      <c r="I5" s="32"/>
      <c r="J5" s="2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4"/>
      <c r="C6" s="75"/>
      <c r="D6" s="75"/>
      <c r="E6" s="76"/>
      <c r="F6" s="76"/>
      <c r="G6" s="77"/>
      <c r="H6" s="77"/>
      <c r="I6" s="78"/>
      <c r="J6" s="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79"/>
      <c r="C7" s="36" t="s">
        <v>33</v>
      </c>
      <c r="D7" s="80"/>
      <c r="E7" s="99" t="s">
        <v>47</v>
      </c>
      <c r="F7" s="37"/>
      <c r="G7" s="36" t="s">
        <v>31</v>
      </c>
      <c r="H7" s="80"/>
      <c r="I7" s="88" t="s">
        <v>40</v>
      </c>
      <c r="J7" s="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79"/>
      <c r="C8" s="36" t="s">
        <v>32</v>
      </c>
      <c r="D8" s="80"/>
      <c r="E8" s="99" t="s">
        <v>48</v>
      </c>
      <c r="F8" s="45"/>
      <c r="G8" s="36" t="s">
        <v>30</v>
      </c>
      <c r="H8" s="80"/>
      <c r="I8" s="88" t="s">
        <v>43</v>
      </c>
      <c r="J8" s="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79"/>
      <c r="C9" s="36"/>
      <c r="D9" s="80"/>
      <c r="E9" s="37"/>
      <c r="F9" s="81"/>
      <c r="G9" s="81"/>
      <c r="H9" s="81"/>
      <c r="I9" s="82"/>
      <c r="J9" s="3"/>
      <c r="K9" s="69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79"/>
      <c r="C10" s="37" t="s">
        <v>37</v>
      </c>
      <c r="D10" s="80"/>
      <c r="E10" s="40" t="s">
        <v>27</v>
      </c>
      <c r="F10" s="40" t="s">
        <v>28</v>
      </c>
      <c r="G10" s="68" t="s">
        <v>29</v>
      </c>
      <c r="H10" s="81"/>
      <c r="I10" s="82"/>
      <c r="J10" s="3"/>
      <c r="K10" s="69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79"/>
      <c r="C11" s="36" t="s">
        <v>50</v>
      </c>
      <c r="E11" s="68">
        <v>808931.10900000005</v>
      </c>
      <c r="F11" s="68">
        <v>9159077.3220000006</v>
      </c>
      <c r="G11" s="68">
        <v>2523.3319999999999</v>
      </c>
      <c r="H11" s="83"/>
      <c r="I11" s="84"/>
      <c r="J11" s="3"/>
      <c r="K11" s="69"/>
      <c r="L11" s="69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5"/>
      <c r="C12" s="80"/>
      <c r="D12" s="80"/>
      <c r="E12" s="36"/>
      <c r="F12" s="36"/>
      <c r="G12" s="86"/>
      <c r="H12" s="86"/>
      <c r="I12" s="87"/>
      <c r="J12" s="4"/>
      <c r="K12" s="70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5"/>
      <c r="C13" s="80"/>
      <c r="D13" s="80"/>
      <c r="E13" s="38" t="s">
        <v>27</v>
      </c>
      <c r="F13" s="39" t="s">
        <v>28</v>
      </c>
      <c r="G13" s="40" t="s">
        <v>29</v>
      </c>
      <c r="H13" s="86"/>
      <c r="I13" s="87"/>
      <c r="J13" s="4"/>
      <c r="K13" s="70"/>
      <c r="L13" s="70"/>
      <c r="M13" s="70"/>
      <c r="N13" s="71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5"/>
      <c r="C14" s="41" t="s">
        <v>25</v>
      </c>
      <c r="D14" s="41"/>
      <c r="E14" s="68">
        <f>G20</f>
        <v>808732.92249999999</v>
      </c>
      <c r="F14" s="68">
        <f>H20</f>
        <v>9158811.7309999987</v>
      </c>
      <c r="G14" s="68">
        <f>I20</f>
        <v>2578.7494999999999</v>
      </c>
      <c r="H14" s="86"/>
      <c r="I14" s="87"/>
      <c r="J14" s="5"/>
      <c r="K14" s="73"/>
      <c r="L14" s="73"/>
      <c r="M14" s="73"/>
      <c r="N14" s="71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2"/>
      <c r="C15" s="43"/>
      <c r="D15" s="43"/>
      <c r="E15" s="43"/>
      <c r="F15" s="43"/>
      <c r="G15" s="43"/>
      <c r="H15" s="43"/>
      <c r="I15" s="4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34" t="s">
        <v>1</v>
      </c>
      <c r="C17" s="135"/>
      <c r="D17" s="129" t="s">
        <v>0</v>
      </c>
      <c r="E17" s="132" t="s">
        <v>19</v>
      </c>
      <c r="F17" s="129" t="s">
        <v>2</v>
      </c>
      <c r="G17" s="126" t="s">
        <v>22</v>
      </c>
      <c r="H17" s="140"/>
      <c r="I17" s="127"/>
      <c r="J17" s="9"/>
      <c r="K17" s="141" t="s">
        <v>21</v>
      </c>
      <c r="L17" s="142"/>
      <c r="M17" s="142"/>
      <c r="N17" s="142"/>
      <c r="O17" s="142"/>
      <c r="P17" s="142"/>
      <c r="Q17" s="143"/>
      <c r="R17" s="7"/>
      <c r="S17" s="126" t="s">
        <v>23</v>
      </c>
      <c r="T17" s="127"/>
      <c r="U17" s="7"/>
      <c r="V17" s="126" t="s">
        <v>24</v>
      </c>
      <c r="W17" s="128"/>
      <c r="X17" s="128"/>
      <c r="Y17" s="128"/>
      <c r="Z17" s="128"/>
      <c r="AA17" s="128"/>
      <c r="AB17" s="127"/>
      <c r="AC17" s="7"/>
      <c r="AD17" s="126" t="s">
        <v>34</v>
      </c>
      <c r="AE17" s="127"/>
      <c r="AF17" s="7"/>
      <c r="AG17" s="122" t="s">
        <v>35</v>
      </c>
      <c r="AH17" s="122" t="s">
        <v>35</v>
      </c>
      <c r="AI17" s="7"/>
      <c r="AJ17" s="95" t="s">
        <v>38</v>
      </c>
    </row>
    <row r="18" spans="2:100" ht="15.75" x14ac:dyDescent="0.25">
      <c r="B18" s="136"/>
      <c r="C18" s="137"/>
      <c r="D18" s="130"/>
      <c r="E18" s="133"/>
      <c r="F18" s="130"/>
      <c r="G18" s="54" t="s">
        <v>3</v>
      </c>
      <c r="H18" s="54" t="s">
        <v>4</v>
      </c>
      <c r="I18" s="55" t="s">
        <v>5</v>
      </c>
      <c r="J18" s="11"/>
      <c r="K18" s="54" t="s">
        <v>6</v>
      </c>
      <c r="L18" s="65" t="s">
        <v>7</v>
      </c>
      <c r="M18" s="65" t="s">
        <v>8</v>
      </c>
      <c r="N18" s="65" t="s">
        <v>9</v>
      </c>
      <c r="O18" s="64" t="s">
        <v>10</v>
      </c>
      <c r="P18" s="64" t="s">
        <v>11</v>
      </c>
      <c r="Q18" s="63" t="s">
        <v>12</v>
      </c>
      <c r="R18" s="56"/>
      <c r="S18" s="62" t="s">
        <v>13</v>
      </c>
      <c r="T18" s="63" t="s">
        <v>14</v>
      </c>
      <c r="U18" s="56"/>
      <c r="V18" s="62" t="s">
        <v>6</v>
      </c>
      <c r="W18" s="64" t="s">
        <v>7</v>
      </c>
      <c r="X18" s="64" t="s">
        <v>8</v>
      </c>
      <c r="Y18" s="64" t="s">
        <v>9</v>
      </c>
      <c r="Z18" s="89" t="s">
        <v>10</v>
      </c>
      <c r="AA18" s="64" t="s">
        <v>11</v>
      </c>
      <c r="AB18" s="63" t="s">
        <v>12</v>
      </c>
      <c r="AC18" s="56"/>
      <c r="AD18" s="62" t="s">
        <v>13</v>
      </c>
      <c r="AE18" s="63" t="s">
        <v>14</v>
      </c>
      <c r="AF18" s="7"/>
      <c r="AG18" s="123"/>
      <c r="AH18" s="123"/>
      <c r="AI18" s="7"/>
      <c r="AJ18" s="96" t="s">
        <v>39</v>
      </c>
    </row>
    <row r="19" spans="2:100" ht="18.75" thickBot="1" x14ac:dyDescent="0.3">
      <c r="B19" s="138"/>
      <c r="C19" s="139"/>
      <c r="D19" s="131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49" t="s">
        <v>15</v>
      </c>
      <c r="M19" s="49" t="s">
        <v>15</v>
      </c>
      <c r="N19" s="49" t="s">
        <v>15</v>
      </c>
      <c r="O19" s="57" t="s">
        <v>15</v>
      </c>
      <c r="P19" s="57" t="s">
        <v>16</v>
      </c>
      <c r="Q19" s="58" t="s">
        <v>36</v>
      </c>
      <c r="R19" s="56"/>
      <c r="S19" s="59" t="s">
        <v>17</v>
      </c>
      <c r="T19" s="58" t="s">
        <v>17</v>
      </c>
      <c r="U19" s="56"/>
      <c r="V19" s="59" t="s">
        <v>15</v>
      </c>
      <c r="W19" s="57" t="s">
        <v>15</v>
      </c>
      <c r="X19" s="57" t="s">
        <v>15</v>
      </c>
      <c r="Y19" s="57" t="s">
        <v>15</v>
      </c>
      <c r="Z19" s="90" t="s">
        <v>15</v>
      </c>
      <c r="AA19" s="57" t="s">
        <v>16</v>
      </c>
      <c r="AB19" s="58" t="s">
        <v>36</v>
      </c>
      <c r="AC19" s="56"/>
      <c r="AD19" s="59" t="s">
        <v>17</v>
      </c>
      <c r="AE19" s="58" t="s">
        <v>17</v>
      </c>
      <c r="AF19" s="7"/>
      <c r="AG19" s="61"/>
      <c r="AH19" s="61"/>
      <c r="AI19" s="7"/>
      <c r="AJ19" s="96" t="s">
        <v>18</v>
      </c>
    </row>
    <row r="20" spans="2:100" ht="15.75" x14ac:dyDescent="0.25">
      <c r="B20" s="124">
        <v>1</v>
      </c>
      <c r="C20" s="125"/>
      <c r="D20" s="101">
        <v>45279.291666666664</v>
      </c>
      <c r="E20" s="25">
        <v>0</v>
      </c>
      <c r="F20" s="24">
        <v>0</v>
      </c>
      <c r="G20" s="17">
        <v>808732.92249999999</v>
      </c>
      <c r="H20" s="17">
        <v>9158811.7309999987</v>
      </c>
      <c r="I20" s="18">
        <v>2578.7494999999999</v>
      </c>
      <c r="J20" s="6"/>
      <c r="K20" s="19">
        <f>(G20-G20)*100</f>
        <v>0</v>
      </c>
      <c r="L20" s="20">
        <f>(H20-H20)*100</f>
        <v>0</v>
      </c>
      <c r="M20" s="20">
        <f t="shared" ref="M20" si="0">SQRT(K20^2+L20^2)</f>
        <v>0</v>
      </c>
      <c r="N20" s="20">
        <f>(I20-I20)*100</f>
        <v>0</v>
      </c>
      <c r="O20" s="21">
        <f>(SQRT((G20-G20)^2+(H20-H20)^2+(I20-I20)^2)*100)</f>
        <v>0</v>
      </c>
      <c r="P20" s="21">
        <v>0</v>
      </c>
      <c r="Q20" s="22">
        <v>0</v>
      </c>
      <c r="R20" s="26"/>
      <c r="S20" s="52">
        <v>0</v>
      </c>
      <c r="T20" s="53">
        <v>0</v>
      </c>
      <c r="U20" s="26"/>
      <c r="V20" s="50">
        <f t="shared" ref="V20:V21" si="1">(G20-$G$20)*100</f>
        <v>0</v>
      </c>
      <c r="W20" s="60">
        <f t="shared" ref="W20:W21" si="2">(H20-$H$20)*100</f>
        <v>0</v>
      </c>
      <c r="X20" s="60">
        <v>0</v>
      </c>
      <c r="Y20" s="60">
        <f t="shared" ref="Y20:Y21" si="3">(I20-$I$20)*100</f>
        <v>0</v>
      </c>
      <c r="Z20" s="60">
        <v>0</v>
      </c>
      <c r="AA20" s="60">
        <v>0</v>
      </c>
      <c r="AB20" s="51">
        <v>0</v>
      </c>
      <c r="AC20" s="26"/>
      <c r="AD20" s="50">
        <v>0</v>
      </c>
      <c r="AE20" s="51">
        <v>0</v>
      </c>
      <c r="AF20" s="26"/>
      <c r="AG20" s="66">
        <v>0</v>
      </c>
      <c r="AH20" s="66">
        <v>0</v>
      </c>
      <c r="AI20" s="26"/>
      <c r="AJ20" s="20">
        <f t="shared" ref="AJ20:AJ21" si="4">SQRT((G20-$E$11)^2+(H20-$F$11)^2+(I20-$G$11)^2)</f>
        <v>335.98745120989958</v>
      </c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11">
        <v>2</v>
      </c>
      <c r="C21" s="112"/>
      <c r="D21" s="100">
        <v>45280.291666666664</v>
      </c>
      <c r="E21" s="97">
        <f t="shared" ref="E21" si="5">D21-D20</f>
        <v>1</v>
      </c>
      <c r="F21" s="98">
        <f t="shared" ref="F21" si="6">D21-D$20</f>
        <v>1</v>
      </c>
      <c r="G21" s="17">
        <v>808732.91350000002</v>
      </c>
      <c r="H21" s="17">
        <v>9158811.7359999996</v>
      </c>
      <c r="I21" s="18">
        <v>2578.7595000000001</v>
      </c>
      <c r="J21" s="6"/>
      <c r="K21" s="19">
        <f t="shared" ref="K21:L21" si="7">(G21-G20)*100</f>
        <v>-0.89999999618157744</v>
      </c>
      <c r="L21" s="20">
        <f t="shared" si="7"/>
        <v>0.50000008195638657</v>
      </c>
      <c r="M21" s="20">
        <f t="shared" ref="M21" si="8">SQRT(K21^2+L21^2)</f>
        <v>1.0295630505623405</v>
      </c>
      <c r="N21" s="20">
        <f t="shared" ref="N21" si="9">(I21-I20)*100</f>
        <v>1.0000000000218279</v>
      </c>
      <c r="O21" s="21">
        <f t="shared" ref="O21" si="10">(SQRT((G21-G20)^2+(H21-H20)^2+(I21-I20)^2)*100)</f>
        <v>1.4352700356124239</v>
      </c>
      <c r="P21" s="21">
        <f>O21/(F21-F20)</f>
        <v>1.4352700356124239</v>
      </c>
      <c r="Q21" s="22">
        <f t="shared" ref="Q21" si="11">(P21-P20)/(F21-F20)</f>
        <v>1.4352700356124239</v>
      </c>
      <c r="R21" s="26"/>
      <c r="S21" s="52">
        <f t="shared" ref="S21" si="12">IF(K21&lt;0, ATAN2(L21,K21)*180/PI()+360,ATAN2(L21,K21)*180/PI())</f>
        <v>299.05460818923672</v>
      </c>
      <c r="T21" s="53">
        <f t="shared" ref="T21" si="13">ATAN(N21/M21)*180/PI()</f>
        <v>44.165476409420002</v>
      </c>
      <c r="U21" s="26"/>
      <c r="V21" s="23">
        <f t="shared" si="1"/>
        <v>-0.89999999618157744</v>
      </c>
      <c r="W21" s="21">
        <f t="shared" si="2"/>
        <v>0.50000008195638657</v>
      </c>
      <c r="X21" s="21">
        <f t="shared" ref="X21" si="14">SQRT(V21^2+W21^2)</f>
        <v>1.0295630505623405</v>
      </c>
      <c r="Y21" s="21">
        <f t="shared" si="3"/>
        <v>1.0000000000218279</v>
      </c>
      <c r="Z21" s="21">
        <f t="shared" ref="Z21" si="15">SQRT((G21-$G$20)^2+(H21-$H$20)^2+(I21-$I$20)^2)*100</f>
        <v>1.4352700356124239</v>
      </c>
      <c r="AA21" s="21">
        <f t="shared" ref="AA21" si="16">Z21/F21</f>
        <v>1.4352700356124239</v>
      </c>
      <c r="AB21" s="22">
        <f t="shared" ref="AB21" si="17">(AA21-$AA$20)/(F21-$F$20)</f>
        <v>1.4352700356124239</v>
      </c>
      <c r="AC21" s="26"/>
      <c r="AD21" s="52">
        <f t="shared" ref="AD21" si="18">IF(F21&lt;=0,NA(),IF((G21-$G$20)&lt;0,ATAN2((H21-$H$20),(G21-$G$20))*180/PI()+360,ATAN2((H21-$H$20),(G21-$G$20))*180/PI()))</f>
        <v>299.05460818923672</v>
      </c>
      <c r="AE21" s="53">
        <f t="shared" ref="AE21" si="19">IF(E21&lt;=0,NA(),ATAN(Y21/X21)*180/PI())</f>
        <v>44.165476409420002</v>
      </c>
      <c r="AF21" s="26"/>
      <c r="AG21" s="67">
        <f t="shared" ref="AG21" si="20">1/(O21/E21)</f>
        <v>0.6967330015869132</v>
      </c>
      <c r="AH21" s="67">
        <f t="shared" ref="AH21" si="21">1/(Z21/F21)</f>
        <v>0.6967330015869132</v>
      </c>
      <c r="AI21" s="26"/>
      <c r="AJ21" s="20">
        <f t="shared" si="4"/>
        <v>335.99045726489641</v>
      </c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11">
        <v>3</v>
      </c>
      <c r="C22" s="112"/>
      <c r="D22" s="100">
        <v>45287.291666666664</v>
      </c>
      <c r="E22" s="97">
        <f t="shared" ref="E22:E23" si="22">D22-D21</f>
        <v>7</v>
      </c>
      <c r="F22" s="98">
        <f t="shared" ref="F22:F23" si="23">D22-D$20</f>
        <v>8</v>
      </c>
      <c r="G22" s="17">
        <v>808732.94149999996</v>
      </c>
      <c r="H22" s="17">
        <v>9158811.716</v>
      </c>
      <c r="I22" s="18">
        <v>2578.748</v>
      </c>
      <c r="K22" s="19">
        <f t="shared" ref="K22:K23" si="24">(G22-G21)*100</f>
        <v>2.7999999932944775</v>
      </c>
      <c r="L22" s="20">
        <f t="shared" ref="L22:L23" si="25">(H22-H21)*100</f>
        <v>-1.9999999552965164</v>
      </c>
      <c r="M22" s="20">
        <f t="shared" ref="M22:M23" si="26">SQRT(K22^2+L22^2)</f>
        <v>3.4409300753771705</v>
      </c>
      <c r="N22" s="20">
        <f t="shared" ref="N22:N23" si="27">(I22-I21)*100</f>
        <v>-1.1500000000069122</v>
      </c>
      <c r="O22" s="21">
        <f t="shared" ref="O22:O23" si="28">(SQRT((G22-G21)^2+(H22-H21)^2+(I22-I21)^2)*100)</f>
        <v>3.6280159569179182</v>
      </c>
      <c r="P22" s="21">
        <f t="shared" ref="P22:P23" si="29">O22/(F22-F21)</f>
        <v>0.51828799384541691</v>
      </c>
      <c r="Q22" s="22">
        <f t="shared" ref="Q22:Q23" si="30">(P22-P21)/(F22-F21)</f>
        <v>-0.13099743453814386</v>
      </c>
      <c r="R22" s="26"/>
      <c r="S22" s="52">
        <f t="shared" ref="S22:S23" si="31">IF(K22&lt;0, ATAN2(L22,K22)*180/PI()+360,ATAN2(L22,K22)*180/PI())</f>
        <v>125.53767725115493</v>
      </c>
      <c r="T22" s="53">
        <f t="shared" ref="T22:T23" si="32">ATAN(N22/M22)*180/PI()</f>
        <v>-18.48024454297558</v>
      </c>
      <c r="U22" s="26"/>
      <c r="V22" s="23">
        <f t="shared" ref="V22:V23" si="33">(G22-$G$20)*100</f>
        <v>1.8999999971129</v>
      </c>
      <c r="W22" s="21">
        <f t="shared" ref="W22:W23" si="34">(H22-$H$20)*100</f>
        <v>-1.4999998733401299</v>
      </c>
      <c r="X22" s="21">
        <f t="shared" ref="X22:X23" si="35">SQRT(V22^2+W22^2)</f>
        <v>2.4207436066319428</v>
      </c>
      <c r="Y22" s="21">
        <f t="shared" ref="Y22:Y23" si="36">(I22-$I$20)*100</f>
        <v>-0.14999999998508429</v>
      </c>
      <c r="Z22" s="21">
        <f t="shared" ref="Z22:Z23" si="37">SQRT((G22-$G$20)^2+(H22-$H$20)^2+(I22-$I$20)^2)*100</f>
        <v>2.4253864865305386</v>
      </c>
      <c r="AA22" s="21">
        <f t="shared" ref="AA22:AA23" si="38">Z22/F22</f>
        <v>0.30317331081631732</v>
      </c>
      <c r="AB22" s="22">
        <f t="shared" ref="AB22:AB23" si="39">(AA22-$AA$20)/(F22-$F$20)</f>
        <v>3.7896663852039665E-2</v>
      </c>
      <c r="AC22" s="26"/>
      <c r="AD22" s="52">
        <f t="shared" ref="AD22:AD23" si="40">IF(F22&lt;=0,NA(),IF((G22-$G$20)&lt;0,ATAN2((H22-$H$20),(G22-$G$20))*180/PI()+360,ATAN2((H22-$H$20),(G22-$G$20))*180/PI()))</f>
        <v>128.29016088160878</v>
      </c>
      <c r="AE22" s="53">
        <f t="shared" ref="AE22:AE23" si="41">IF(E22&lt;=0,NA(),ATAN(Y22/X22)*180/PI())</f>
        <v>-3.5457669108836796</v>
      </c>
      <c r="AF22" s="26"/>
      <c r="AG22" s="67">
        <f t="shared" ref="AG22:AG23" si="42">1/(O22/E22)</f>
        <v>1.929429220577811</v>
      </c>
      <c r="AH22" s="67">
        <f t="shared" ref="AH22:AH23" si="43">1/(Z22/F22)</f>
        <v>3.2984433798193633</v>
      </c>
      <c r="AI22" s="26"/>
      <c r="AJ22" s="20">
        <f t="shared" ref="AJ22:AJ23" si="44">SQRT((G22-$E$11)^2+(H22-$F$11)^2+(I22-$G$11)^2)</f>
        <v>335.98785446592166</v>
      </c>
    </row>
    <row r="23" spans="2:100" ht="15.75" x14ac:dyDescent="0.25">
      <c r="B23" s="111">
        <v>4</v>
      </c>
      <c r="C23" s="112"/>
      <c r="D23" s="100">
        <v>45289.291666666664</v>
      </c>
      <c r="E23" s="97">
        <f t="shared" si="22"/>
        <v>2</v>
      </c>
      <c r="F23" s="98">
        <f t="shared" si="23"/>
        <v>10</v>
      </c>
      <c r="G23" s="17">
        <v>808732.951</v>
      </c>
      <c r="H23" s="17">
        <v>9158811.7100000009</v>
      </c>
      <c r="I23" s="18">
        <v>2578.7479999999996</v>
      </c>
      <c r="K23" s="19">
        <f t="shared" si="24"/>
        <v>0.9500000043772161</v>
      </c>
      <c r="L23" s="20">
        <f t="shared" si="25"/>
        <v>-0.59999991208314896</v>
      </c>
      <c r="M23" s="20">
        <f t="shared" si="26"/>
        <v>1.1236102094661196</v>
      </c>
      <c r="N23" s="20">
        <f t="shared" si="27"/>
        <v>-4.5474735088646412E-11</v>
      </c>
      <c r="O23" s="21">
        <f t="shared" si="28"/>
        <v>1.1236102094661196</v>
      </c>
      <c r="P23" s="21">
        <f t="shared" si="29"/>
        <v>0.56180510473305978</v>
      </c>
      <c r="Q23" s="22">
        <f t="shared" si="30"/>
        <v>2.1758555443821437E-2</v>
      </c>
      <c r="R23" s="26"/>
      <c r="S23" s="52">
        <f t="shared" si="31"/>
        <v>122.27564040497045</v>
      </c>
      <c r="T23" s="53">
        <f t="shared" si="32"/>
        <v>-2.3188739058297757E-9</v>
      </c>
      <c r="U23" s="26"/>
      <c r="V23" s="23">
        <f t="shared" si="33"/>
        <v>2.8500000014901161</v>
      </c>
      <c r="W23" s="21">
        <f t="shared" si="34"/>
        <v>-2.0999997854232788</v>
      </c>
      <c r="X23" s="21">
        <f t="shared" si="35"/>
        <v>3.5401269902747101</v>
      </c>
      <c r="Y23" s="21">
        <f t="shared" si="36"/>
        <v>-0.15000000003055902</v>
      </c>
      <c r="Z23" s="21">
        <f t="shared" si="37"/>
        <v>3.543303417332567</v>
      </c>
      <c r="AA23" s="21">
        <f t="shared" si="38"/>
        <v>0.35433034173325673</v>
      </c>
      <c r="AB23" s="22">
        <f t="shared" si="39"/>
        <v>3.5433034173325675E-2</v>
      </c>
      <c r="AC23" s="26"/>
      <c r="AD23" s="52">
        <f t="shared" si="40"/>
        <v>126.38434900568912</v>
      </c>
      <c r="AE23" s="53">
        <f t="shared" si="41"/>
        <v>-2.4262488993858851</v>
      </c>
      <c r="AF23" s="26"/>
      <c r="AG23" s="67">
        <f t="shared" si="42"/>
        <v>1.7799767064686025</v>
      </c>
      <c r="AH23" s="67">
        <f t="shared" si="43"/>
        <v>2.8222251447853979</v>
      </c>
      <c r="AI23" s="26"/>
      <c r="AJ23" s="20">
        <f t="shared" si="44"/>
        <v>335.98699463502879</v>
      </c>
    </row>
    <row r="24" spans="2:100" ht="15.75" x14ac:dyDescent="0.25">
      <c r="B24" s="111">
        <v>5</v>
      </c>
      <c r="C24" s="112"/>
      <c r="D24" s="100">
        <v>45292.291666666664</v>
      </c>
      <c r="E24" s="97">
        <f t="shared" ref="E24:E25" si="45">D24-D23</f>
        <v>3</v>
      </c>
      <c r="F24" s="98">
        <f t="shared" ref="F24:F25" si="46">D24-D$20</f>
        <v>13</v>
      </c>
      <c r="G24" s="17">
        <v>808732.9375</v>
      </c>
      <c r="H24" s="17">
        <v>9158811.7184999995</v>
      </c>
      <c r="I24" s="18">
        <v>2578.7444999999998</v>
      </c>
      <c r="K24" s="19">
        <f t="shared" ref="K24:K25" si="47">(G24-G23)*100</f>
        <v>-1.3500000000931323</v>
      </c>
      <c r="L24" s="20">
        <f t="shared" ref="L24:L25" si="48">(H24-H23)*100</f>
        <v>0.84999985992908478</v>
      </c>
      <c r="M24" s="20">
        <f t="shared" ref="M24:M25" si="49">SQRT(K24^2+L24^2)</f>
        <v>1.5953055388015553</v>
      </c>
      <c r="N24" s="20">
        <f t="shared" ref="N24:N25" si="50">(I24-I23)*100</f>
        <v>-0.34999999998035491</v>
      </c>
      <c r="O24" s="21">
        <f t="shared" ref="O24:O25" si="51">(SQRT((G24-G23)^2+(H24-H23)^2+(I24-I23)^2)*100)</f>
        <v>1.6332482242810396</v>
      </c>
      <c r="P24" s="21">
        <f t="shared" ref="P24:P25" si="52">O24/(F24-F23)</f>
        <v>0.54441607476034648</v>
      </c>
      <c r="Q24" s="22">
        <f t="shared" ref="Q24:Q25" si="53">(P24-P23)/(F24-F23)</f>
        <v>-5.7963433242377667E-3</v>
      </c>
      <c r="R24" s="26"/>
      <c r="S24" s="52">
        <f t="shared" ref="S24:S25" si="54">IF(K24&lt;0, ATAN2(L24,K24)*180/PI()+360,ATAN2(L24,K24)*180/PI())</f>
        <v>302.1957296758041</v>
      </c>
      <c r="T24" s="53">
        <f t="shared" ref="T24:T25" si="55">ATAN(N24/M24)*180/PI()</f>
        <v>-12.37428012436388</v>
      </c>
      <c r="U24" s="26"/>
      <c r="V24" s="23">
        <f t="shared" ref="V24:V25" si="56">(G24-$G$20)*100</f>
        <v>1.5000000013969839</v>
      </c>
      <c r="W24" s="21">
        <f t="shared" ref="W24:W25" si="57">(H24-$H$20)*100</f>
        <v>-1.249999925494194</v>
      </c>
      <c r="X24" s="21">
        <f t="shared" ref="X24:X25" si="58">SQRT(V24^2+W24^2)</f>
        <v>1.9525623723524024</v>
      </c>
      <c r="Y24" s="21">
        <f t="shared" ref="Y24:Y25" si="59">(I24-$I$20)*100</f>
        <v>-0.50000000001091394</v>
      </c>
      <c r="Z24" s="21">
        <f t="shared" ref="Z24:Z25" si="60">SQRT((G24-$G$20)^2+(H24-$H$20)^2+(I24-$I$20)^2)*100</f>
        <v>2.0155643919104533</v>
      </c>
      <c r="AA24" s="21">
        <f t="shared" ref="AA24:AA25" si="61">Z24/F24</f>
        <v>0.15504341476234257</v>
      </c>
      <c r="AB24" s="22">
        <f t="shared" ref="AB24:AB25" si="62">(AA24-$AA$20)/(F24-$F$20)</f>
        <v>1.1926416520180198E-2</v>
      </c>
      <c r="AC24" s="26"/>
      <c r="AD24" s="52">
        <f t="shared" ref="AD24:AD25" si="63">IF(F24&lt;=0,NA(),IF((G24-$G$20)&lt;0,ATAN2((H24-$H$20),(G24-$G$20))*180/PI()+360,ATAN2((H24-$H$20),(G24-$G$20))*180/PI()))</f>
        <v>129.8055693864674</v>
      </c>
      <c r="AE24" s="53">
        <f t="shared" ref="AE24:AE25" si="64">IF(E24&lt;=0,NA(),ATAN(Y24/X24)*180/PI())</f>
        <v>-14.363303003155378</v>
      </c>
      <c r="AF24" s="26"/>
      <c r="AG24" s="67">
        <f t="shared" ref="AG24:AG25" si="65">1/(O24/E24)</f>
        <v>1.8368304066704917</v>
      </c>
      <c r="AH24" s="67">
        <f t="shared" ref="AH24:AH25" si="66">1/(Z24/F24)</f>
        <v>6.4498063431642318</v>
      </c>
      <c r="AI24" s="26"/>
      <c r="AJ24" s="20">
        <f t="shared" ref="AJ24:AJ25" si="67">SQRT((G24-$E$11)^2+(H24-$F$11)^2+(I24-$G$11)^2)</f>
        <v>335.98766016235385</v>
      </c>
    </row>
    <row r="25" spans="2:100" ht="15.75" x14ac:dyDescent="0.25">
      <c r="B25" s="111">
        <v>6</v>
      </c>
      <c r="C25" s="112"/>
      <c r="D25" s="100">
        <v>45293.291666608799</v>
      </c>
      <c r="E25" s="97">
        <f t="shared" si="45"/>
        <v>0.99999994213430909</v>
      </c>
      <c r="F25" s="98">
        <f t="shared" si="46"/>
        <v>13.999999942134309</v>
      </c>
      <c r="G25" s="17">
        <v>808732.924</v>
      </c>
      <c r="H25" s="17">
        <v>9158811.7300000004</v>
      </c>
      <c r="I25" s="18">
        <v>2578.7429999999999</v>
      </c>
      <c r="K25" s="19">
        <f t="shared" si="47"/>
        <v>-1.3500000000931323</v>
      </c>
      <c r="L25" s="20">
        <f t="shared" si="48"/>
        <v>1.1500000953674316</v>
      </c>
      <c r="M25" s="20">
        <f t="shared" si="49"/>
        <v>1.7734148470102982</v>
      </c>
      <c r="N25" s="20">
        <f t="shared" si="50"/>
        <v>-0.14999999998508429</v>
      </c>
      <c r="O25" s="21">
        <f t="shared" si="51"/>
        <v>1.7797472347476997</v>
      </c>
      <c r="P25" s="21">
        <f t="shared" si="52"/>
        <v>1.7797473377340089</v>
      </c>
      <c r="Q25" s="22">
        <f t="shared" si="53"/>
        <v>1.2353313344569634</v>
      </c>
      <c r="R25" s="26"/>
      <c r="S25" s="52">
        <f t="shared" si="54"/>
        <v>310.42608108365005</v>
      </c>
      <c r="T25" s="53">
        <f t="shared" si="55"/>
        <v>-4.8347171339826733</v>
      </c>
      <c r="U25" s="26"/>
      <c r="V25" s="23">
        <f t="shared" si="56"/>
        <v>0.1500000013038516</v>
      </c>
      <c r="W25" s="21">
        <f t="shared" si="57"/>
        <v>-9.999983012676239E-2</v>
      </c>
      <c r="X25" s="21">
        <f t="shared" si="58"/>
        <v>0.18027747062940733</v>
      </c>
      <c r="Y25" s="21">
        <f t="shared" si="59"/>
        <v>-0.64999999999599822</v>
      </c>
      <c r="Z25" s="21">
        <f t="shared" si="60"/>
        <v>0.67453685326402624</v>
      </c>
      <c r="AA25" s="21">
        <f t="shared" si="61"/>
        <v>4.8181204003718919E-2</v>
      </c>
      <c r="AB25" s="22">
        <f t="shared" si="62"/>
        <v>3.4415145859188956E-3</v>
      </c>
      <c r="AC25" s="26"/>
      <c r="AD25" s="52">
        <f t="shared" si="63"/>
        <v>123.69002237446557</v>
      </c>
      <c r="AE25" s="53">
        <f t="shared" si="64"/>
        <v>-74.498648056895547</v>
      </c>
      <c r="AF25" s="26"/>
      <c r="AG25" s="67">
        <f t="shared" si="65"/>
        <v>0.56187750856433893</v>
      </c>
      <c r="AH25" s="67">
        <f t="shared" si="66"/>
        <v>20.754981546804309</v>
      </c>
      <c r="AI25" s="26"/>
      <c r="AJ25" s="20">
        <f t="shared" si="67"/>
        <v>335.98628485418442</v>
      </c>
    </row>
    <row r="26" spans="2:100" ht="15.75" x14ac:dyDescent="0.25">
      <c r="B26" s="111">
        <v>7</v>
      </c>
      <c r="C26" s="112"/>
      <c r="D26" s="100">
        <v>45296.375</v>
      </c>
      <c r="E26" s="97">
        <f t="shared" ref="E26:E27" si="68">D26-D25</f>
        <v>3.0833333912014496</v>
      </c>
      <c r="F26" s="98">
        <f t="shared" ref="F26:F27" si="69">D26-D$20</f>
        <v>17.083333333335759</v>
      </c>
      <c r="G26" s="17">
        <v>808732.9325</v>
      </c>
      <c r="H26" s="17">
        <v>9158811.7245000005</v>
      </c>
      <c r="I26" s="18">
        <v>2578.7485000000001</v>
      </c>
      <c r="K26" s="19">
        <f t="shared" ref="K26:K27" si="70">(G26-G25)*100</f>
        <v>0.84999999962747097</v>
      </c>
      <c r="L26" s="20">
        <f t="shared" ref="L26:L27" si="71">(H26-H25)*100</f>
        <v>-0.54999999701976776</v>
      </c>
      <c r="M26" s="20">
        <f t="shared" ref="M26:M27" si="72">SQRT(K26^2+L26^2)</f>
        <v>1.0124228346340503</v>
      </c>
      <c r="N26" s="20">
        <f t="shared" ref="N26:N27" si="73">(I26-I25)*100</f>
        <v>0.55000000002110028</v>
      </c>
      <c r="O26" s="21">
        <f t="shared" ref="O26:O27" si="74">(SQRT((G26-G25)^2+(H26-H25)^2+(I26-I25)^2)*100)</f>
        <v>1.1521718604928934</v>
      </c>
      <c r="P26" s="21">
        <f t="shared" ref="P26:P27" si="75">O26/(F26-F25)</f>
        <v>0.37367735314666667</v>
      </c>
      <c r="Q26" s="22">
        <f t="shared" ref="Q26:Q27" si="76">(P26-P25)/(F26-F25)</f>
        <v>-0.45602268914535188</v>
      </c>
      <c r="R26" s="26"/>
      <c r="S26" s="52">
        <f t="shared" ref="S26:S27" si="77">IF(K26&lt;0, ATAN2(L26,K26)*180/PI()+360,ATAN2(L26,K26)*180/PI())</f>
        <v>122.90524279283947</v>
      </c>
      <c r="T26" s="53">
        <f t="shared" ref="T26:T27" si="78">ATAN(N26/M26)*180/PI()</f>
        <v>28.513077966816279</v>
      </c>
      <c r="U26" s="26"/>
      <c r="V26" s="23">
        <f t="shared" ref="V26:V27" si="79">(G26-$G$20)*100</f>
        <v>1.0000000009313226</v>
      </c>
      <c r="W26" s="21">
        <f t="shared" ref="W26:W27" si="80">(H26-$H$20)*100</f>
        <v>-0.64999982714653015</v>
      </c>
      <c r="X26" s="21">
        <f t="shared" ref="X26:X27" si="81">SQRT(V26^2+W26^2)</f>
        <v>1.1926859507653993</v>
      </c>
      <c r="Y26" s="21">
        <f t="shared" ref="Y26:Y27" si="82">(I26-$I$20)*100</f>
        <v>-9.9999999974897946E-2</v>
      </c>
      <c r="Z26" s="21">
        <f t="shared" ref="Z26:Z27" si="83">SQRT((G26-$G$20)^2+(H26-$H$20)^2+(I26-$I$20)^2)*100</f>
        <v>1.1968708272608801</v>
      </c>
      <c r="AA26" s="21">
        <f t="shared" ref="AA26:AA27" si="84">Z26/F26</f>
        <v>7.0060731351846456E-2</v>
      </c>
      <c r="AB26" s="22">
        <f t="shared" ref="AB26:AB27" si="85">(AA26-$AA$20)/(F26-$F$20)</f>
        <v>4.1011159815709172E-3</v>
      </c>
      <c r="AC26" s="26"/>
      <c r="AD26" s="52">
        <f t="shared" ref="AD26:AD27" si="86">IF(F26&lt;=0,NA(),IF((G26-$G$20)&lt;0,ATAN2((H26-$H$20),(G26-$G$20))*180/PI()+360,ATAN2((H26-$H$20),(G26-$G$20))*180/PI()))</f>
        <v>123.02386056918179</v>
      </c>
      <c r="AE26" s="53">
        <f t="shared" ref="AE26:AE27" si="87">IF(E26&lt;=0,NA(),ATAN(Y26/X26)*180/PI())</f>
        <v>-4.7927186661896934</v>
      </c>
      <c r="AF26" s="26"/>
      <c r="AG26" s="67">
        <f t="shared" ref="AG26:AG27" si="88">1/(O26/E26)</f>
        <v>2.6761054465281027</v>
      </c>
      <c r="AH26" s="67">
        <f t="shared" ref="AH26:AH27" si="89">1/(Z26/F26)</f>
        <v>14.273330876007833</v>
      </c>
      <c r="AI26" s="26"/>
      <c r="AJ26" s="20">
        <f t="shared" ref="AJ26:AJ27" si="90">SQRT((G26-$E$11)^2+(H26-$F$11)^2+(I26-$G$11)^2)</f>
        <v>335.98652596622503</v>
      </c>
    </row>
    <row r="27" spans="2:100" ht="15.75" x14ac:dyDescent="0.25">
      <c r="B27" s="111">
        <v>8</v>
      </c>
      <c r="C27" s="112"/>
      <c r="D27" s="100">
        <v>45297.375</v>
      </c>
      <c r="E27" s="97">
        <f t="shared" si="68"/>
        <v>1</v>
      </c>
      <c r="F27" s="98">
        <f t="shared" si="69"/>
        <v>18.083333333335759</v>
      </c>
      <c r="G27" s="17">
        <v>808732.92749999999</v>
      </c>
      <c r="H27" s="17">
        <v>9158811.7294999994</v>
      </c>
      <c r="I27" s="18">
        <v>2578.7370000000001</v>
      </c>
      <c r="K27" s="19">
        <f t="shared" si="70"/>
        <v>-0.50000000046566129</v>
      </c>
      <c r="L27" s="20">
        <f t="shared" si="71"/>
        <v>0.49999989569187164</v>
      </c>
      <c r="M27" s="20">
        <f t="shared" si="72"/>
        <v>0.70710670775883877</v>
      </c>
      <c r="N27" s="20">
        <f t="shared" si="73"/>
        <v>-1.1500000000069122</v>
      </c>
      <c r="O27" s="21">
        <f t="shared" si="74"/>
        <v>1.3499999615457186</v>
      </c>
      <c r="P27" s="21">
        <f t="shared" si="75"/>
        <v>1.3499999615457186</v>
      </c>
      <c r="Q27" s="22">
        <f t="shared" si="76"/>
        <v>0.97632260839905194</v>
      </c>
      <c r="R27" s="26"/>
      <c r="S27" s="52">
        <f t="shared" si="77"/>
        <v>314.99999399690341</v>
      </c>
      <c r="T27" s="53">
        <f t="shared" si="78"/>
        <v>-58.413664558310302</v>
      </c>
      <c r="U27" s="26"/>
      <c r="V27" s="23">
        <f t="shared" si="79"/>
        <v>0.50000000046566129</v>
      </c>
      <c r="W27" s="21">
        <f t="shared" si="80"/>
        <v>-0.14999993145465851</v>
      </c>
      <c r="X27" s="21">
        <f t="shared" si="81"/>
        <v>0.52201530619519532</v>
      </c>
      <c r="Y27" s="21">
        <f t="shared" si="82"/>
        <v>-1.2499999999818101</v>
      </c>
      <c r="Z27" s="21">
        <f t="shared" si="83"/>
        <v>1.3546217109793379</v>
      </c>
      <c r="AA27" s="21">
        <f t="shared" si="84"/>
        <v>7.4909956367510938E-2</v>
      </c>
      <c r="AB27" s="22">
        <f t="shared" si="85"/>
        <v>4.1424860664055789E-3</v>
      </c>
      <c r="AC27" s="26"/>
      <c r="AD27" s="52">
        <f t="shared" si="86"/>
        <v>106.699237013144</v>
      </c>
      <c r="AE27" s="53">
        <f t="shared" si="87"/>
        <v>-67.333987353176653</v>
      </c>
      <c r="AF27" s="26"/>
      <c r="AG27" s="67">
        <f t="shared" si="88"/>
        <v>0.74074076184048421</v>
      </c>
      <c r="AH27" s="67">
        <f t="shared" si="89"/>
        <v>13.349360331942581</v>
      </c>
      <c r="AI27" s="26"/>
      <c r="AJ27" s="20">
        <f t="shared" si="90"/>
        <v>335.98362612508174</v>
      </c>
    </row>
    <row r="28" spans="2:100" ht="15.75" x14ac:dyDescent="0.25">
      <c r="B28" s="111">
        <v>9</v>
      </c>
      <c r="C28" s="112"/>
      <c r="D28" s="100">
        <v>45299.375</v>
      </c>
      <c r="E28" s="97">
        <f t="shared" ref="E28:E29" si="91">D28-D27</f>
        <v>2</v>
      </c>
      <c r="F28" s="98">
        <f t="shared" ref="F28:F29" si="92">D28-D$20</f>
        <v>20.083333333335759</v>
      </c>
      <c r="G28" s="17">
        <v>808732.94299999997</v>
      </c>
      <c r="H28" s="17">
        <v>9158811.7180000003</v>
      </c>
      <c r="I28" s="18">
        <v>2578.7415000000001</v>
      </c>
      <c r="K28" s="19">
        <f t="shared" ref="K28:K29" si="93">(G28-G27)*100</f>
        <v>1.5499999979510903</v>
      </c>
      <c r="L28" s="20">
        <f t="shared" ref="L28:L29" si="94">(H28-H27)*100</f>
        <v>-1.1499999091029167</v>
      </c>
      <c r="M28" s="20">
        <f t="shared" ref="M28:M29" si="95">SQRT(K28^2+L28^2)</f>
        <v>1.9300258507556569</v>
      </c>
      <c r="N28" s="20">
        <f t="shared" ref="N28:N29" si="96">(I28-I27)*100</f>
        <v>0.4500000000007276</v>
      </c>
      <c r="O28" s="21">
        <f t="shared" ref="O28:O29" si="97">(SQRT((G28-G27)^2+(H28-H27)^2+(I28-I27)^2)*100)</f>
        <v>1.9817920639122946</v>
      </c>
      <c r="P28" s="21">
        <f t="shared" ref="P28:P29" si="98">O28/(F28-F27)</f>
        <v>0.99089603195614728</v>
      </c>
      <c r="Q28" s="22">
        <f t="shared" ref="Q28:Q29" si="99">(P28-P27)/(F28-F27)</f>
        <v>-0.17955196479478563</v>
      </c>
      <c r="R28" s="26"/>
      <c r="S28" s="52">
        <f t="shared" ref="S28:S29" si="100">IF(K28&lt;0, ATAN2(L28,K28)*180/PI()+360,ATAN2(L28,K28)*180/PI())</f>
        <v>126.57302884766641</v>
      </c>
      <c r="T28" s="53">
        <f t="shared" ref="T28:T29" si="101">ATAN(N28/M28)*180/PI()</f>
        <v>13.124467542220875</v>
      </c>
      <c r="U28" s="26"/>
      <c r="V28" s="23">
        <f t="shared" ref="V28:V29" si="102">(G28-$G$20)*100</f>
        <v>2.0499999984167516</v>
      </c>
      <c r="W28" s="21">
        <f t="shared" ref="W28:W29" si="103">(H28-$H$20)*100</f>
        <v>-1.2999998405575752</v>
      </c>
      <c r="X28" s="21">
        <f t="shared" ref="X28:X29" si="104">SQRT(V28^2+W28^2)</f>
        <v>2.4274471320624889</v>
      </c>
      <c r="Y28" s="21">
        <f t="shared" ref="Y28:Y29" si="105">(I28-$I$20)*100</f>
        <v>-0.79999999998108251</v>
      </c>
      <c r="Z28" s="21">
        <f t="shared" ref="Z28:Z29" si="106">SQRT((G28-$G$20)^2+(H28-$H$20)^2+(I28-$I$20)^2)*100</f>
        <v>2.5558755014530998</v>
      </c>
      <c r="AA28" s="21">
        <f t="shared" ref="AA28:AA29" si="107">Z28/F28</f>
        <v>0.12726351044578213</v>
      </c>
      <c r="AB28" s="22">
        <f t="shared" ref="AB28:AB29" si="108">(AA28-$AA$20)/(F28-$F$20)</f>
        <v>6.336772304353532E-3</v>
      </c>
      <c r="AC28" s="26"/>
      <c r="AD28" s="52">
        <f t="shared" ref="AD28:AD29" si="109">IF(F28&lt;=0,NA(),IF((G28-$G$20)&lt;0,ATAN2((H28-$H$20),(G28-$G$20))*180/PI()+360,ATAN2((H28-$H$20),(G28-$G$20))*180/PI()))</f>
        <v>122.38067454838543</v>
      </c>
      <c r="AE28" s="53">
        <f t="shared" ref="AE28:AE29" si="110">IF(E28&lt;=0,NA(),ATAN(Y28/X28)*180/PI())</f>
        <v>-18.240376642927604</v>
      </c>
      <c r="AF28" s="26"/>
      <c r="AG28" s="67">
        <f t="shared" ref="AG28:AG29" si="111">1/(O28/E28)</f>
        <v>1.009187611767786</v>
      </c>
      <c r="AH28" s="67">
        <f t="shared" ref="AH28:AH29" si="112">1/(Z28/F28)</f>
        <v>7.8577118963414767</v>
      </c>
      <c r="AI28" s="26"/>
      <c r="AJ28" s="20">
        <f t="shared" ref="AJ28:AJ29" si="113">SQRT((G28-$E$11)^2+(H28-$F$11)^2+(I28-$G$11)^2)</f>
        <v>335.98431669117235</v>
      </c>
    </row>
    <row r="29" spans="2:100" ht="15.75" x14ac:dyDescent="0.25">
      <c r="B29" s="111">
        <v>10</v>
      </c>
      <c r="C29" s="112"/>
      <c r="D29" s="100">
        <v>45300.375</v>
      </c>
      <c r="E29" s="97">
        <f t="shared" si="91"/>
        <v>1</v>
      </c>
      <c r="F29" s="98">
        <f t="shared" si="92"/>
        <v>21.083333333335759</v>
      </c>
      <c r="G29" s="17">
        <v>808732.91650000005</v>
      </c>
      <c r="H29" s="17">
        <v>9158811.7359999996</v>
      </c>
      <c r="I29" s="18">
        <v>2578.7349999999997</v>
      </c>
      <c r="K29" s="19">
        <f t="shared" si="93"/>
        <v>-2.6499999919906259</v>
      </c>
      <c r="L29" s="20">
        <f t="shared" si="94"/>
        <v>1.7999999225139618</v>
      </c>
      <c r="M29" s="20">
        <f t="shared" si="95"/>
        <v>3.2035136457646916</v>
      </c>
      <c r="N29" s="20">
        <f t="shared" si="96"/>
        <v>-0.65000000004147296</v>
      </c>
      <c r="O29" s="21">
        <f t="shared" si="97"/>
        <v>3.2687917765826717</v>
      </c>
      <c r="P29" s="21">
        <f t="shared" si="98"/>
        <v>3.2687917765826717</v>
      </c>
      <c r="Q29" s="22">
        <f t="shared" si="99"/>
        <v>2.2778957446265244</v>
      </c>
      <c r="R29" s="26"/>
      <c r="S29" s="52">
        <f t="shared" si="100"/>
        <v>304.18612142045788</v>
      </c>
      <c r="T29" s="53">
        <f t="shared" si="101"/>
        <v>-11.469731730388403</v>
      </c>
      <c r="U29" s="26"/>
      <c r="V29" s="23">
        <f t="shared" si="102"/>
        <v>-0.59999999357387424</v>
      </c>
      <c r="W29" s="21">
        <f t="shared" si="103"/>
        <v>0.50000008195638657</v>
      </c>
      <c r="X29" s="21">
        <f t="shared" si="104"/>
        <v>0.78102501512118194</v>
      </c>
      <c r="Y29" s="21">
        <f t="shared" si="105"/>
        <v>-1.4500000000225555</v>
      </c>
      <c r="Z29" s="21">
        <f t="shared" si="106"/>
        <v>1.6469669317598497</v>
      </c>
      <c r="AA29" s="21">
        <f t="shared" si="107"/>
        <v>7.8117008621011549E-2</v>
      </c>
      <c r="AB29" s="22">
        <f t="shared" si="108"/>
        <v>3.705154559098936E-3</v>
      </c>
      <c r="AC29" s="26"/>
      <c r="AD29" s="52">
        <f t="shared" si="109"/>
        <v>309.80557601283533</v>
      </c>
      <c r="AE29" s="53">
        <f t="shared" si="110"/>
        <v>-61.691409453894615</v>
      </c>
      <c r="AF29" s="26"/>
      <c r="AG29" s="67">
        <f t="shared" si="111"/>
        <v>0.30592343237152925</v>
      </c>
      <c r="AH29" s="67">
        <f t="shared" si="112"/>
        <v>12.80130944147578</v>
      </c>
      <c r="AI29" s="26"/>
      <c r="AJ29" s="20">
        <f t="shared" si="113"/>
        <v>335.98464676501783</v>
      </c>
    </row>
    <row r="30" spans="2:100" ht="15.75" x14ac:dyDescent="0.25">
      <c r="B30" s="111">
        <v>11</v>
      </c>
      <c r="C30" s="112"/>
      <c r="D30" s="100">
        <v>45301.375</v>
      </c>
      <c r="E30" s="97">
        <f t="shared" ref="E30:E32" si="114">D30-D29</f>
        <v>1</v>
      </c>
      <c r="F30" s="98">
        <f t="shared" ref="F30:F32" si="115">D30-D$20</f>
        <v>22.083333333335759</v>
      </c>
      <c r="G30" s="17">
        <v>808732.90950000007</v>
      </c>
      <c r="H30" s="17">
        <v>9158811.7434999999</v>
      </c>
      <c r="I30" s="18">
        <v>2578.7335000000003</v>
      </c>
      <c r="K30" s="19">
        <f t="shared" ref="K30:K31" si="116">(G30-G29)*100</f>
        <v>-0.69999999832361937</v>
      </c>
      <c r="L30" s="20">
        <f t="shared" ref="L30:L31" si="117">(H30-H29)*100</f>
        <v>0.75000002980232239</v>
      </c>
      <c r="M30" s="20">
        <f t="shared" ref="M30:M31" si="118">SQRT(K30^2+L30^2)</f>
        <v>1.0259142470774796</v>
      </c>
      <c r="N30" s="20">
        <f t="shared" ref="N30:N31" si="119">(I30-I29)*100</f>
        <v>-0.14999999993960955</v>
      </c>
      <c r="O30" s="21">
        <f t="shared" ref="O30:O31" si="120">(SQRT((G30-G29)^2+(H30-H29)^2+(I30-I29)^2)*100)</f>
        <v>1.0368220880837919</v>
      </c>
      <c r="P30" s="21">
        <f t="shared" ref="P30:P31" si="121">O30/(F30-F29)</f>
        <v>1.0368220880837919</v>
      </c>
      <c r="Q30" s="22">
        <f t="shared" ref="Q30:Q31" si="122">(P30-P29)/(F30-F29)</f>
        <v>-2.2319696884988796</v>
      </c>
      <c r="R30" s="26"/>
      <c r="S30" s="52">
        <f t="shared" ref="S30:S31" si="123">IF(K30&lt;0, ATAN2(L30,K30)*180/PI()+360,ATAN2(L30,K30)*180/PI())</f>
        <v>316.97493521498671</v>
      </c>
      <c r="T30" s="53">
        <f t="shared" ref="T30:T31" si="124">ATAN(N30/M30)*180/PI()</f>
        <v>-8.3183347587052925</v>
      </c>
      <c r="U30" s="26"/>
      <c r="V30" s="23">
        <f t="shared" ref="V30:V31" si="125">(G30-$G$20)*100</f>
        <v>-1.2999999918974936</v>
      </c>
      <c r="W30" s="21">
        <f t="shared" ref="W30:W31" si="126">(H30-$H$20)*100</f>
        <v>1.250000111758709</v>
      </c>
      <c r="X30" s="21">
        <f t="shared" ref="X30:X31" si="127">SQRT(V30^2+W30^2)</f>
        <v>1.8034689513075262</v>
      </c>
      <c r="Y30" s="21">
        <f t="shared" ref="Y30:Y31" si="128">(I30-$I$20)*100</f>
        <v>-1.599999999962165</v>
      </c>
      <c r="Z30" s="21">
        <f t="shared" ref="Z30:Z31" si="129">SQRT((G30-$G$20)^2+(H30-$H$20)^2+(I30-$I$20)^2)*100</f>
        <v>2.4109127437983306</v>
      </c>
      <c r="AA30" s="21">
        <f t="shared" ref="AA30:AA31" si="130">Z30/F30</f>
        <v>0.10917340726632752</v>
      </c>
      <c r="AB30" s="22">
        <f t="shared" ref="AB30:AB31" si="131">(AA30-$AA$20)/(F30-$F$20)</f>
        <v>4.9437014611161748E-3</v>
      </c>
      <c r="AC30" s="26"/>
      <c r="AD30" s="52">
        <f t="shared" ref="AD30:AD31" si="132">IF(F30&lt;=0,NA(),IF((G30-$G$20)&lt;0,ATAN2((H30-$H$20),(G30-$G$20))*180/PI()+360,ATAN2((H30-$H$20),(G30-$G$20))*180/PI()))</f>
        <v>313.87670002369305</v>
      </c>
      <c r="AE30" s="53">
        <f t="shared" ref="AE30:AE31" si="133">IF(E30&lt;=0,NA(),ATAN(Y30/X30)*180/PI())</f>
        <v>-41.578769001100433</v>
      </c>
      <c r="AF30" s="26"/>
      <c r="AG30" s="67">
        <f t="shared" ref="AG30:AG31" si="134">1/(O30/E30)</f>
        <v>0.96448562534788884</v>
      </c>
      <c r="AH30" s="67">
        <f t="shared" ref="AH30:AH31" si="135">1/(Z30/F30)</f>
        <v>9.1597397666678049</v>
      </c>
      <c r="AI30" s="26"/>
      <c r="AJ30" s="20">
        <f t="shared" ref="AJ30:AJ31" si="136">SQRT((G30-$E$11)^2+(H30-$F$11)^2+(I30-$G$11)^2)</f>
        <v>335.98260024166268</v>
      </c>
    </row>
    <row r="31" spans="2:100" ht="15.75" x14ac:dyDescent="0.25">
      <c r="B31" s="111">
        <v>12</v>
      </c>
      <c r="C31" s="112"/>
      <c r="D31" s="100">
        <v>45303.375</v>
      </c>
      <c r="E31" s="97">
        <f t="shared" si="114"/>
        <v>2</v>
      </c>
      <c r="F31" s="98">
        <f t="shared" si="115"/>
        <v>24.083333333335759</v>
      </c>
      <c r="G31" s="17">
        <v>808732.94500000007</v>
      </c>
      <c r="H31" s="17">
        <v>9158811.7144999988</v>
      </c>
      <c r="I31" s="18">
        <v>2578.7370000000001</v>
      </c>
      <c r="K31" s="19">
        <f t="shared" si="116"/>
        <v>3.5499999998137355</v>
      </c>
      <c r="L31" s="20">
        <f t="shared" si="117"/>
        <v>-2.9000001028180122</v>
      </c>
      <c r="M31" s="20">
        <f t="shared" si="118"/>
        <v>4.5839394187774785</v>
      </c>
      <c r="N31" s="20">
        <f t="shared" si="119"/>
        <v>0.34999999998035491</v>
      </c>
      <c r="O31" s="21">
        <f t="shared" si="120"/>
        <v>4.597281870302087</v>
      </c>
      <c r="P31" s="21">
        <f t="shared" si="121"/>
        <v>2.2986409351510435</v>
      </c>
      <c r="Q31" s="22">
        <f t="shared" si="122"/>
        <v>0.63090942353362578</v>
      </c>
      <c r="R31" s="26"/>
      <c r="S31" s="52">
        <f t="shared" si="123"/>
        <v>129.24543566564424</v>
      </c>
      <c r="T31" s="53">
        <f t="shared" si="124"/>
        <v>4.3662638146494075</v>
      </c>
      <c r="U31" s="26"/>
      <c r="V31" s="23">
        <f t="shared" si="125"/>
        <v>2.2500000079162419</v>
      </c>
      <c r="W31" s="21">
        <f t="shared" si="126"/>
        <v>-1.6499999910593033</v>
      </c>
      <c r="X31" s="21">
        <f t="shared" si="127"/>
        <v>2.7901612867572352</v>
      </c>
      <c r="Y31" s="21">
        <f t="shared" si="128"/>
        <v>-1.2499999999818101</v>
      </c>
      <c r="Z31" s="21">
        <f t="shared" si="129"/>
        <v>3.0573681502353156</v>
      </c>
      <c r="AA31" s="21">
        <f t="shared" si="130"/>
        <v>0.12694954257031174</v>
      </c>
      <c r="AB31" s="22">
        <f t="shared" si="131"/>
        <v>5.2712612831958047E-3</v>
      </c>
      <c r="AC31" s="26"/>
      <c r="AD31" s="52">
        <f t="shared" si="132"/>
        <v>126.25383749325978</v>
      </c>
      <c r="AE31" s="53">
        <f t="shared" si="133"/>
        <v>-24.132512027220745</v>
      </c>
      <c r="AF31" s="26"/>
      <c r="AG31" s="67">
        <f t="shared" si="134"/>
        <v>0.43503967266392135</v>
      </c>
      <c r="AH31" s="67">
        <f t="shared" si="135"/>
        <v>7.8771453583311981</v>
      </c>
      <c r="AI31" s="26"/>
      <c r="AJ31" s="20">
        <f t="shared" si="136"/>
        <v>335.98516184229896</v>
      </c>
    </row>
    <row r="32" spans="2:100" ht="15.75" x14ac:dyDescent="0.25">
      <c r="B32" s="111">
        <v>13</v>
      </c>
      <c r="C32" s="112"/>
      <c r="D32" s="100">
        <v>45304.375</v>
      </c>
      <c r="E32" s="97">
        <f t="shared" si="114"/>
        <v>1</v>
      </c>
      <c r="F32" s="98">
        <f t="shared" si="115"/>
        <v>25.083333333335759</v>
      </c>
      <c r="G32" s="17">
        <v>808732.93149999995</v>
      </c>
      <c r="H32" s="17">
        <v>9158811.7284999993</v>
      </c>
      <c r="I32" s="18">
        <v>2578.739</v>
      </c>
      <c r="K32" s="19">
        <f t="shared" ref="K32:K33" si="137">(G32-G31)*100</f>
        <v>-1.3500000117346644</v>
      </c>
      <c r="L32" s="20">
        <f t="shared" ref="L32:L33" si="138">(H32-H31)*100</f>
        <v>1.4000000432133675</v>
      </c>
      <c r="M32" s="20">
        <f t="shared" ref="M32:M33" si="139">SQRT(K32^2+L32^2)</f>
        <v>1.9448650731300166</v>
      </c>
      <c r="N32" s="20">
        <f t="shared" ref="N32:N33" si="140">(I32-I31)*100</f>
        <v>0.19999999999527063</v>
      </c>
      <c r="O32" s="21">
        <f t="shared" ref="O32:O33" si="141">(SQRT((G32-G31)^2+(H32-H31)^2+(I32-I31)^2)*100)</f>
        <v>1.9551215186476603</v>
      </c>
      <c r="P32" s="21">
        <f t="shared" ref="P32:P33" si="142">O32/(F32-F31)</f>
        <v>1.9551215186476603</v>
      </c>
      <c r="Q32" s="22">
        <f t="shared" ref="Q32:Q33" si="143">(P32-P31)/(F32-F31)</f>
        <v>-0.34351941650338325</v>
      </c>
      <c r="R32" s="26"/>
      <c r="S32" s="52">
        <f t="shared" ref="S32:S33" si="144">IF(K32&lt;0, ATAN2(L32,K32)*180/PI()+360,ATAN2(L32,K32)*180/PI())</f>
        <v>316.04162731083835</v>
      </c>
      <c r="T32" s="53">
        <f t="shared" ref="T32:T33" si="145">ATAN(N32/M32)*180/PI()</f>
        <v>5.8713670431872682</v>
      </c>
      <c r="U32" s="26"/>
      <c r="V32" s="23">
        <f t="shared" ref="V32:V33" si="146">(G32-$G$20)*100</f>
        <v>0.89999999618157744</v>
      </c>
      <c r="W32" s="21">
        <f t="shared" ref="W32:W33" si="147">(H32-$H$20)*100</f>
        <v>-0.24999994784593582</v>
      </c>
      <c r="X32" s="21">
        <f t="shared" ref="X32:X33" si="148">SQRT(V32^2+W32^2)</f>
        <v>0.93407706697563775</v>
      </c>
      <c r="Y32" s="21">
        <f t="shared" ref="Y32:Y33" si="149">(I32-$I$20)*100</f>
        <v>-1.0499999999865395</v>
      </c>
      <c r="Z32" s="21">
        <f t="shared" ref="Z32:Z33" si="150">SQRT((G32-$G$20)^2+(H32-$H$20)^2+(I32-$I$20)^2)*100</f>
        <v>1.4053469205223112</v>
      </c>
      <c r="AA32" s="21">
        <f t="shared" ref="AA32:AA33" si="151">Z32/F32</f>
        <v>5.6027119755036894E-2</v>
      </c>
      <c r="AB32" s="22">
        <f t="shared" ref="AB32:AB33" si="152">(AA32-$AA$20)/(F32-$F$20)</f>
        <v>2.233639325781986E-3</v>
      </c>
      <c r="AC32" s="26"/>
      <c r="AD32" s="52">
        <f t="shared" ref="AD32:AD33" si="153">IF(F32&lt;=0,NA(),IF((G32-$G$20)&lt;0,ATAN2((H32-$H$20),(G32-$G$20))*180/PI()+360,ATAN2((H32-$H$20),(G32-$G$20))*180/PI()))</f>
        <v>105.52410797704977</v>
      </c>
      <c r="AE32" s="53">
        <f t="shared" ref="AE32:AE33" si="154">IF(E32&lt;=0,NA(),ATAN(Y32/X32)*180/PI())</f>
        <v>-48.343797786537571</v>
      </c>
      <c r="AF32" s="26"/>
      <c r="AG32" s="67">
        <f t="shared" ref="AG32:AG33" si="155">1/(O32/E32)</f>
        <v>0.51147715907279812</v>
      </c>
      <c r="AH32" s="67">
        <f t="shared" ref="AH32:AH33" si="156">1/(Z32/F32)</f>
        <v>17.848499162052658</v>
      </c>
      <c r="AI32" s="26"/>
      <c r="AJ32" s="20">
        <f t="shared" ref="AJ32:AJ33" si="157">SQRT((G32-$E$11)^2+(H32-$F$11)^2+(I32-$G$11)^2)</f>
        <v>335.98238703578312</v>
      </c>
    </row>
    <row r="33" spans="2:36" ht="15.75" x14ac:dyDescent="0.25">
      <c r="B33" s="111">
        <v>14</v>
      </c>
      <c r="C33" s="112"/>
      <c r="D33" s="100">
        <v>45305.375</v>
      </c>
      <c r="E33" s="97">
        <f t="shared" ref="E33:E34" si="158">D33-D32</f>
        <v>1</v>
      </c>
      <c r="F33" s="98">
        <f t="shared" ref="F33:F34" si="159">D33-D$20</f>
        <v>26.083333333335759</v>
      </c>
      <c r="G33" s="17">
        <v>808732.93599999999</v>
      </c>
      <c r="H33" s="17">
        <v>9158811.7245000005</v>
      </c>
      <c r="I33" s="18">
        <v>2578.7399999999998</v>
      </c>
      <c r="K33" s="19">
        <f t="shared" si="137"/>
        <v>0.45000000391155481</v>
      </c>
      <c r="L33" s="20">
        <f t="shared" si="138"/>
        <v>-0.39999987930059433</v>
      </c>
      <c r="M33" s="20">
        <f t="shared" si="139"/>
        <v>0.60207965167483402</v>
      </c>
      <c r="N33" s="20">
        <f t="shared" si="140"/>
        <v>9.9999999974897946E-2</v>
      </c>
      <c r="O33" s="21">
        <f t="shared" si="141"/>
        <v>0.61032770456195828</v>
      </c>
      <c r="P33" s="21">
        <f t="shared" si="142"/>
        <v>0.61032770456195828</v>
      </c>
      <c r="Q33" s="22">
        <f t="shared" si="143"/>
        <v>-1.3447938140857021</v>
      </c>
      <c r="R33" s="26"/>
      <c r="S33" s="52">
        <f t="shared" si="144"/>
        <v>131.63353050442791</v>
      </c>
      <c r="T33" s="53">
        <f t="shared" si="145"/>
        <v>9.4302263241230175</v>
      </c>
      <c r="U33" s="26"/>
      <c r="V33" s="23">
        <f t="shared" si="146"/>
        <v>1.3500000000931323</v>
      </c>
      <c r="W33" s="21">
        <f t="shared" si="147"/>
        <v>-0.64999982714653015</v>
      </c>
      <c r="X33" s="21">
        <f t="shared" si="148"/>
        <v>1.4983323314745551</v>
      </c>
      <c r="Y33" s="21">
        <f t="shared" si="149"/>
        <v>-0.95000000001164153</v>
      </c>
      <c r="Z33" s="21">
        <f t="shared" si="150"/>
        <v>1.7741194366682576</v>
      </c>
      <c r="AA33" s="21">
        <f t="shared" si="151"/>
        <v>6.801735859430387E-2</v>
      </c>
      <c r="AB33" s="22">
        <f t="shared" si="152"/>
        <v>2.6076942592062956E-3</v>
      </c>
      <c r="AC33" s="26"/>
      <c r="AD33" s="52">
        <f t="shared" si="153"/>
        <v>115.70994782376698</v>
      </c>
      <c r="AE33" s="53">
        <f t="shared" si="154"/>
        <v>-32.376260288768989</v>
      </c>
      <c r="AF33" s="26"/>
      <c r="AG33" s="67">
        <f t="shared" si="155"/>
        <v>1.6384640456682458</v>
      </c>
      <c r="AH33" s="67">
        <f t="shared" si="156"/>
        <v>14.702129289739064</v>
      </c>
      <c r="AI33" s="26"/>
      <c r="AJ33" s="20">
        <f t="shared" si="157"/>
        <v>335.98305969104467</v>
      </c>
    </row>
    <row r="34" spans="2:36" ht="15.75" x14ac:dyDescent="0.25">
      <c r="B34" s="111">
        <v>15</v>
      </c>
      <c r="C34" s="112"/>
      <c r="D34" s="100">
        <v>45309.375</v>
      </c>
      <c r="E34" s="97">
        <f t="shared" si="158"/>
        <v>4</v>
      </c>
      <c r="F34" s="98">
        <f t="shared" si="159"/>
        <v>30.083333333335759</v>
      </c>
      <c r="G34" s="17">
        <v>808732.93399999989</v>
      </c>
      <c r="H34" s="17">
        <v>9158811.7245000005</v>
      </c>
      <c r="I34" s="18">
        <v>2578.732</v>
      </c>
      <c r="K34" s="19">
        <f t="shared" ref="K34:K35" si="160">(G34-G33)*100</f>
        <v>-0.20000000949949026</v>
      </c>
      <c r="L34" s="20">
        <f t="shared" ref="L34:L35" si="161">(H34-H33)*100</f>
        <v>0</v>
      </c>
      <c r="M34" s="20">
        <f t="shared" ref="M34:M35" si="162">SQRT(K34^2+L34^2)</f>
        <v>0.20000000949949026</v>
      </c>
      <c r="N34" s="20">
        <f t="shared" ref="N34:N35" si="163">(I34-I33)*100</f>
        <v>-0.79999999998108251</v>
      </c>
      <c r="O34" s="21">
        <f t="shared" ref="O34:O35" si="164">(SQRT((G34-G33)^2+(H34-H33)^2+(I34-I33)^2)*100)</f>
        <v>0.82462112740914439</v>
      </c>
      <c r="P34" s="21">
        <f t="shared" ref="P34:P35" si="165">O34/(F34-F33)</f>
        <v>0.2061552818522861</v>
      </c>
      <c r="Q34" s="22">
        <f t="shared" ref="Q34:Q35" si="166">(P34-P33)/(F34-F33)</f>
        <v>-0.10104310567741805</v>
      </c>
      <c r="R34" s="26"/>
      <c r="S34" s="52">
        <f t="shared" ref="S34:S35" si="167">IF(K34&lt;0, ATAN2(L34,K34)*180/PI()+360,ATAN2(L34,K34)*180/PI())</f>
        <v>270</v>
      </c>
      <c r="T34" s="53">
        <f t="shared" ref="T34:T35" si="168">ATAN(N34/M34)*180/PI()</f>
        <v>-75.963755891424498</v>
      </c>
      <c r="U34" s="26"/>
      <c r="V34" s="23">
        <f t="shared" ref="V34:V35" si="169">(G34-$G$20)*100</f>
        <v>1.149999990593642</v>
      </c>
      <c r="W34" s="21">
        <f t="shared" ref="W34:W35" si="170">(H34-$H$20)*100</f>
        <v>-0.64999982714653015</v>
      </c>
      <c r="X34" s="21">
        <f t="shared" ref="X34:X35" si="171">SQRT(V34^2+W34^2)</f>
        <v>1.3209843881196688</v>
      </c>
      <c r="Y34" s="21">
        <f t="shared" ref="Y34:Y35" si="172">(I34-$I$20)*100</f>
        <v>-1.749999999992724</v>
      </c>
      <c r="Z34" s="21">
        <f t="shared" ref="Z34:Z35" si="173">SQRT((G34-$G$20)^2+(H34-$H$20)^2+(I34-$I$20)^2)*100</f>
        <v>2.1926011387460398</v>
      </c>
      <c r="AA34" s="21">
        <f t="shared" ref="AA34:AA35" si="174">Z34/F34</f>
        <v>7.2884248379363872E-2</v>
      </c>
      <c r="AB34" s="22">
        <f t="shared" ref="AB34:AB35" si="175">(AA34-$AA$20)/(F34-$F$20)</f>
        <v>2.4227450984828144E-3</v>
      </c>
      <c r="AC34" s="26"/>
      <c r="AD34" s="52">
        <f t="shared" ref="AD34:AD35" si="176">IF(F34&lt;=0,NA(),IF((G34-$G$20)&lt;0,ATAN2((H34-$H$20),(G34-$G$20))*180/PI()+360,ATAN2((H34-$H$20),(G34-$G$20))*180/PI()))</f>
        <v>119.47588267715564</v>
      </c>
      <c r="AE34" s="53">
        <f t="shared" ref="AE34:AE35" si="177">IF(E34&lt;=0,NA(),ATAN(Y34/X34)*180/PI())</f>
        <v>-52.952734788610869</v>
      </c>
      <c r="AF34" s="26"/>
      <c r="AG34" s="67">
        <f t="shared" ref="AG34:AG35" si="178">1/(O34/E34)</f>
        <v>4.8507124872818812</v>
      </c>
      <c r="AH34" s="67">
        <f t="shared" ref="AH34:AH35" si="179">1/(Z34/F34)</f>
        <v>13.720385710709142</v>
      </c>
      <c r="AI34" s="26"/>
      <c r="AJ34" s="20">
        <f t="shared" ref="AJ34:AJ35" si="180">SQRT((G34-$E$11)^2+(H34-$F$11)^2+(I34-$G$11)^2)</f>
        <v>335.98292014832208</v>
      </c>
    </row>
    <row r="35" spans="2:36" ht="15.75" x14ac:dyDescent="0.25">
      <c r="B35" s="111">
        <v>16</v>
      </c>
      <c r="C35" s="112"/>
      <c r="D35" s="100">
        <v>45310.375</v>
      </c>
      <c r="E35" s="97">
        <f t="shared" ref="E35:E36" si="181">D35-D34</f>
        <v>1</v>
      </c>
      <c r="F35" s="98">
        <f t="shared" ref="F35:F36" si="182">D35-D$20</f>
        <v>31.083333333335759</v>
      </c>
      <c r="G35" s="17">
        <v>808732.91899999999</v>
      </c>
      <c r="H35" s="17">
        <v>9158811.738499999</v>
      </c>
      <c r="I35" s="18">
        <v>2578.7404999999999</v>
      </c>
      <c r="K35" s="19">
        <f t="shared" si="160"/>
        <v>-1.4999999897554517</v>
      </c>
      <c r="L35" s="20">
        <f t="shared" si="161"/>
        <v>1.3999998569488525</v>
      </c>
      <c r="M35" s="20">
        <f t="shared" si="162"/>
        <v>2.0518283477725818</v>
      </c>
      <c r="N35" s="20">
        <f t="shared" si="163"/>
        <v>0.84999999999126885</v>
      </c>
      <c r="O35" s="21">
        <f t="shared" si="164"/>
        <v>2.2209231343538929</v>
      </c>
      <c r="P35" s="21">
        <f t="shared" si="165"/>
        <v>2.2209231343538929</v>
      </c>
      <c r="Q35" s="22">
        <f t="shared" si="166"/>
        <v>2.0147678525016066</v>
      </c>
      <c r="R35" s="26"/>
      <c r="S35" s="52">
        <f t="shared" si="167"/>
        <v>313.02506326403869</v>
      </c>
      <c r="T35" s="53">
        <f t="shared" si="168"/>
        <v>22.502499531095715</v>
      </c>
      <c r="U35" s="26"/>
      <c r="V35" s="23">
        <f t="shared" si="169"/>
        <v>-0.34999999916180968</v>
      </c>
      <c r="W35" s="21">
        <f t="shared" si="170"/>
        <v>0.75000002980232239</v>
      </c>
      <c r="X35" s="21">
        <f t="shared" si="171"/>
        <v>0.82764729451424612</v>
      </c>
      <c r="Y35" s="21">
        <f t="shared" si="172"/>
        <v>-0.90000000000145519</v>
      </c>
      <c r="Z35" s="21">
        <f t="shared" si="173"/>
        <v>1.2227019441055005</v>
      </c>
      <c r="AA35" s="21">
        <f t="shared" si="174"/>
        <v>3.9336255574436624E-2</v>
      </c>
      <c r="AB35" s="22">
        <f t="shared" si="175"/>
        <v>1.2655095627163611E-3</v>
      </c>
      <c r="AC35" s="26"/>
      <c r="AD35" s="52">
        <f t="shared" si="176"/>
        <v>334.98310744695124</v>
      </c>
      <c r="AE35" s="53">
        <f t="shared" si="177"/>
        <v>-47.398107328563619</v>
      </c>
      <c r="AF35" s="26"/>
      <c r="AG35" s="67">
        <f t="shared" si="178"/>
        <v>0.45026321916850953</v>
      </c>
      <c r="AH35" s="67">
        <f t="shared" si="179"/>
        <v>25.42184011662432</v>
      </c>
      <c r="AI35" s="26"/>
      <c r="AJ35" s="20">
        <f t="shared" si="180"/>
        <v>335.98210286466599</v>
      </c>
    </row>
    <row r="36" spans="2:36" ht="15.75" x14ac:dyDescent="0.25">
      <c r="B36" s="111">
        <v>17</v>
      </c>
      <c r="C36" s="112"/>
      <c r="D36" s="100">
        <v>45311.375</v>
      </c>
      <c r="E36" s="97">
        <f t="shared" si="181"/>
        <v>1</v>
      </c>
      <c r="F36" s="98">
        <f t="shared" si="182"/>
        <v>32.083333333335759</v>
      </c>
      <c r="G36" s="17">
        <v>808732.91500000004</v>
      </c>
      <c r="H36" s="17">
        <v>9158811.7410000004</v>
      </c>
      <c r="I36" s="18">
        <v>2578.732</v>
      </c>
      <c r="K36" s="19">
        <f t="shared" ref="K36:K37" si="183">(G36-G35)*100</f>
        <v>-0.39999999571591616</v>
      </c>
      <c r="L36" s="20">
        <f t="shared" ref="L36:L37" si="184">(H36-H35)*100</f>
        <v>0.25000013411045074</v>
      </c>
      <c r="M36" s="20">
        <f t="shared" ref="M36:M37" si="185">SQRT(K36^2+L36^2)</f>
        <v>0.47169912404834535</v>
      </c>
      <c r="N36" s="20">
        <f t="shared" ref="N36:N37" si="186">(I36-I35)*100</f>
        <v>-0.84999999999126885</v>
      </c>
      <c r="O36" s="21">
        <f t="shared" ref="O36:O37" si="187">(SQRT((G36-G35)^2+(H36-H35)^2+(I36-I35)^2)*100)</f>
        <v>0.9721111374802438</v>
      </c>
      <c r="P36" s="21">
        <f t="shared" ref="P36:P37" si="188">O36/(F36-F35)</f>
        <v>0.9721111374802438</v>
      </c>
      <c r="Q36" s="22">
        <f t="shared" ref="Q36:Q37" si="189">(P36-P35)/(F36-F35)</f>
        <v>-1.2488119968736491</v>
      </c>
      <c r="R36" s="26"/>
      <c r="S36" s="52">
        <f t="shared" ref="S36:S37" si="190">IF(K36&lt;0, ATAN2(L36,K36)*180/PI()+360,ATAN2(L36,K36)*180/PI())</f>
        <v>302.00539729774488</v>
      </c>
      <c r="T36" s="53">
        <f t="shared" ref="T36:T37" si="191">ATAN(N36/M36)*180/PI()</f>
        <v>-60.972347187764377</v>
      </c>
      <c r="U36" s="26"/>
      <c r="V36" s="23">
        <f t="shared" ref="V36:V37" si="192">(G36-$G$20)*100</f>
        <v>-0.74999999487772584</v>
      </c>
      <c r="W36" s="21">
        <f t="shared" ref="W36:W37" si="193">(H36-$H$20)*100</f>
        <v>1.0000001639127731</v>
      </c>
      <c r="X36" s="21">
        <f t="shared" ref="X36:X37" si="194">SQRT(V36^2+W36^2)</f>
        <v>1.2500001280568582</v>
      </c>
      <c r="Y36" s="21">
        <f t="shared" ref="Y36:Y37" si="195">(I36-$I$20)*100</f>
        <v>-1.749999999992724</v>
      </c>
      <c r="Z36" s="21">
        <f t="shared" ref="Z36:Z37" si="196">SQRT((G36-$G$20)^2+(H36-$H$20)^2+(I36-$I$20)^2)*100</f>
        <v>2.1505813911862752</v>
      </c>
      <c r="AA36" s="21">
        <f t="shared" ref="AA36:AA37" si="197">Z36/F36</f>
        <v>6.703110829671001E-2</v>
      </c>
      <c r="AB36" s="22">
        <f t="shared" ref="AB36:AB37" si="198">(AA36-$AA$20)/(F36-$F$20)</f>
        <v>2.0892812975596346E-3</v>
      </c>
      <c r="AC36" s="26"/>
      <c r="AD36" s="52">
        <f t="shared" ref="AD36:AD37" si="199">IF(F36&lt;=0,NA(),IF((G36-$G$20)&lt;0,ATAN2((H36-$H$20),(G36-$G$20))*180/PI()+360,ATAN2((H36-$H$20),(G36-$G$20))*180/PI()))</f>
        <v>323.13010704991052</v>
      </c>
      <c r="AE36" s="53">
        <f t="shared" ref="AE36:AE37" si="200">IF(E36&lt;=0,NA(),ATAN(Y36/X36)*180/PI())</f>
        <v>-54.462319431706419</v>
      </c>
      <c r="AF36" s="26"/>
      <c r="AG36" s="67">
        <f t="shared" ref="AG36:AG37" si="201">1/(O36/E36)</f>
        <v>1.0286889651239317</v>
      </c>
      <c r="AH36" s="67">
        <f t="shared" ref="AH36:AH37" si="202">1/(Z36/F36)</f>
        <v>14.918446455838797</v>
      </c>
      <c r="AI36" s="26"/>
      <c r="AJ36" s="20">
        <f t="shared" ref="AJ36:AJ37" si="203">SQRT((G36-$E$11)^2+(H36-$F$11)^2+(I36-$G$11)^2)</f>
        <v>335.98108458235214</v>
      </c>
    </row>
    <row r="37" spans="2:36" ht="15.75" x14ac:dyDescent="0.25">
      <c r="B37" s="111">
        <v>18</v>
      </c>
      <c r="C37" s="112"/>
      <c r="D37" s="100">
        <v>45316.375</v>
      </c>
      <c r="E37" s="97">
        <f t="shared" ref="E37" si="204">D37-D36</f>
        <v>5</v>
      </c>
      <c r="F37" s="98">
        <f t="shared" ref="F37" si="205">D37-D$20</f>
        <v>37.083333333335759</v>
      </c>
      <c r="G37" s="17">
        <v>808732.90350000001</v>
      </c>
      <c r="H37" s="17">
        <v>9158811.7474999987</v>
      </c>
      <c r="I37" s="18">
        <v>2578.7340000000004</v>
      </c>
      <c r="K37" s="19">
        <f t="shared" si="183"/>
        <v>-1.1500000022351742</v>
      </c>
      <c r="L37" s="20">
        <f t="shared" si="184"/>
        <v>0.64999982714653015</v>
      </c>
      <c r="M37" s="20">
        <f t="shared" si="185"/>
        <v>1.3209843982543548</v>
      </c>
      <c r="N37" s="20">
        <f t="shared" si="186"/>
        <v>0.20000000004074536</v>
      </c>
      <c r="O37" s="21">
        <f t="shared" si="187"/>
        <v>1.3360388394233595</v>
      </c>
      <c r="P37" s="21">
        <f t="shared" si="188"/>
        <v>0.26720776788467193</v>
      </c>
      <c r="Q37" s="22">
        <f t="shared" si="189"/>
        <v>-0.14098067391911437</v>
      </c>
      <c r="R37" s="26"/>
      <c r="S37" s="52">
        <f t="shared" si="190"/>
        <v>299.47588242869898</v>
      </c>
      <c r="T37" s="53">
        <f t="shared" si="191"/>
        <v>8.6093240412600771</v>
      </c>
      <c r="U37" s="26"/>
      <c r="V37" s="23">
        <f t="shared" si="192"/>
        <v>-1.8999999971129</v>
      </c>
      <c r="W37" s="21">
        <f t="shared" si="193"/>
        <v>1.6499999910593033</v>
      </c>
      <c r="X37" s="21">
        <f t="shared" si="194"/>
        <v>2.5164458983901721</v>
      </c>
      <c r="Y37" s="21">
        <f t="shared" si="195"/>
        <v>-1.5499999999519787</v>
      </c>
      <c r="Z37" s="21">
        <f t="shared" si="196"/>
        <v>2.9555033343537027</v>
      </c>
      <c r="AA37" s="21">
        <f t="shared" si="197"/>
        <v>7.9698966319645195E-2</v>
      </c>
      <c r="AB37" s="22">
        <f t="shared" si="198"/>
        <v>2.1491856086195051E-3</v>
      </c>
      <c r="AC37" s="26"/>
      <c r="AD37" s="52">
        <f t="shared" si="199"/>
        <v>310.97173622291695</v>
      </c>
      <c r="AE37" s="53">
        <f t="shared" si="200"/>
        <v>-31.630912430399057</v>
      </c>
      <c r="AF37" s="26"/>
      <c r="AG37" s="67">
        <f t="shared" si="201"/>
        <v>3.7424061729807363</v>
      </c>
      <c r="AH37" s="67">
        <f t="shared" si="202"/>
        <v>12.547214175769147</v>
      </c>
      <c r="AI37" s="26"/>
      <c r="AJ37" s="20">
        <f t="shared" si="203"/>
        <v>335.98306041459989</v>
      </c>
    </row>
    <row r="38" spans="2:36" ht="15.75" x14ac:dyDescent="0.25">
      <c r="B38" s="111">
        <v>19</v>
      </c>
      <c r="C38" s="112"/>
      <c r="D38" s="100">
        <v>45320.375</v>
      </c>
      <c r="E38" s="97">
        <f t="shared" ref="E38:E39" si="206">D38-D37</f>
        <v>4</v>
      </c>
      <c r="F38" s="98">
        <f t="shared" ref="F38:F39" si="207">D38-D$20</f>
        <v>41.083333333335759</v>
      </c>
      <c r="G38" s="17">
        <v>808732.91899999999</v>
      </c>
      <c r="H38" s="17">
        <v>9158811.7419999987</v>
      </c>
      <c r="I38" s="18">
        <v>2578.7380000000003</v>
      </c>
      <c r="K38" s="19">
        <f t="shared" ref="K38:K39" si="208">(G38-G37)*100</f>
        <v>1.5499999979510903</v>
      </c>
      <c r="L38" s="20">
        <f t="shared" ref="L38:L39" si="209">(H38-H37)*100</f>
        <v>-0.54999999701976776</v>
      </c>
      <c r="M38" s="20">
        <f t="shared" ref="M38:M39" si="210">SQRT(K38^2+L38^2)</f>
        <v>1.6446884174122844</v>
      </c>
      <c r="N38" s="20">
        <f t="shared" ref="N38:N39" si="211">(I38-I37)*100</f>
        <v>0.39999999999054126</v>
      </c>
      <c r="O38" s="21">
        <f t="shared" ref="O38:O39" si="212">(SQRT((G38-G37)^2+(H38-H37)^2+(I38-I37)^2)*100)</f>
        <v>1.6926310851341935</v>
      </c>
      <c r="P38" s="21">
        <f t="shared" ref="P38:P39" si="213">O38/(F38-F37)</f>
        <v>0.42315777128354837</v>
      </c>
      <c r="Q38" s="22">
        <f t="shared" ref="Q38:Q39" si="214">(P38-P37)/(F38-F37)</f>
        <v>3.8987500849719109E-2</v>
      </c>
      <c r="R38" s="26"/>
      <c r="S38" s="52">
        <f t="shared" ref="S38:S39" si="215">IF(K38&lt;0, ATAN2(L38,K38)*180/PI()+360,ATAN2(L38,K38)*180/PI())</f>
        <v>109.53665486415308</v>
      </c>
      <c r="T38" s="53">
        <f t="shared" ref="T38:T39" si="216">ATAN(N38/M38)*180/PI()</f>
        <v>13.66935521852017</v>
      </c>
      <c r="U38" s="26"/>
      <c r="V38" s="23">
        <f t="shared" ref="V38:V39" si="217">(G38-$G$20)*100</f>
        <v>-0.34999999916180968</v>
      </c>
      <c r="W38" s="21">
        <f t="shared" ref="W38:W39" si="218">(H38-$H$20)*100</f>
        <v>1.0999999940395355</v>
      </c>
      <c r="X38" s="21">
        <f t="shared" ref="X38:X39" si="219">SQRT(V38^2+W38^2)</f>
        <v>1.154339632127497</v>
      </c>
      <c r="Y38" s="21">
        <f t="shared" ref="Y38:Y39" si="220">(I38-$I$20)*100</f>
        <v>-1.1499999999614374</v>
      </c>
      <c r="Z38" s="21">
        <f t="shared" ref="Z38:Z39" si="221">SQRT((G38-$G$20)^2+(H38-$H$20)^2+(I38-$I$20)^2)*100</f>
        <v>1.6294170694489338</v>
      </c>
      <c r="AA38" s="21">
        <f t="shared" ref="AA38:AA39" si="222">Z38/F38</f>
        <v>3.9661267410519375E-2</v>
      </c>
      <c r="AB38" s="22">
        <f t="shared" ref="AB38:AB39" si="223">(AA38-$AA$20)/(F38-$F$20)</f>
        <v>9.6538581932292984E-4</v>
      </c>
      <c r="AC38" s="26"/>
      <c r="AD38" s="52">
        <f t="shared" ref="AD38:AD39" si="224">IF(F38&lt;=0,NA(),IF((G38-$G$20)&lt;0,ATAN2((H38-$H$20),(G38-$G$20))*180/PI()+360,ATAN2((H38-$H$20),(G38-$G$20))*180/PI()))</f>
        <v>342.3498757300128</v>
      </c>
      <c r="AE38" s="53">
        <f t="shared" ref="AE38:AE39" si="225">IF(E38&lt;=0,NA(),ATAN(Y38/X38)*180/PI())</f>
        <v>-44.892098234849215</v>
      </c>
      <c r="AF38" s="26"/>
      <c r="AG38" s="67">
        <f t="shared" ref="AG38:AG39" si="226">1/(O38/E38)</f>
        <v>2.3631847690442696</v>
      </c>
      <c r="AH38" s="67">
        <f t="shared" ref="AH38:AH39" si="227">1/(Z38/F38)</f>
        <v>25.213515989021811</v>
      </c>
      <c r="AI38" s="26"/>
      <c r="AJ38" s="20">
        <f t="shared" ref="AJ38:AJ39" si="228">SQRT((G38-$E$11)^2+(H38-$F$11)^2+(I38-$G$11)^2)</f>
        <v>335.97892394769792</v>
      </c>
    </row>
    <row r="39" spans="2:36" ht="15.75" x14ac:dyDescent="0.25">
      <c r="B39" s="111">
        <v>20</v>
      </c>
      <c r="C39" s="112"/>
      <c r="D39" s="100">
        <v>45322.375</v>
      </c>
      <c r="E39" s="97">
        <f t="shared" si="206"/>
        <v>2</v>
      </c>
      <c r="F39" s="98">
        <f t="shared" si="207"/>
        <v>43.083333333335759</v>
      </c>
      <c r="G39" s="17">
        <v>808732.93650000007</v>
      </c>
      <c r="H39" s="17">
        <v>9158811.7239999995</v>
      </c>
      <c r="I39" s="18">
        <v>2578.7330000000002</v>
      </c>
      <c r="K39" s="19">
        <f t="shared" si="208"/>
        <v>1.7500000074505806</v>
      </c>
      <c r="L39" s="20">
        <f t="shared" si="209"/>
        <v>-1.7999999225139618</v>
      </c>
      <c r="M39" s="20">
        <f t="shared" si="210"/>
        <v>2.5104779917631821</v>
      </c>
      <c r="N39" s="20">
        <f t="shared" si="211"/>
        <v>-0.50000000001091394</v>
      </c>
      <c r="O39" s="21">
        <f t="shared" si="212"/>
        <v>2.5597850978428278</v>
      </c>
      <c r="P39" s="21">
        <f t="shared" si="213"/>
        <v>1.2798925489214139</v>
      </c>
      <c r="Q39" s="22">
        <f t="shared" si="214"/>
        <v>0.42836738881893277</v>
      </c>
      <c r="R39" s="26"/>
      <c r="S39" s="52">
        <f t="shared" si="215"/>
        <v>135.80692810044366</v>
      </c>
      <c r="T39" s="53">
        <f t="shared" si="216"/>
        <v>-11.263937481868568</v>
      </c>
      <c r="U39" s="26"/>
      <c r="V39" s="23">
        <f t="shared" si="217"/>
        <v>1.4000000082887709</v>
      </c>
      <c r="W39" s="21">
        <f t="shared" si="218"/>
        <v>-0.69999992847442627</v>
      </c>
      <c r="X39" s="21">
        <f t="shared" si="219"/>
        <v>1.5652475596763473</v>
      </c>
      <c r="Y39" s="21">
        <f t="shared" si="220"/>
        <v>-1.6499999999723514</v>
      </c>
      <c r="Z39" s="21">
        <f t="shared" si="221"/>
        <v>2.2743130661765805</v>
      </c>
      <c r="AA39" s="21">
        <f t="shared" si="222"/>
        <v>5.2788697860962144E-2</v>
      </c>
      <c r="AB39" s="22">
        <f t="shared" si="223"/>
        <v>1.2252695828462478E-3</v>
      </c>
      <c r="AC39" s="26"/>
      <c r="AD39" s="52">
        <f t="shared" si="224"/>
        <v>116.56504869960978</v>
      </c>
      <c r="AE39" s="53">
        <f t="shared" si="225"/>
        <v>-46.509940628345582</v>
      </c>
      <c r="AF39" s="26"/>
      <c r="AG39" s="67">
        <f t="shared" si="226"/>
        <v>0.78131558843960469</v>
      </c>
      <c r="AH39" s="67">
        <f t="shared" si="227"/>
        <v>18.943448891917292</v>
      </c>
      <c r="AI39" s="26"/>
      <c r="AJ39" s="20">
        <f t="shared" si="228"/>
        <v>335.98200571140995</v>
      </c>
    </row>
    <row r="40" spans="2:36" ht="15.75" x14ac:dyDescent="0.25">
      <c r="B40" s="111">
        <v>21</v>
      </c>
      <c r="C40" s="112"/>
      <c r="D40" s="100">
        <v>45326.375</v>
      </c>
      <c r="E40" s="97">
        <f t="shared" ref="E40:E41" si="229">D40-D39</f>
        <v>4</v>
      </c>
      <c r="F40" s="98">
        <f t="shared" ref="F40:F41" si="230">D40-D$20</f>
        <v>47.083333333335759</v>
      </c>
      <c r="G40" s="17">
        <v>808732.91299999994</v>
      </c>
      <c r="H40" s="17">
        <v>9158811.743999999</v>
      </c>
      <c r="I40" s="18">
        <v>2578.7359999999999</v>
      </c>
      <c r="K40" s="19">
        <f t="shared" ref="K40:K41" si="231">(G40-G39)*100</f>
        <v>-2.350000012665987</v>
      </c>
      <c r="L40" s="20">
        <f t="shared" ref="L40:L41" si="232">(H40-H39)*100</f>
        <v>1.9999999552965164</v>
      </c>
      <c r="M40" s="20">
        <f t="shared" ref="M40:M41" si="233">SQRT(K40^2+L40^2)</f>
        <v>3.0858548055143826</v>
      </c>
      <c r="N40" s="20">
        <f t="shared" ref="N40:N41" si="234">(I40-I39)*100</f>
        <v>0.29999999997016857</v>
      </c>
      <c r="O40" s="21">
        <f t="shared" ref="O40:O41" si="235">(SQRT((G40-G39)^2+(H40-H39)^2+(I40-I39)^2)*100)</f>
        <v>3.100403180345793</v>
      </c>
      <c r="P40" s="21">
        <f t="shared" ref="P40:P41" si="236">O40/(F40-F39)</f>
        <v>0.77510079508644825</v>
      </c>
      <c r="Q40" s="22">
        <f t="shared" ref="Q40:Q41" si="237">(P40-P39)/(F40-F39)</f>
        <v>-0.12619793845874142</v>
      </c>
      <c r="R40" s="26"/>
      <c r="S40" s="52">
        <f t="shared" ref="S40:S41" si="238">IF(K40&lt;0, ATAN2(L40,K40)*180/PI()+360,ATAN2(L40,K40)*180/PI())</f>
        <v>310.39990354922429</v>
      </c>
      <c r="T40" s="53">
        <f t="shared" ref="T40:T41" si="239">ATAN(N40/M40)*180/PI()</f>
        <v>5.5527197485934154</v>
      </c>
      <c r="U40" s="26"/>
      <c r="V40" s="23">
        <f t="shared" ref="V40:V41" si="240">(G40-$G$20)*100</f>
        <v>-0.9500000043772161</v>
      </c>
      <c r="W40" s="21">
        <f t="shared" ref="W40:W41" si="241">(H40-$H$20)*100</f>
        <v>1.3000000268220901</v>
      </c>
      <c r="X40" s="21">
        <f t="shared" ref="X40:X41" si="242">SQRT(V40^2+W40^2)</f>
        <v>1.6101242430490095</v>
      </c>
      <c r="Y40" s="21">
        <f t="shared" ref="Y40:Y41" si="243">(I40-$I$20)*100</f>
        <v>-1.3500000000021828</v>
      </c>
      <c r="Z40" s="21">
        <f t="shared" ref="Z40:Z41" si="244">SQRT((G40-$G$20)^2+(H40-$H$20)^2+(I40-$I$20)^2)*100</f>
        <v>2.1011901575202661</v>
      </c>
      <c r="AA40" s="21">
        <f t="shared" ref="AA40:AA41" si="245">Z40/F40</f>
        <v>4.4627047593348484E-2</v>
      </c>
      <c r="AB40" s="22">
        <f t="shared" ref="AB40:AB41" si="246">(AA40-$AA$20)/(F40-$F$20)</f>
        <v>9.4783109932770665E-4</v>
      </c>
      <c r="AC40" s="26"/>
      <c r="AD40" s="52">
        <f t="shared" ref="AD40:AD41" si="247">IF(F40&lt;=0,NA(),IF((G40-$G$20)&lt;0,ATAN2((H40-$H$20),(G40-$G$20))*180/PI()+360,ATAN2((H40-$H$20),(G40-$G$20))*180/PI()))</f>
        <v>323.84181499757568</v>
      </c>
      <c r="AE40" s="53">
        <f t="shared" ref="AE40:AE41" si="248">IF(E40&lt;=0,NA(),ATAN(Y40/X40)*180/PI())</f>
        <v>-39.97796956336061</v>
      </c>
      <c r="AF40" s="26"/>
      <c r="AG40" s="67">
        <f t="shared" ref="AG40:AG41" si="249">1/(O40/E40)</f>
        <v>1.2901547854669255</v>
      </c>
      <c r="AH40" s="67">
        <f t="shared" ref="AH40:AH41" si="250">1/(Z40/F40)</f>
        <v>22.407935409759141</v>
      </c>
      <c r="AI40" s="26"/>
      <c r="AJ40" s="20">
        <f t="shared" ref="AJ40:AJ41" si="251">SQRT((G40-$E$11)^2+(H40-$F$11)^2+(I40-$G$11)^2)</f>
        <v>335.98055258734769</v>
      </c>
    </row>
    <row r="41" spans="2:36" ht="15.75" x14ac:dyDescent="0.25">
      <c r="B41" s="111">
        <v>22</v>
      </c>
      <c r="C41" s="112"/>
      <c r="D41" s="100">
        <v>45328.375</v>
      </c>
      <c r="E41" s="97">
        <f t="shared" si="229"/>
        <v>2</v>
      </c>
      <c r="F41" s="98">
        <f t="shared" si="230"/>
        <v>49.083333333335759</v>
      </c>
      <c r="G41" s="17">
        <v>808732.92700000003</v>
      </c>
      <c r="H41" s="17">
        <v>9158811.7324999999</v>
      </c>
      <c r="I41" s="18">
        <v>2578.7325000000001</v>
      </c>
      <c r="K41" s="19">
        <f t="shared" si="231"/>
        <v>1.4000000082887709</v>
      </c>
      <c r="L41" s="20">
        <f t="shared" si="232"/>
        <v>-1.1499999091029167</v>
      </c>
      <c r="M41" s="20">
        <f t="shared" si="233"/>
        <v>1.811767041908334</v>
      </c>
      <c r="N41" s="20">
        <f t="shared" si="234"/>
        <v>-0.34999999998035491</v>
      </c>
      <c r="O41" s="21">
        <f t="shared" si="235"/>
        <v>1.8452641583609442</v>
      </c>
      <c r="P41" s="21">
        <f t="shared" si="236"/>
        <v>0.92263207918047208</v>
      </c>
      <c r="Q41" s="22">
        <f t="shared" si="237"/>
        <v>7.3765642047011915E-2</v>
      </c>
      <c r="R41" s="26"/>
      <c r="S41" s="52">
        <f t="shared" si="238"/>
        <v>129.40065827585551</v>
      </c>
      <c r="T41" s="53">
        <f t="shared" si="239"/>
        <v>-10.933803027268144</v>
      </c>
      <c r="U41" s="26"/>
      <c r="V41" s="23">
        <f t="shared" si="240"/>
        <v>0.45000000391155481</v>
      </c>
      <c r="W41" s="21">
        <f t="shared" si="241"/>
        <v>0.15000011771917343</v>
      </c>
      <c r="X41" s="21">
        <f t="shared" si="242"/>
        <v>0.47434168996216769</v>
      </c>
      <c r="Y41" s="21">
        <f t="shared" si="243"/>
        <v>-1.6999999999825377</v>
      </c>
      <c r="Z41" s="21">
        <f t="shared" si="244"/>
        <v>1.764936270457603</v>
      </c>
      <c r="AA41" s="21">
        <f t="shared" si="245"/>
        <v>3.5957954576384024E-2</v>
      </c>
      <c r="AB41" s="22">
        <f t="shared" si="246"/>
        <v>7.3258990647977413E-4</v>
      </c>
      <c r="AC41" s="26"/>
      <c r="AD41" s="52">
        <f t="shared" si="247"/>
        <v>71.565037836865926</v>
      </c>
      <c r="AE41" s="53">
        <f t="shared" si="248"/>
        <v>-74.40959407507998</v>
      </c>
      <c r="AF41" s="26"/>
      <c r="AG41" s="67">
        <f t="shared" si="249"/>
        <v>1.0838556587889834</v>
      </c>
      <c r="AH41" s="67">
        <f t="shared" si="250"/>
        <v>27.810258169044086</v>
      </c>
      <c r="AI41" s="26"/>
      <c r="AJ41" s="20">
        <f t="shared" si="251"/>
        <v>335.98080753948409</v>
      </c>
    </row>
    <row r="42" spans="2:36" ht="15.75" x14ac:dyDescent="0.25">
      <c r="B42" s="111">
        <v>23</v>
      </c>
      <c r="C42" s="112"/>
      <c r="D42" s="100">
        <v>45331.375</v>
      </c>
      <c r="E42" s="97">
        <f t="shared" ref="E42:E44" si="252">D42-D41</f>
        <v>3</v>
      </c>
      <c r="F42" s="98">
        <f t="shared" ref="F42:F44" si="253">D42-D$20</f>
        <v>52.083333333335759</v>
      </c>
      <c r="G42" s="17">
        <v>808732.92650000006</v>
      </c>
      <c r="H42" s="17">
        <v>9158811.7329999991</v>
      </c>
      <c r="I42" s="18">
        <v>2578.7365</v>
      </c>
      <c r="K42" s="19">
        <f t="shared" ref="K42:K43" si="254">(G42-G41)*100</f>
        <v>-4.9999996554106474E-2</v>
      </c>
      <c r="L42" s="20">
        <f t="shared" ref="L42:L43" si="255">(H42-H41)*100</f>
        <v>4.9999915063381195E-2</v>
      </c>
      <c r="M42" s="20">
        <f t="shared" ref="M42:M43" si="256">SQRT(K42^2+L42^2)</f>
        <v>7.0710615622804424E-2</v>
      </c>
      <c r="N42" s="20">
        <f t="shared" ref="N42:N43" si="257">(I42-I41)*100</f>
        <v>0.39999999999054126</v>
      </c>
      <c r="O42" s="21">
        <f t="shared" ref="O42:O43" si="258">(SQRT((G42-G41)^2+(H42-H41)^2+(I42-I41)^2)*100)</f>
        <v>0.40620190934335726</v>
      </c>
      <c r="P42" s="21">
        <f t="shared" ref="P42:P43" si="259">O42/(F42-F41)</f>
        <v>0.13540063644778574</v>
      </c>
      <c r="Q42" s="22">
        <f t="shared" ref="Q42:Q43" si="260">(P42-P41)/(F42-F41)</f>
        <v>-0.26241048091089542</v>
      </c>
      <c r="R42" s="26"/>
      <c r="S42" s="52">
        <f t="shared" ref="S42:S43" si="261">IF(K42&lt;0, ATAN2(L42,K42)*180/PI()+360,ATAN2(L42,K42)*180/PI())</f>
        <v>314.99995330921246</v>
      </c>
      <c r="T42" s="53">
        <f t="shared" ref="T42:T43" si="262">ATAN(N42/M42)*180/PI()</f>
        <v>79.975020818294567</v>
      </c>
      <c r="U42" s="26"/>
      <c r="V42" s="23">
        <f t="shared" ref="V42:V43" si="263">(G42-$G$20)*100</f>
        <v>0.40000000735744834</v>
      </c>
      <c r="W42" s="21">
        <f t="shared" ref="W42:W43" si="264">(H42-$H$20)*100</f>
        <v>0.20000003278255463</v>
      </c>
      <c r="X42" s="21">
        <f t="shared" ref="X42:X43" si="265">SQRT(V42^2+W42^2)</f>
        <v>0.44721361674146465</v>
      </c>
      <c r="Y42" s="21">
        <f t="shared" ref="Y42:Y43" si="266">(I42-$I$20)*100</f>
        <v>-1.2999999999919964</v>
      </c>
      <c r="Z42" s="21">
        <f t="shared" ref="Z42:Z43" si="267">SQRT((G42-$G$20)^2+(H42-$H$20)^2+(I42-$I$20)^2)*100</f>
        <v>1.3747727153890466</v>
      </c>
      <c r="AA42" s="21">
        <f t="shared" ref="AA42:AA43" si="268">Z42/F42</f>
        <v>2.6395636135468463E-2</v>
      </c>
      <c r="AB42" s="22">
        <f t="shared" ref="AB42:AB43" si="269">(AA42-$AA$20)/(F42-$F$20)</f>
        <v>5.0679621380097086E-4</v>
      </c>
      <c r="AC42" s="26"/>
      <c r="AD42" s="52">
        <f t="shared" ref="AD42:AD43" si="270">IF(F42&lt;=0,NA(),IF((G42-$G$20)&lt;0,ATAN2((H42-$H$20),(G42-$G$20))*180/PI()+360,ATAN2((H42-$H$20),(G42-$G$20))*180/PI()))</f>
        <v>63.434945487868866</v>
      </c>
      <c r="AE42" s="53">
        <f t="shared" ref="AE42:AE43" si="271">IF(E42&lt;=0,NA(),ATAN(Y42/X42)*180/PI())</f>
        <v>-71.016246305946083</v>
      </c>
      <c r="AF42" s="26"/>
      <c r="AG42" s="67">
        <f t="shared" ref="AG42:AG43" si="272">1/(O42/E42)</f>
        <v>7.3854896567316199</v>
      </c>
      <c r="AH42" s="67">
        <f t="shared" ref="AH42:AH43" si="273">1/(Z42/F42)</f>
        <v>37.885050197986153</v>
      </c>
      <c r="AI42" s="26"/>
      <c r="AJ42" s="20">
        <f t="shared" ref="AJ42:AJ43" si="274">SQRT((G42-$E$11)^2+(H42-$F$11)^2+(I42-$G$11)^2)</f>
        <v>335.98136681715152</v>
      </c>
    </row>
    <row r="43" spans="2:36" ht="15.75" x14ac:dyDescent="0.25">
      <c r="B43" s="111">
        <v>24</v>
      </c>
      <c r="C43" s="112"/>
      <c r="D43" s="100">
        <v>45334.416666666664</v>
      </c>
      <c r="E43" s="97">
        <f t="shared" si="252"/>
        <v>3.0416666666642413</v>
      </c>
      <c r="F43" s="98">
        <f t="shared" si="253"/>
        <v>55.125</v>
      </c>
      <c r="G43" s="17">
        <v>808732.9425</v>
      </c>
      <c r="H43" s="17">
        <v>9158811.7199999988</v>
      </c>
      <c r="I43" s="18">
        <v>2578.7285000000002</v>
      </c>
      <c r="K43" s="19">
        <f t="shared" si="254"/>
        <v>1.5999999945051968</v>
      </c>
      <c r="L43" s="20">
        <f t="shared" si="255"/>
        <v>-1.3000000268220901</v>
      </c>
      <c r="M43" s="20">
        <f t="shared" si="256"/>
        <v>2.0615528254580489</v>
      </c>
      <c r="N43" s="20">
        <f t="shared" si="257"/>
        <v>-0.79999999998108251</v>
      </c>
      <c r="O43" s="21">
        <f t="shared" si="258"/>
        <v>2.2113344505351957</v>
      </c>
      <c r="P43" s="21">
        <f t="shared" si="259"/>
        <v>0.7270140659299591</v>
      </c>
      <c r="Q43" s="22">
        <f t="shared" si="260"/>
        <v>0.19450304530936277</v>
      </c>
      <c r="R43" s="26"/>
      <c r="S43" s="52">
        <f t="shared" si="261"/>
        <v>129.09385956108733</v>
      </c>
      <c r="T43" s="53">
        <f t="shared" si="262"/>
        <v>-21.209091492138917</v>
      </c>
      <c r="U43" s="26"/>
      <c r="V43" s="23">
        <f t="shared" si="263"/>
        <v>2.0000000018626451</v>
      </c>
      <c r="W43" s="21">
        <f t="shared" si="264"/>
        <v>-1.0999999940395355</v>
      </c>
      <c r="X43" s="21">
        <f t="shared" si="265"/>
        <v>2.2825424408622852</v>
      </c>
      <c r="Y43" s="21">
        <f t="shared" si="266"/>
        <v>-2.099999999973079</v>
      </c>
      <c r="Z43" s="21">
        <f t="shared" si="267"/>
        <v>3.1016124829231151</v>
      </c>
      <c r="AA43" s="21">
        <f t="shared" si="268"/>
        <v>5.6265079055294605E-2</v>
      </c>
      <c r="AB43" s="22">
        <f t="shared" si="269"/>
        <v>1.0206817062184963E-3</v>
      </c>
      <c r="AC43" s="26"/>
      <c r="AD43" s="52">
        <f t="shared" si="270"/>
        <v>118.81079358934296</v>
      </c>
      <c r="AE43" s="53">
        <f t="shared" si="271"/>
        <v>-42.61488463102647</v>
      </c>
      <c r="AF43" s="26"/>
      <c r="AG43" s="67">
        <f t="shared" si="272"/>
        <v>1.3754892055917121</v>
      </c>
      <c r="AH43" s="67">
        <f t="shared" si="273"/>
        <v>17.77301332887577</v>
      </c>
      <c r="AI43" s="26"/>
      <c r="AJ43" s="20">
        <f t="shared" si="274"/>
        <v>335.98088686633002</v>
      </c>
    </row>
    <row r="44" spans="2:36" ht="15.75" x14ac:dyDescent="0.25">
      <c r="B44" s="111">
        <v>25</v>
      </c>
      <c r="C44" s="112"/>
      <c r="D44" s="100">
        <v>45336.416666666664</v>
      </c>
      <c r="E44" s="97">
        <f t="shared" si="252"/>
        <v>2</v>
      </c>
      <c r="F44" s="98">
        <f t="shared" si="253"/>
        <v>57.125</v>
      </c>
      <c r="G44" s="17">
        <v>808732.95549999992</v>
      </c>
      <c r="H44" s="17">
        <v>9158811.7105</v>
      </c>
      <c r="I44" s="18">
        <v>2578.7294999999999</v>
      </c>
      <c r="K44" s="19">
        <f t="shared" ref="K44:K45" si="275">(G44-G43)*100</f>
        <v>1.2999999918974936</v>
      </c>
      <c r="L44" s="20">
        <f t="shared" ref="L44:L45" si="276">(H44-H43)*100</f>
        <v>-0.94999987632036209</v>
      </c>
      <c r="M44" s="20">
        <f t="shared" ref="M44:M45" si="277">SQRT(K44^2+L44^2)</f>
        <v>1.6101241392955348</v>
      </c>
      <c r="N44" s="20">
        <f t="shared" ref="N44:N45" si="278">(I44-I43)*100</f>
        <v>9.9999999974897946E-2</v>
      </c>
      <c r="O44" s="21">
        <f t="shared" ref="O44:O45" si="279">(SQRT((G44-G43)^2+(H44-H43)^2+(I44-I43)^2)*100)</f>
        <v>1.6132265011265985</v>
      </c>
      <c r="P44" s="21">
        <f t="shared" ref="P44:P45" si="280">O44/(F44-F43)</f>
        <v>0.80661325056329924</v>
      </c>
      <c r="Q44" s="22">
        <f t="shared" ref="Q44:Q45" si="281">(P44-P43)/(F44-F43)</f>
        <v>3.9799592316670074E-2</v>
      </c>
      <c r="R44" s="26"/>
      <c r="S44" s="52">
        <f t="shared" ref="S44:S45" si="282">IF(K44&lt;0, ATAN2(L44,K44)*180/PI()+360,ATAN2(L44,K44)*180/PI())</f>
        <v>126.15818205651395</v>
      </c>
      <c r="T44" s="53">
        <f t="shared" ref="T44:T45" si="283">ATAN(N44/M44)*180/PI()</f>
        <v>3.5539049126549203</v>
      </c>
      <c r="U44" s="26"/>
      <c r="V44" s="23">
        <f t="shared" ref="V44:V45" si="284">(G44-$G$20)*100</f>
        <v>3.2999999937601388</v>
      </c>
      <c r="W44" s="21">
        <f t="shared" ref="W44:W45" si="285">(H44-$H$20)*100</f>
        <v>-2.0499998703598976</v>
      </c>
      <c r="X44" s="21">
        <f t="shared" ref="X44:X45" si="286">SQRT(V44^2+W44^2)</f>
        <v>3.8849066175768643</v>
      </c>
      <c r="Y44" s="21">
        <f t="shared" ref="Y44:Y45" si="287">(I44-$I$20)*100</f>
        <v>-1.999999999998181</v>
      </c>
      <c r="Z44" s="21">
        <f t="shared" ref="Z44:Z45" si="288">SQRT((G44-$G$20)^2+(H44-$H$20)^2+(I44-$I$20)^2)*100</f>
        <v>4.3694964729686232</v>
      </c>
      <c r="AA44" s="21">
        <f t="shared" ref="AA44:AA45" si="289">Z44/F44</f>
        <v>7.6490091430522947E-2</v>
      </c>
      <c r="AB44" s="22">
        <f t="shared" ref="AB44:AB45" si="290">(AA44-$AA$20)/(F44-$F$20)</f>
        <v>1.3389950359828963E-3</v>
      </c>
      <c r="AC44" s="26"/>
      <c r="AD44" s="52">
        <f t="shared" ref="AD44:AD45" si="291">IF(F44&lt;=0,NA(),IF((G44-$G$20)&lt;0,ATAN2((H44-$H$20),(G44-$G$20))*180/PI()+360,ATAN2((H44-$H$20),(G44-$G$20))*180/PI()))</f>
        <v>121.84904974350911</v>
      </c>
      <c r="AE44" s="53">
        <f t="shared" ref="AE44:AE45" si="292">IF(E44&lt;=0,NA(),ATAN(Y44/X44)*180/PI())</f>
        <v>-27.239993458262497</v>
      </c>
      <c r="AF44" s="26"/>
      <c r="AG44" s="67">
        <f t="shared" ref="AG44:AG45" si="293">1/(O44/E44)</f>
        <v>1.2397515157377452</v>
      </c>
      <c r="AH44" s="67">
        <f t="shared" ref="AH44:AH45" si="294">1/(Z44/F44)</f>
        <v>13.073588765524152</v>
      </c>
      <c r="AI44" s="26"/>
      <c r="AJ44" s="20">
        <f t="shared" ref="AJ44:AJ45" si="295">SQRT((G44-$E$11)^2+(H44-$F$11)^2+(I44-$G$11)^2)</f>
        <v>335.98089454775663</v>
      </c>
    </row>
    <row r="45" spans="2:36" ht="15.75" x14ac:dyDescent="0.25">
      <c r="B45" s="111">
        <v>26</v>
      </c>
      <c r="C45" s="112"/>
      <c r="D45" s="100">
        <v>45338.416666666664</v>
      </c>
      <c r="E45" s="97">
        <f t="shared" ref="E45:E46" si="296">D45-D44</f>
        <v>2</v>
      </c>
      <c r="F45" s="98">
        <f t="shared" ref="F45:F46" si="297">D45-D$20</f>
        <v>59.125</v>
      </c>
      <c r="G45" s="17">
        <v>808732.93849999993</v>
      </c>
      <c r="H45" s="17">
        <v>9158811.7239999995</v>
      </c>
      <c r="I45" s="18">
        <v>2578.7365</v>
      </c>
      <c r="K45" s="19">
        <f t="shared" si="275"/>
        <v>-1.6999999992549419</v>
      </c>
      <c r="L45" s="20">
        <f t="shared" si="276"/>
        <v>1.3499999418854713</v>
      </c>
      <c r="M45" s="20">
        <f t="shared" si="277"/>
        <v>2.1708292978853909</v>
      </c>
      <c r="N45" s="20">
        <f t="shared" si="278"/>
        <v>0.70000000000618456</v>
      </c>
      <c r="O45" s="21">
        <f t="shared" si="279"/>
        <v>2.2808989106416435</v>
      </c>
      <c r="P45" s="21">
        <f t="shared" si="280"/>
        <v>1.1404494553208218</v>
      </c>
      <c r="Q45" s="22">
        <f t="shared" si="281"/>
        <v>0.16691810237876126</v>
      </c>
      <c r="R45" s="26"/>
      <c r="S45" s="52">
        <f t="shared" si="282"/>
        <v>308.45370802776387</v>
      </c>
      <c r="T45" s="53">
        <f t="shared" si="283"/>
        <v>17.872301170233953</v>
      </c>
      <c r="U45" s="26"/>
      <c r="V45" s="23">
        <f t="shared" si="284"/>
        <v>1.5999999945051968</v>
      </c>
      <c r="W45" s="21">
        <f t="shared" si="285"/>
        <v>-0.69999992847442627</v>
      </c>
      <c r="X45" s="21">
        <f t="shared" si="286"/>
        <v>1.7464248859543978</v>
      </c>
      <c r="Y45" s="21">
        <f t="shared" si="287"/>
        <v>-1.2999999999919964</v>
      </c>
      <c r="Z45" s="21">
        <f t="shared" si="288"/>
        <v>2.1771540786678427</v>
      </c>
      <c r="AA45" s="21">
        <f t="shared" si="289"/>
        <v>3.6822901964783807E-2</v>
      </c>
      <c r="AB45" s="22">
        <f t="shared" si="290"/>
        <v>6.2279749623312991E-4</v>
      </c>
      <c r="AC45" s="26"/>
      <c r="AD45" s="52">
        <f t="shared" si="291"/>
        <v>113.62937565308259</v>
      </c>
      <c r="AE45" s="53">
        <f t="shared" si="292"/>
        <v>-36.663180349791482</v>
      </c>
      <c r="AF45" s="26"/>
      <c r="AG45" s="67">
        <f t="shared" si="293"/>
        <v>0.87684727747858704</v>
      </c>
      <c r="AH45" s="67">
        <f t="shared" si="294"/>
        <v>27.157012257110171</v>
      </c>
      <c r="AI45" s="26"/>
      <c r="AJ45" s="20">
        <f t="shared" si="295"/>
        <v>335.98140319840098</v>
      </c>
    </row>
    <row r="46" spans="2:36" ht="15.75" x14ac:dyDescent="0.25">
      <c r="B46" s="111">
        <v>27</v>
      </c>
      <c r="C46" s="112"/>
      <c r="D46" s="100">
        <v>45341.416666666664</v>
      </c>
      <c r="E46" s="97">
        <f t="shared" si="296"/>
        <v>3</v>
      </c>
      <c r="F46" s="98">
        <f t="shared" si="297"/>
        <v>62.125</v>
      </c>
      <c r="G46" s="17">
        <v>808732.92849999992</v>
      </c>
      <c r="H46" s="17">
        <v>9158811.7285000011</v>
      </c>
      <c r="I46" s="18">
        <v>2578.7245000000003</v>
      </c>
      <c r="K46" s="19">
        <f t="shared" ref="K46:K47" si="298">(G46-G45)*100</f>
        <v>-1.0000000009313226</v>
      </c>
      <c r="L46" s="20">
        <f t="shared" ref="L46:L47" si="299">(H46-H45)*100</f>
        <v>0.45000016689300537</v>
      </c>
      <c r="M46" s="20">
        <f t="shared" ref="M46:M47" si="300">SQRT(K46^2+L46^2)</f>
        <v>1.0965856793093633</v>
      </c>
      <c r="N46" s="20">
        <f t="shared" ref="N46:N47" si="301">(I46-I45)*100</f>
        <v>-1.1999999999716238</v>
      </c>
      <c r="O46" s="21">
        <f t="shared" ref="O46:O47" si="302">(SQRT((G46-G45)^2+(H46-H45)^2+(I46-I45)^2)*100)</f>
        <v>1.6255768674529898</v>
      </c>
      <c r="P46" s="21">
        <f t="shared" ref="P46:P47" si="303">O46/(F46-F45)</f>
        <v>0.5418589558176633</v>
      </c>
      <c r="Q46" s="22">
        <f t="shared" ref="Q46:Q47" si="304">(P46-P45)/(F46-F45)</f>
        <v>-0.19953016650105282</v>
      </c>
      <c r="R46" s="26"/>
      <c r="S46" s="52">
        <f t="shared" ref="S46:S47" si="305">IF(K46&lt;0, ATAN2(L46,K46)*180/PI()+360,ATAN2(L46,K46)*180/PI())</f>
        <v>294.22775324997235</v>
      </c>
      <c r="T46" s="53">
        <f t="shared" ref="T46:T47" si="306">ATAN(N46/M46)*180/PI()</f>
        <v>-47.578264011101332</v>
      </c>
      <c r="U46" s="26"/>
      <c r="V46" s="23">
        <f t="shared" ref="V46:V47" si="307">(G46-$G$20)*100</f>
        <v>0.59999999357387424</v>
      </c>
      <c r="W46" s="21">
        <f t="shared" ref="W46:W47" si="308">(H46-$H$20)*100</f>
        <v>-0.2499997615814209</v>
      </c>
      <c r="X46" s="21">
        <f t="shared" ref="X46:X47" si="309">SQRT(V46^2+W46^2)</f>
        <v>0.64999990236877458</v>
      </c>
      <c r="Y46" s="21">
        <f t="shared" ref="Y46:Y47" si="310">(I46-$I$20)*100</f>
        <v>-2.4999999999636202</v>
      </c>
      <c r="Z46" s="21">
        <f t="shared" ref="Z46:Z47" si="311">SQRT((G46-$G$20)^2+(H46-$H$20)^2+(I46-$I$20)^2)*100</f>
        <v>2.5831182460153692</v>
      </c>
      <c r="AA46" s="21">
        <f t="shared" ref="AA46:AA47" si="312">Z46/F46</f>
        <v>4.1579368145116605E-2</v>
      </c>
      <c r="AB46" s="22">
        <f t="shared" ref="AB46:AB47" si="313">(AA46-$AA$20)/(F46-$F$20)</f>
        <v>6.6928560394553891E-4</v>
      </c>
      <c r="AC46" s="26"/>
      <c r="AD46" s="52">
        <f t="shared" ref="AD46:AD47" si="314">IF(F46&lt;=0,NA(),IF((G46-$G$20)&lt;0,ATAN2((H46-$H$20),(G46-$G$20))*180/PI()+360,ATAN2((H46-$H$20),(G46-$G$20))*180/PI()))</f>
        <v>112.61984576654753</v>
      </c>
      <c r="AE46" s="53">
        <f t="shared" ref="AE46:AE47" si="315">IF(E46&lt;=0,NA(),ATAN(Y46/X46)*180/PI())</f>
        <v>-75.425785897620798</v>
      </c>
      <c r="AF46" s="26"/>
      <c r="AG46" s="67">
        <f t="shared" ref="AG46:AG47" si="316">1/(O46/E46)</f>
        <v>1.8454987026854681</v>
      </c>
      <c r="AH46" s="67">
        <f t="shared" ref="AH46:AH47" si="317">1/(Z46/F46)</f>
        <v>24.050389522752948</v>
      </c>
      <c r="AI46" s="26"/>
      <c r="AJ46" s="20">
        <f t="shared" ref="AJ46:AJ47" si="318">SQRT((G46-$E$11)^2+(H46-$F$11)^2+(I46-$G$11)^2)</f>
        <v>335.9817656935175</v>
      </c>
    </row>
    <row r="47" spans="2:36" ht="15.75" x14ac:dyDescent="0.25">
      <c r="B47" s="111">
        <v>28</v>
      </c>
      <c r="C47" s="112"/>
      <c r="D47" s="100">
        <v>45343.416666666664</v>
      </c>
      <c r="E47" s="97">
        <f t="shared" ref="E47" si="319">D47-D46</f>
        <v>2</v>
      </c>
      <c r="F47" s="98">
        <f t="shared" ref="F47" si="320">D47-D$20</f>
        <v>64.125</v>
      </c>
      <c r="G47" s="17">
        <v>808732.92050000001</v>
      </c>
      <c r="H47" s="17">
        <v>9158811.738499999</v>
      </c>
      <c r="I47" s="18">
        <v>2578.7285000000002</v>
      </c>
      <c r="K47" s="19">
        <f t="shared" si="298"/>
        <v>-0.79999999143183231</v>
      </c>
      <c r="L47" s="20">
        <f t="shared" si="299"/>
        <v>0.99999979138374329</v>
      </c>
      <c r="M47" s="20">
        <f t="shared" si="300"/>
        <v>1.2806246792321558</v>
      </c>
      <c r="N47" s="20">
        <f t="shared" si="301"/>
        <v>0.39999999999054126</v>
      </c>
      <c r="O47" s="21">
        <f t="shared" si="302"/>
        <v>1.3416406258946152</v>
      </c>
      <c r="P47" s="21">
        <f t="shared" si="303"/>
        <v>0.6708203129473076</v>
      </c>
      <c r="Q47" s="22">
        <f t="shared" si="304"/>
        <v>6.4480678564822147E-2</v>
      </c>
      <c r="R47" s="26"/>
      <c r="S47" s="52">
        <f t="shared" si="305"/>
        <v>321.34018621460126</v>
      </c>
      <c r="T47" s="53">
        <f t="shared" si="306"/>
        <v>17.346067434566365</v>
      </c>
      <c r="U47" s="26"/>
      <c r="V47" s="23">
        <f t="shared" si="307"/>
        <v>-0.19999999785795808</v>
      </c>
      <c r="W47" s="21">
        <f t="shared" si="308"/>
        <v>0.75000002980232239</v>
      </c>
      <c r="X47" s="21">
        <f t="shared" si="309"/>
        <v>0.77620876305712216</v>
      </c>
      <c r="Y47" s="21">
        <f t="shared" si="310"/>
        <v>-2.099999999973079</v>
      </c>
      <c r="Z47" s="21">
        <f t="shared" si="311"/>
        <v>2.2388613274907398</v>
      </c>
      <c r="AA47" s="21">
        <f t="shared" si="312"/>
        <v>3.4914016802974498E-2</v>
      </c>
      <c r="AB47" s="22">
        <f t="shared" si="313"/>
        <v>5.4446809829199997E-4</v>
      </c>
      <c r="AC47" s="26"/>
      <c r="AD47" s="52">
        <f t="shared" si="314"/>
        <v>345.06858354145896</v>
      </c>
      <c r="AE47" s="53">
        <f t="shared" si="315"/>
        <v>-69.714516985231185</v>
      </c>
      <c r="AF47" s="26"/>
      <c r="AG47" s="67">
        <f t="shared" si="316"/>
        <v>1.4907121634501685</v>
      </c>
      <c r="AH47" s="67">
        <f t="shared" si="317"/>
        <v>28.641791795059373</v>
      </c>
      <c r="AI47" s="26"/>
      <c r="AJ47" s="20">
        <f t="shared" si="318"/>
        <v>335.97923926577346</v>
      </c>
    </row>
    <row r="48" spans="2:36" ht="15.75" x14ac:dyDescent="0.25">
      <c r="B48" s="111">
        <v>29</v>
      </c>
      <c r="C48" s="112"/>
      <c r="D48" s="100">
        <v>45345.666666666664</v>
      </c>
      <c r="E48" s="97">
        <f t="shared" ref="E48:E49" si="321">D48-D47</f>
        <v>2.25</v>
      </c>
      <c r="F48" s="98">
        <f t="shared" ref="F48:F49" si="322">D48-D$20</f>
        <v>66.375</v>
      </c>
      <c r="G48" s="17">
        <v>808732.92949999997</v>
      </c>
      <c r="H48" s="17">
        <v>9158811.7324999999</v>
      </c>
      <c r="I48" s="18">
        <v>2578.739</v>
      </c>
      <c r="K48" s="19">
        <f t="shared" ref="K48:K49" si="323">(G48-G47)*100</f>
        <v>0.89999999618157744</v>
      </c>
      <c r="L48" s="20">
        <f t="shared" ref="L48:L49" si="324">(H48-H47)*100</f>
        <v>-0.59999991208314896</v>
      </c>
      <c r="M48" s="20">
        <f t="shared" ref="M48:M49" si="325">SQRT(K48^2+L48^2)</f>
        <v>1.0816653306945849</v>
      </c>
      <c r="N48" s="20">
        <f t="shared" ref="N48:N49" si="326">(I48-I47)*100</f>
        <v>1.0499999999865395</v>
      </c>
      <c r="O48" s="21">
        <f t="shared" ref="O48:O49" si="327">(SQRT((G48-G47)^2+(H48-H47)^2+(I48-I47)^2)*100)</f>
        <v>1.5074813058868621</v>
      </c>
      <c r="P48" s="21">
        <f t="shared" ref="P48:P49" si="328">O48/(F48-F47)</f>
        <v>0.66999169150527205</v>
      </c>
      <c r="Q48" s="22">
        <f t="shared" ref="Q48:Q49" si="329">(P48-P47)/(F48-F47)</f>
        <v>-3.6827619646024386E-4</v>
      </c>
      <c r="R48" s="26"/>
      <c r="S48" s="52">
        <f t="shared" ref="S48:S49" si="330">IF(K48&lt;0, ATAN2(L48,K48)*180/PI()+360,ATAN2(L48,K48)*180/PI())</f>
        <v>123.69006376335538</v>
      </c>
      <c r="T48" s="53">
        <f t="shared" ref="T48:T49" si="331">ATAN(N48/M48)*180/PI()</f>
        <v>44.148948782446105</v>
      </c>
      <c r="U48" s="26"/>
      <c r="V48" s="23">
        <f t="shared" ref="V48:V49" si="332">(G48-$G$20)*100</f>
        <v>0.69999999832361937</v>
      </c>
      <c r="W48" s="21">
        <f t="shared" ref="W48:W49" si="333">(H48-$H$20)*100</f>
        <v>0.15000011771917343</v>
      </c>
      <c r="X48" s="21">
        <f t="shared" ref="X48:X49" si="334">SQRT(V48^2+W48^2)</f>
        <v>0.71589107619024905</v>
      </c>
      <c r="Y48" s="21">
        <f t="shared" ref="Y48:Y49" si="335">(I48-$I$20)*100</f>
        <v>-1.0499999999865395</v>
      </c>
      <c r="Z48" s="21">
        <f t="shared" ref="Z48:Z49" si="336">SQRT((G48-$G$20)^2+(H48-$H$20)^2+(I48-$I$20)^2)*100</f>
        <v>1.2708265156741756</v>
      </c>
      <c r="AA48" s="21">
        <f t="shared" ref="AA48:AA49" si="337">Z48/F48</f>
        <v>1.914616219471451E-2</v>
      </c>
      <c r="AB48" s="22">
        <f t="shared" ref="AB48:AB49" si="338">(AA48-$AA$20)/(F48-$F$20)</f>
        <v>2.8845442101264798E-4</v>
      </c>
      <c r="AC48" s="26"/>
      <c r="AD48" s="52">
        <f t="shared" ref="AD48:AD49" si="339">IF(F48&lt;=0,NA(),IF((G48-$G$20)&lt;0,ATAN2((H48-$H$20),(G48-$G$20))*180/PI()+360,ATAN2((H48-$H$20),(G48-$G$20))*180/PI()))</f>
        <v>77.905233682450259</v>
      </c>
      <c r="AE48" s="53">
        <f t="shared" ref="AE48:AE49" si="340">IF(E48&lt;=0,NA(),ATAN(Y48/X48)*180/PI())</f>
        <v>-55.713794085638085</v>
      </c>
      <c r="AF48" s="26"/>
      <c r="AG48" s="67">
        <f t="shared" ref="AG48:AG49" si="341">1/(O48/E48)</f>
        <v>1.4925558222271345</v>
      </c>
      <c r="AH48" s="67">
        <f t="shared" ref="AH48:AH49" si="342">1/(Z48/F48)</f>
        <v>52.229788394671601</v>
      </c>
      <c r="AI48" s="26"/>
      <c r="AJ48" s="20">
        <f t="shared" ref="AJ48:AJ49" si="343">SQRT((G48-$E$11)^2+(H48-$F$11)^2+(I48-$G$11)^2)</f>
        <v>335.98040475585179</v>
      </c>
    </row>
    <row r="49" spans="2:36" ht="15.75" x14ac:dyDescent="0.25">
      <c r="B49" s="111">
        <v>30</v>
      </c>
      <c r="C49" s="112"/>
      <c r="D49" s="100">
        <v>45350.375</v>
      </c>
      <c r="E49" s="97">
        <f t="shared" si="321"/>
        <v>4.7083333333357587</v>
      </c>
      <c r="F49" s="98">
        <f t="shared" si="322"/>
        <v>71.083333333335759</v>
      </c>
      <c r="G49" s="17">
        <v>808732.91899999999</v>
      </c>
      <c r="H49" s="17">
        <v>9158811.7394999992</v>
      </c>
      <c r="I49" s="18">
        <v>2578.7245000000003</v>
      </c>
      <c r="K49" s="19">
        <f t="shared" si="323"/>
        <v>-1.049999997485429</v>
      </c>
      <c r="L49" s="20">
        <f t="shared" si="324"/>
        <v>0.69999992847442627</v>
      </c>
      <c r="M49" s="20">
        <f t="shared" si="325"/>
        <v>1.2619429046448982</v>
      </c>
      <c r="N49" s="20">
        <f t="shared" si="326"/>
        <v>-1.4499999999770807</v>
      </c>
      <c r="O49" s="21">
        <f t="shared" si="327"/>
        <v>1.9222382512365985</v>
      </c>
      <c r="P49" s="21">
        <f t="shared" si="328"/>
        <v>0.40826299141287259</v>
      </c>
      <c r="Q49" s="22">
        <f t="shared" si="329"/>
        <v>-5.5588396479773018E-2</v>
      </c>
      <c r="R49" s="26"/>
      <c r="S49" s="52">
        <f t="shared" si="330"/>
        <v>303.6900648872562</v>
      </c>
      <c r="T49" s="53">
        <f t="shared" si="331"/>
        <v>-48.966771139876975</v>
      </c>
      <c r="U49" s="26"/>
      <c r="V49" s="23">
        <f t="shared" si="332"/>
        <v>-0.34999999916180968</v>
      </c>
      <c r="W49" s="21">
        <f t="shared" si="333"/>
        <v>0.8500000461935997</v>
      </c>
      <c r="X49" s="21">
        <f t="shared" si="334"/>
        <v>0.91923885793758109</v>
      </c>
      <c r="Y49" s="21">
        <f t="shared" si="335"/>
        <v>-2.4999999999636202</v>
      </c>
      <c r="Z49" s="21">
        <f t="shared" si="336"/>
        <v>2.663644134970077</v>
      </c>
      <c r="AA49" s="21">
        <f t="shared" si="337"/>
        <v>3.7472133200046699E-2</v>
      </c>
      <c r="AB49" s="22">
        <f t="shared" si="338"/>
        <v>5.271577941389743E-4</v>
      </c>
      <c r="AC49" s="26"/>
      <c r="AD49" s="52">
        <f t="shared" si="339"/>
        <v>337.61986609261487</v>
      </c>
      <c r="AE49" s="53">
        <f t="shared" si="340"/>
        <v>-69.811749851163896</v>
      </c>
      <c r="AF49" s="26"/>
      <c r="AG49" s="67">
        <f t="shared" si="341"/>
        <v>2.4494015402652778</v>
      </c>
      <c r="AH49" s="67">
        <f t="shared" si="342"/>
        <v>26.686497794546529</v>
      </c>
      <c r="AI49" s="26"/>
      <c r="AJ49" s="20">
        <f t="shared" si="343"/>
        <v>335.97867411976608</v>
      </c>
    </row>
    <row r="50" spans="2:36" ht="15.75" x14ac:dyDescent="0.25">
      <c r="B50" s="111">
        <v>31</v>
      </c>
      <c r="C50" s="112"/>
      <c r="D50" s="100">
        <v>45355.375</v>
      </c>
      <c r="E50" s="97">
        <f t="shared" ref="E50" si="344">D50-D49</f>
        <v>5</v>
      </c>
      <c r="F50" s="98">
        <f t="shared" ref="F50" si="345">D50-D$20</f>
        <v>76.083333333335759</v>
      </c>
      <c r="G50" s="17">
        <v>808732.92350000003</v>
      </c>
      <c r="H50" s="17">
        <v>9158811.7340000011</v>
      </c>
      <c r="I50" s="18">
        <v>2578.7264999999998</v>
      </c>
      <c r="K50" s="19">
        <f t="shared" ref="K50:K51" si="346">(G50-G49)*100</f>
        <v>0.45000000391155481</v>
      </c>
      <c r="L50" s="20">
        <f t="shared" ref="L50:L51" si="347">(H50-H49)*100</f>
        <v>-0.54999981075525284</v>
      </c>
      <c r="M50" s="20">
        <f t="shared" ref="M50:M51" si="348">SQRT(K50^2+L50^2)</f>
        <v>0.71063337618719635</v>
      </c>
      <c r="N50" s="20">
        <f t="shared" ref="N50:N51" si="349">(I50-I49)*100</f>
        <v>0.19999999994979589</v>
      </c>
      <c r="O50" s="21">
        <f t="shared" ref="O50:O51" si="350">(SQRT((G50-G49)^2+(H50-H49)^2+(I50-I49)^2)*100)</f>
        <v>0.73824101439240808</v>
      </c>
      <c r="P50" s="21">
        <f t="shared" ref="P50:P51" si="351">O50/(F50-F49)</f>
        <v>0.14764820287848163</v>
      </c>
      <c r="Q50" s="22">
        <f t="shared" ref="Q50:Q51" si="352">(P50-P49)/(F50-F49)</f>
        <v>-5.2122957706878192E-2</v>
      </c>
      <c r="R50" s="26"/>
      <c r="S50" s="52">
        <f t="shared" ref="S50:S51" si="353">IF(K50&lt;0, ATAN2(L50,K50)*180/PI()+360,ATAN2(L50,K50)*180/PI())</f>
        <v>140.71058323139872</v>
      </c>
      <c r="T50" s="53">
        <f t="shared" ref="T50:T51" si="354">ATAN(N50/M50)*180/PI()</f>
        <v>15.718676417789586</v>
      </c>
      <c r="U50" s="26"/>
      <c r="V50" s="23">
        <f t="shared" ref="V50:V51" si="355">(G50-$G$20)*100</f>
        <v>0.10000000474974513</v>
      </c>
      <c r="W50" s="21">
        <f t="shared" ref="W50:W51" si="356">(H50-$H$20)*100</f>
        <v>0.30000023543834686</v>
      </c>
      <c r="X50" s="21">
        <f t="shared" ref="X50:X51" si="357">SQRT(V50^2+W50^2)</f>
        <v>0.31622799087527437</v>
      </c>
      <c r="Y50" s="21">
        <f t="shared" ref="Y50:Y51" si="358">(I50-$I$20)*100</f>
        <v>-2.3000000000138243</v>
      </c>
      <c r="Z50" s="21">
        <f t="shared" ref="Z50:Z51" si="359">SQRT((G50-$G$20)^2+(H50-$H$20)^2+(I50-$I$20)^2)*100</f>
        <v>2.321637383890216</v>
      </c>
      <c r="AA50" s="21">
        <f t="shared" ref="AA50:AA51" si="360">Z50/F50</f>
        <v>3.0514401540724757E-2</v>
      </c>
      <c r="AB50" s="22">
        <f t="shared" ref="AB50:AB51" si="361">(AA50-$AA$20)/(F50-$F$20)</f>
        <v>4.010655186075415E-4</v>
      </c>
      <c r="AC50" s="26"/>
      <c r="AD50" s="52">
        <f t="shared" ref="AD50:AD51" si="362">IF(F50&lt;=0,NA(),IF((G50-$G$20)&lt;0,ATAN2((H50-$H$20),(G50-$G$20))*180/PI()+360,ATAN2((H50-$H$20),(G50-$G$20))*180/PI()))</f>
        <v>18.434936149728458</v>
      </c>
      <c r="AE50" s="53">
        <f t="shared" ref="AE50:AE51" si="363">IF(E50&lt;=0,NA(),ATAN(Y50/X50)*180/PI())</f>
        <v>-82.171461591114991</v>
      </c>
      <c r="AF50" s="26"/>
      <c r="AG50" s="67">
        <f t="shared" ref="AG50:AG51" si="364">1/(O50/E50)</f>
        <v>6.7728558865225503</v>
      </c>
      <c r="AH50" s="67">
        <f t="shared" ref="AH50:AH51" si="365">1/(Z50/F50)</f>
        <v>32.771411186465258</v>
      </c>
      <c r="AI50" s="26"/>
      <c r="AJ50" s="20">
        <f t="shared" ref="AJ50:AJ51" si="366">SQRT((G50-$E$11)^2+(H50-$F$11)^2+(I50-$G$11)^2)</f>
        <v>335.98069704114727</v>
      </c>
    </row>
    <row r="51" spans="2:36" ht="15.75" x14ac:dyDescent="0.25">
      <c r="B51" s="111">
        <v>32</v>
      </c>
      <c r="C51" s="112"/>
      <c r="D51" s="100">
        <v>45357.458333333336</v>
      </c>
      <c r="E51" s="97">
        <f t="shared" ref="E51:E52" si="367">D51-D50</f>
        <v>2.0833333333357587</v>
      </c>
      <c r="F51" s="98">
        <f t="shared" ref="F51:F52" si="368">D51-D$20</f>
        <v>78.166666666671517</v>
      </c>
      <c r="G51" s="17">
        <v>808732.92200000002</v>
      </c>
      <c r="H51" s="17">
        <v>9158811.7395000011</v>
      </c>
      <c r="I51" s="18">
        <v>2578.7275</v>
      </c>
      <c r="K51" s="19">
        <f t="shared" si="346"/>
        <v>-0.1500000013038516</v>
      </c>
      <c r="L51" s="20">
        <f t="shared" si="347"/>
        <v>0.54999999701976776</v>
      </c>
      <c r="M51" s="20">
        <f t="shared" si="348"/>
        <v>0.57008771001741476</v>
      </c>
      <c r="N51" s="20">
        <f t="shared" si="349"/>
        <v>0.10000000002037268</v>
      </c>
      <c r="O51" s="21">
        <f t="shared" si="350"/>
        <v>0.57879184264895667</v>
      </c>
      <c r="P51" s="21">
        <f t="shared" si="351"/>
        <v>0.27782008447117579</v>
      </c>
      <c r="Q51" s="22">
        <f t="shared" si="352"/>
        <v>6.2482503164420458E-2</v>
      </c>
      <c r="R51" s="26"/>
      <c r="S51" s="52">
        <f t="shared" si="353"/>
        <v>344.74488109170818</v>
      </c>
      <c r="T51" s="53">
        <f t="shared" si="354"/>
        <v>9.9491263424541714</v>
      </c>
      <c r="U51" s="26"/>
      <c r="V51" s="23">
        <f t="shared" si="355"/>
        <v>-4.9999996554106474E-2</v>
      </c>
      <c r="W51" s="21">
        <f t="shared" si="356"/>
        <v>0.85000023245811462</v>
      </c>
      <c r="X51" s="21">
        <f t="shared" si="357"/>
        <v>0.85146955015094905</v>
      </c>
      <c r="Y51" s="21">
        <f t="shared" si="358"/>
        <v>-2.1999999999934516</v>
      </c>
      <c r="Z51" s="21">
        <f t="shared" si="359"/>
        <v>2.3590253060968736</v>
      </c>
      <c r="AA51" s="21">
        <f t="shared" si="360"/>
        <v>3.017942822298585E-2</v>
      </c>
      <c r="AB51" s="22">
        <f t="shared" si="361"/>
        <v>3.8609076617889947E-4</v>
      </c>
      <c r="AC51" s="26"/>
      <c r="AD51" s="52">
        <f t="shared" si="362"/>
        <v>356.63354048658829</v>
      </c>
      <c r="AE51" s="53">
        <f t="shared" si="363"/>
        <v>-68.841987148063936</v>
      </c>
      <c r="AF51" s="26"/>
      <c r="AG51" s="67">
        <f t="shared" si="364"/>
        <v>3.599451788748381</v>
      </c>
      <c r="AH51" s="67">
        <f t="shared" si="365"/>
        <v>33.135153940337425</v>
      </c>
      <c r="AI51" s="26"/>
      <c r="AJ51" s="20">
        <f t="shared" si="366"/>
        <v>335.97739908403992</v>
      </c>
    </row>
    <row r="52" spans="2:36" ht="15.75" x14ac:dyDescent="0.25">
      <c r="B52" s="111">
        <v>33</v>
      </c>
      <c r="C52" s="112"/>
      <c r="D52" s="100">
        <v>45359.458333333336</v>
      </c>
      <c r="E52" s="97">
        <f t="shared" si="367"/>
        <v>2</v>
      </c>
      <c r="F52" s="98">
        <f t="shared" si="368"/>
        <v>80.166666666671517</v>
      </c>
      <c r="G52" s="17">
        <v>808732.92599999998</v>
      </c>
      <c r="H52" s="17">
        <v>9158811.7359999996</v>
      </c>
      <c r="I52" s="18">
        <v>2578.7294999999999</v>
      </c>
      <c r="K52" s="19">
        <f t="shared" ref="K52:K53" si="369">(G52-G51)*100</f>
        <v>0.39999999571591616</v>
      </c>
      <c r="L52" s="20">
        <f t="shared" ref="L52:L53" si="370">(H52-H51)*100</f>
        <v>-0.35000015050172806</v>
      </c>
      <c r="M52" s="20">
        <f t="shared" ref="M52:M53" si="371">SQRT(K52^2+L52^2)</f>
        <v>0.53150738651872487</v>
      </c>
      <c r="N52" s="20">
        <f t="shared" ref="N52:N53" si="372">(I52-I51)*100</f>
        <v>0.19999999999527063</v>
      </c>
      <c r="O52" s="21">
        <f t="shared" ref="O52:O53" si="373">(SQRT((G52-G51)^2+(H52-H51)^2+(I52-I51)^2)*100)</f>
        <v>0.56789092431740218</v>
      </c>
      <c r="P52" s="21">
        <f t="shared" ref="P52:P53" si="374">O52/(F52-F51)</f>
        <v>0.28394546215870109</v>
      </c>
      <c r="Q52" s="22">
        <f t="shared" ref="Q52:Q53" si="375">(P52-P51)/(F52-F51)</f>
        <v>3.0626888437626509E-3</v>
      </c>
      <c r="R52" s="26"/>
      <c r="S52" s="52">
        <f t="shared" ref="S52:S53" si="376">IF(K52&lt;0, ATAN2(L52,K52)*180/PI()+360,ATAN2(L52,K52)*180/PI())</f>
        <v>131.1859376795357</v>
      </c>
      <c r="T52" s="53">
        <f t="shared" ref="T52:T53" si="377">ATAN(N52/M52)*180/PI()</f>
        <v>20.620730541176748</v>
      </c>
      <c r="U52" s="26"/>
      <c r="V52" s="23">
        <f t="shared" ref="V52:V53" si="378">(G52-$G$20)*100</f>
        <v>0.34999999916180968</v>
      </c>
      <c r="W52" s="21">
        <f t="shared" ref="W52:W53" si="379">(H52-$H$20)*100</f>
        <v>0.50000008195638657</v>
      </c>
      <c r="X52" s="21">
        <f t="shared" ref="X52:X53" si="380">SQRT(V52^2+W52^2)</f>
        <v>0.61032784744730439</v>
      </c>
      <c r="Y52" s="21">
        <f t="shared" ref="Y52:Y53" si="381">(I52-$I$20)*100</f>
        <v>-1.999999999998181</v>
      </c>
      <c r="Z52" s="21">
        <f t="shared" ref="Z52:Z53" si="382">SQRT((G52-$G$20)^2+(H52-$H$20)^2+(I52-$I$20)^2)*100</f>
        <v>2.0910523860875374</v>
      </c>
      <c r="AA52" s="21">
        <f t="shared" ref="AA52:AA53" si="383">Z52/F52</f>
        <v>2.6083813547867912E-2</v>
      </c>
      <c r="AB52" s="22">
        <f t="shared" ref="AB52:AB53" si="384">(AA52-$AA$20)/(F52-$F$20)</f>
        <v>3.2536981556590018E-4</v>
      </c>
      <c r="AC52" s="26"/>
      <c r="AD52" s="52">
        <f t="shared" ref="AD52:AD53" si="385">IF(F52&lt;=0,NA(),IF((G52-$G$20)&lt;0,ATAN2((H52-$H$20),(G52-$G$20))*180/PI()+360,ATAN2((H52-$H$20),(G52-$G$20))*180/PI()))</f>
        <v>34.992015721977531</v>
      </c>
      <c r="AE52" s="53">
        <f t="shared" ref="AE52:AE53" si="386">IF(E52&lt;=0,NA(),ATAN(Y52/X52)*180/PI())</f>
        <v>-73.029701713585212</v>
      </c>
      <c r="AF52" s="26"/>
      <c r="AG52" s="67">
        <f t="shared" ref="AG52:AG53" si="387">1/(O52/E52)</f>
        <v>3.5218030687917317</v>
      </c>
      <c r="AH52" s="67">
        <f t="shared" ref="AH52:AH53" si="388">1/(Z52/F52)</f>
        <v>38.337952315325452</v>
      </c>
      <c r="AI52" s="26"/>
      <c r="AJ52" s="20">
        <f t="shared" ref="AJ52:AJ53" si="389">SQRT((G52-$E$11)^2+(H52-$F$11)^2+(I52-$G$11)^2)</f>
        <v>335.97813603245464</v>
      </c>
    </row>
    <row r="53" spans="2:36" ht="15.75" x14ac:dyDescent="0.25">
      <c r="B53" s="111">
        <v>34</v>
      </c>
      <c r="C53" s="112"/>
      <c r="D53" s="100">
        <v>45361.458333333336</v>
      </c>
      <c r="E53" s="97">
        <f t="shared" ref="E53:E54" si="390">D53-D52</f>
        <v>2</v>
      </c>
      <c r="F53" s="98">
        <f t="shared" ref="F53:F54" si="391">D53-D$20</f>
        <v>82.166666666671517</v>
      </c>
      <c r="G53" s="17">
        <v>808732.91149999993</v>
      </c>
      <c r="H53" s="17">
        <v>9158811.7470000014</v>
      </c>
      <c r="I53" s="18">
        <v>2578.7345</v>
      </c>
      <c r="K53" s="19">
        <f t="shared" si="369"/>
        <v>-1.4500000048428774</v>
      </c>
      <c r="L53" s="20">
        <f t="shared" si="370"/>
        <v>1.1000001803040504</v>
      </c>
      <c r="M53" s="20">
        <f t="shared" si="371"/>
        <v>1.8200275851517438</v>
      </c>
      <c r="N53" s="20">
        <f t="shared" si="372"/>
        <v>0.50000000001091394</v>
      </c>
      <c r="O53" s="21">
        <f t="shared" si="373"/>
        <v>1.8874587176211832</v>
      </c>
      <c r="P53" s="21">
        <f t="shared" si="374"/>
        <v>0.94372935881059161</v>
      </c>
      <c r="Q53" s="22">
        <f t="shared" si="375"/>
        <v>0.32989194832594526</v>
      </c>
      <c r="R53" s="26"/>
      <c r="S53" s="52">
        <f t="shared" si="376"/>
        <v>307.18471088319046</v>
      </c>
      <c r="T53" s="53">
        <f t="shared" si="377"/>
        <v>15.361394482713511</v>
      </c>
      <c r="U53" s="26"/>
      <c r="V53" s="23">
        <f t="shared" si="378"/>
        <v>-1.1000000056810677</v>
      </c>
      <c r="W53" s="21">
        <f t="shared" si="379"/>
        <v>1.600000262260437</v>
      </c>
      <c r="X53" s="21">
        <f t="shared" si="380"/>
        <v>1.941649003226849</v>
      </c>
      <c r="Y53" s="21">
        <f t="shared" si="381"/>
        <v>-1.4999999999872671</v>
      </c>
      <c r="Z53" s="21">
        <f t="shared" si="382"/>
        <v>2.4535690028392549</v>
      </c>
      <c r="AA53" s="21">
        <f t="shared" si="383"/>
        <v>2.9860880359096675E-2</v>
      </c>
      <c r="AB53" s="22">
        <f t="shared" si="384"/>
        <v>3.6341842222022206E-4</v>
      </c>
      <c r="AC53" s="26"/>
      <c r="AD53" s="52">
        <f t="shared" si="385"/>
        <v>325.49148125855282</v>
      </c>
      <c r="AE53" s="53">
        <f t="shared" si="386"/>
        <v>-37.687493394482814</v>
      </c>
      <c r="AF53" s="26"/>
      <c r="AG53" s="67">
        <f t="shared" si="387"/>
        <v>1.0596258245693742</v>
      </c>
      <c r="AH53" s="67">
        <f t="shared" si="388"/>
        <v>33.48863087673049</v>
      </c>
      <c r="AI53" s="26"/>
      <c r="AJ53" s="20">
        <f t="shared" si="389"/>
        <v>335.97881873289884</v>
      </c>
    </row>
    <row r="54" spans="2:36" ht="15.75" x14ac:dyDescent="0.25">
      <c r="B54" s="111">
        <v>35</v>
      </c>
      <c r="C54" s="112"/>
      <c r="D54" s="100">
        <v>45363.458333333336</v>
      </c>
      <c r="E54" s="97">
        <f t="shared" si="390"/>
        <v>2</v>
      </c>
      <c r="F54" s="98">
        <f t="shared" si="391"/>
        <v>84.166666666671517</v>
      </c>
      <c r="G54" s="17">
        <v>808732.93050000002</v>
      </c>
      <c r="H54" s="17">
        <v>9158811.7324999999</v>
      </c>
      <c r="I54" s="18">
        <v>2578.7285000000002</v>
      </c>
      <c r="K54" s="19">
        <f t="shared" ref="K54:K55" si="392">(G54-G53)*100</f>
        <v>1.9000000087544322</v>
      </c>
      <c r="L54" s="20">
        <f t="shared" ref="L54:L55" si="393">(H54-H53)*100</f>
        <v>-1.4500001445412636</v>
      </c>
      <c r="M54" s="20">
        <f t="shared" ref="M54:M55" si="394">SQRT(K54^2+L54^2)</f>
        <v>2.3900837751921014</v>
      </c>
      <c r="N54" s="20">
        <f t="shared" ref="N54:N55" si="395">(I54-I53)*100</f>
        <v>-0.59999999998581188</v>
      </c>
      <c r="O54" s="21">
        <f t="shared" ref="O54:O55" si="396">(SQRT((G54-G53)^2+(H54-H53)^2+(I54-I53)^2)*100)</f>
        <v>2.4642443978671236</v>
      </c>
      <c r="P54" s="21">
        <f t="shared" ref="P54:P55" si="397">O54/(F54-F53)</f>
        <v>1.2321221989335618</v>
      </c>
      <c r="Q54" s="22">
        <f t="shared" ref="Q54:Q55" si="398">(P54-P53)/(F54-F53)</f>
        <v>0.14419642006148509</v>
      </c>
      <c r="R54" s="26"/>
      <c r="S54" s="52">
        <f t="shared" ref="S54:S55" si="399">IF(K54&lt;0, ATAN2(L54,K54)*180/PI()+360,ATAN2(L54,K54)*180/PI())</f>
        <v>127.34935167181597</v>
      </c>
      <c r="T54" s="53">
        <f t="shared" ref="T54:T55" si="400">ATAN(N54/M54)*180/PI()</f>
        <v>-14.092162651783594</v>
      </c>
      <c r="U54" s="26"/>
      <c r="V54" s="23">
        <f t="shared" ref="V54:V55" si="401">(G54-$G$20)*100</f>
        <v>0.8000000030733645</v>
      </c>
      <c r="W54" s="21">
        <f t="shared" ref="W54:W55" si="402">(H54-$H$20)*100</f>
        <v>0.15000011771917343</v>
      </c>
      <c r="X54" s="21">
        <f t="shared" ref="X54:X55" si="403">SQRT(V54^2+W54^2)</f>
        <v>0.81394105452001198</v>
      </c>
      <c r="Y54" s="21">
        <f t="shared" ref="Y54:Y55" si="404">(I54-$I$20)*100</f>
        <v>-2.099999999973079</v>
      </c>
      <c r="Z54" s="21">
        <f t="shared" ref="Z54:Z55" si="405">SQRT((G54-$G$20)^2+(H54-$H$20)^2+(I54-$I$20)^2)*100</f>
        <v>2.2522211348178227</v>
      </c>
      <c r="AA54" s="21">
        <f t="shared" ref="AA54:AA55" si="406">Z54/F54</f>
        <v>2.6759062987932986E-2</v>
      </c>
      <c r="AB54" s="22">
        <f t="shared" ref="AB54:AB55" si="407">(AA54-$AA$20)/(F54-$F$20)</f>
        <v>3.1792946124274983E-4</v>
      </c>
      <c r="AC54" s="26"/>
      <c r="AD54" s="52">
        <f t="shared" ref="AD54:AD55" si="408">IF(F54&lt;=0,NA(),IF((G54-$G$20)&lt;0,ATAN2((H54-$H$20),(G54-$G$20))*180/PI()+360,ATAN2((H54-$H$20),(G54-$G$20))*180/PI()))</f>
        <v>79.380336619036328</v>
      </c>
      <c r="AE54" s="53">
        <f t="shared" ref="AE54:AE55" si="409">IF(E54&lt;=0,NA(),ATAN(Y54/X54)*180/PI())</f>
        <v>-68.814118493256302</v>
      </c>
      <c r="AF54" s="26"/>
      <c r="AG54" s="67">
        <f t="shared" ref="AG54:AG55" si="410">1/(O54/E54)</f>
        <v>0.81160781038238705</v>
      </c>
      <c r="AH54" s="67">
        <f t="shared" ref="AH54:AH55" si="411">1/(Z54/F54)</f>
        <v>37.37051631632059</v>
      </c>
      <c r="AI54" s="26"/>
      <c r="AJ54" s="20">
        <f t="shared" ref="AJ54:AJ55" si="412">SQRT((G54-$E$11)^2+(H54-$F$11)^2+(I54-$G$11)^2)</f>
        <v>335.97808348929129</v>
      </c>
    </row>
    <row r="55" spans="2:36" ht="15.75" x14ac:dyDescent="0.25">
      <c r="B55" s="111">
        <v>36</v>
      </c>
      <c r="C55" s="112"/>
      <c r="D55" s="100">
        <v>45365.458333333336</v>
      </c>
      <c r="E55" s="97">
        <f t="shared" ref="E55" si="413">D55-D54</f>
        <v>2</v>
      </c>
      <c r="F55" s="98">
        <f t="shared" ref="F55" si="414">D55-D$20</f>
        <v>86.166666666671517</v>
      </c>
      <c r="G55" s="17">
        <v>808732.89650000003</v>
      </c>
      <c r="H55" s="17">
        <v>9158811.7580000013</v>
      </c>
      <c r="I55" s="18">
        <v>2578.7275</v>
      </c>
      <c r="K55" s="19">
        <f t="shared" si="392"/>
        <v>-3.3999999985098839</v>
      </c>
      <c r="L55" s="20">
        <f t="shared" si="393"/>
        <v>2.5500001385807991</v>
      </c>
      <c r="M55" s="20">
        <f t="shared" si="394"/>
        <v>4.2500000819563875</v>
      </c>
      <c r="N55" s="20">
        <f t="shared" si="395"/>
        <v>-0.10000000002037268</v>
      </c>
      <c r="O55" s="21">
        <f t="shared" si="396"/>
        <v>4.2511763897341845</v>
      </c>
      <c r="P55" s="21">
        <f t="shared" si="397"/>
        <v>2.1255881948670923</v>
      </c>
      <c r="Q55" s="22">
        <f t="shared" si="398"/>
        <v>0.44673299796676524</v>
      </c>
      <c r="R55" s="26"/>
      <c r="S55" s="52">
        <f t="shared" si="399"/>
        <v>306.86989915250336</v>
      </c>
      <c r="T55" s="53">
        <f t="shared" si="400"/>
        <v>-1.3478872544902234</v>
      </c>
      <c r="U55" s="26"/>
      <c r="V55" s="23">
        <f t="shared" si="401"/>
        <v>-2.5999999954365194</v>
      </c>
      <c r="W55" s="21">
        <f t="shared" si="402"/>
        <v>2.7000002562999725</v>
      </c>
      <c r="X55" s="21">
        <f t="shared" si="403"/>
        <v>3.7483331442508976</v>
      </c>
      <c r="Y55" s="21">
        <f t="shared" si="404"/>
        <v>-2.1999999999934516</v>
      </c>
      <c r="Z55" s="21">
        <f t="shared" si="405"/>
        <v>4.3462629189064259</v>
      </c>
      <c r="AA55" s="21">
        <f t="shared" si="406"/>
        <v>5.0440188613998238E-2</v>
      </c>
      <c r="AB55" s="22">
        <f t="shared" si="407"/>
        <v>5.8537936495932765E-4</v>
      </c>
      <c r="AC55" s="26"/>
      <c r="AD55" s="52">
        <f t="shared" si="408"/>
        <v>316.08092695439876</v>
      </c>
      <c r="AE55" s="53">
        <f t="shared" si="409"/>
        <v>-30.409846764914082</v>
      </c>
      <c r="AF55" s="26"/>
      <c r="AG55" s="67">
        <f t="shared" si="410"/>
        <v>0.47045801365232343</v>
      </c>
      <c r="AH55" s="67">
        <f t="shared" si="411"/>
        <v>19.825461154649183</v>
      </c>
      <c r="AI55" s="26"/>
      <c r="AJ55" s="20">
        <f t="shared" si="412"/>
        <v>335.9778187204405</v>
      </c>
    </row>
    <row r="56" spans="2:36" ht="15.75" x14ac:dyDescent="0.25">
      <c r="B56" s="111">
        <v>37</v>
      </c>
      <c r="C56" s="112"/>
      <c r="D56" s="100">
        <v>45369.666666666664</v>
      </c>
      <c r="E56" s="97">
        <f t="shared" ref="E56" si="415">D56-D55</f>
        <v>4.2083333333284827</v>
      </c>
      <c r="F56" s="98">
        <f t="shared" ref="F56" si="416">D56-D$20</f>
        <v>90.375</v>
      </c>
      <c r="G56" s="17">
        <v>808732.92799999996</v>
      </c>
      <c r="H56" s="17">
        <v>9158811.7329999991</v>
      </c>
      <c r="I56" s="18">
        <v>2578.7215000000001</v>
      </c>
      <c r="K56" s="19">
        <f t="shared" ref="K56" si="417">(G56-G55)*100</f>
        <v>3.1499999924562871</v>
      </c>
      <c r="L56" s="20">
        <f t="shared" ref="L56" si="418">(H56-H55)*100</f>
        <v>-2.5000002235174179</v>
      </c>
      <c r="M56" s="20">
        <f t="shared" ref="M56" si="419">SQRT(K56^2+L56^2)</f>
        <v>4.0215048265620359</v>
      </c>
      <c r="N56" s="20">
        <f t="shared" ref="N56" si="420">(I56-I55)*100</f>
        <v>-0.59999999998581188</v>
      </c>
      <c r="O56" s="21">
        <f t="shared" ref="O56" si="421">(SQRT((G56-G55)^2+(H56-H55)^2+(I56-I55)^2)*100)</f>
        <v>4.0660178393662667</v>
      </c>
      <c r="P56" s="21">
        <f t="shared" ref="P56" si="422">O56/(F56-F55)</f>
        <v>0.96618245688022653</v>
      </c>
      <c r="Q56" s="22">
        <f t="shared" ref="Q56" si="423">(P56-P55)/(F56-F55)</f>
        <v>-0.275502353581355</v>
      </c>
      <c r="R56" s="26"/>
      <c r="S56" s="52">
        <f t="shared" ref="S56" si="424">IF(K56&lt;0, ATAN2(L56,K56)*180/PI()+360,ATAN2(L56,K56)*180/PI())</f>
        <v>128.43730405228439</v>
      </c>
      <c r="T56" s="53">
        <f t="shared" ref="T56" si="425">ATAN(N56/M56)*180/PI()</f>
        <v>-8.4858136177060981</v>
      </c>
      <c r="U56" s="26"/>
      <c r="V56" s="23">
        <f t="shared" ref="V56" si="426">(G56-$G$20)*100</f>
        <v>0.54999999701976776</v>
      </c>
      <c r="W56" s="21">
        <f t="shared" ref="W56" si="427">(H56-$H$20)*100</f>
        <v>0.20000003278255463</v>
      </c>
      <c r="X56" s="21">
        <f t="shared" ref="X56" si="428">SQRT(V56^2+W56^2)</f>
        <v>0.58523500393839012</v>
      </c>
      <c r="Y56" s="21">
        <f t="shared" ref="Y56" si="429">(I56-$I$20)*100</f>
        <v>-2.7999999999792635</v>
      </c>
      <c r="Z56" s="21">
        <f t="shared" ref="Z56" si="430">SQRT((G56-$G$20)^2+(H56-$H$20)^2+(I56-$I$20)^2)*100</f>
        <v>2.8605069497763229</v>
      </c>
      <c r="AA56" s="21">
        <f t="shared" ref="AA56" si="431">Z56/F56</f>
        <v>3.1651529181480752E-2</v>
      </c>
      <c r="AB56" s="22">
        <f t="shared" ref="AB56" si="432">(AA56-$AA$20)/(F56-$F$20)</f>
        <v>3.5022438928332779E-4</v>
      </c>
      <c r="AC56" s="26"/>
      <c r="AD56" s="52">
        <f t="shared" ref="AD56" si="433">IF(F56&lt;=0,NA(),IF((G56-$G$20)&lt;0,ATAN2((H56-$H$20),(G56-$G$20))*180/PI()+360,ATAN2((H56-$H$20),(G56-$G$20))*180/PI()))</f>
        <v>70.016890362137858</v>
      </c>
      <c r="AE56" s="53">
        <f t="shared" ref="AE56" si="434">IF(E56&lt;=0,NA(),ATAN(Y56/X56)*180/PI())</f>
        <v>-78.194421362264464</v>
      </c>
      <c r="AF56" s="26"/>
      <c r="AG56" s="67">
        <f t="shared" ref="AG56" si="435">1/(O56/E56)</f>
        <v>1.0350011976298652</v>
      </c>
      <c r="AH56" s="67">
        <f t="shared" ref="AH56" si="436">1/(Z56/F56)</f>
        <v>31.594050141030724</v>
      </c>
      <c r="AI56" s="26"/>
      <c r="AJ56" s="20">
        <f t="shared" ref="AJ56" si="437">SQRT((G56-$E$11)^2+(H56-$F$11)^2+(I56-$G$11)^2)</f>
        <v>335.97800879389757</v>
      </c>
    </row>
    <row r="57" spans="2:36" ht="15.75" x14ac:dyDescent="0.25">
      <c r="B57" s="111">
        <v>38</v>
      </c>
      <c r="C57" s="112"/>
      <c r="D57" s="100">
        <v>45375.666666666664</v>
      </c>
      <c r="E57" s="97">
        <f t="shared" ref="E57" si="438">D57-D56</f>
        <v>6</v>
      </c>
      <c r="F57" s="98">
        <f t="shared" ref="F57" si="439">D57-D$20</f>
        <v>96.375</v>
      </c>
      <c r="G57" s="17">
        <v>808732.92299999995</v>
      </c>
      <c r="H57" s="17">
        <v>9158811.7415000014</v>
      </c>
      <c r="I57" s="18">
        <v>2578.7370000000001</v>
      </c>
      <c r="K57" s="19">
        <f t="shared" ref="K57" si="440">(G57-G56)*100</f>
        <v>-0.50000000046566129</v>
      </c>
      <c r="L57" s="20">
        <f t="shared" ref="L57" si="441">(H57-H56)*100</f>
        <v>0.85000023245811462</v>
      </c>
      <c r="M57" s="20">
        <f t="shared" ref="M57" si="442">SQRT(K57^2+L57^2)</f>
        <v>0.98615434676551017</v>
      </c>
      <c r="N57" s="20">
        <f t="shared" ref="N57" si="443">(I57-I56)*100</f>
        <v>1.5499999999974534</v>
      </c>
      <c r="O57" s="21">
        <f t="shared" ref="O57" si="444">(SQRT((G57-G56)^2+(H57-H56)^2+(I57-I56)^2)*100)</f>
        <v>1.8371174147660283</v>
      </c>
      <c r="P57" s="21">
        <f t="shared" ref="P57" si="445">O57/(F57-F56)</f>
        <v>0.30618623579433807</v>
      </c>
      <c r="Q57" s="22">
        <f t="shared" ref="Q57" si="446">(P57-P56)/(F57-F56)</f>
        <v>-0.10999937018098142</v>
      </c>
      <c r="R57" s="26"/>
      <c r="S57" s="52">
        <f t="shared" ref="S57" si="447">IF(K57&lt;0, ATAN2(L57,K57)*180/PI()+360,ATAN2(L57,K57)*180/PI())</f>
        <v>329.53446190496658</v>
      </c>
      <c r="T57" s="53">
        <f t="shared" ref="T57" si="448">ATAN(N57/M57)*180/PI()</f>
        <v>57.53431453806764</v>
      </c>
      <c r="U57" s="26"/>
      <c r="V57" s="23">
        <f t="shared" ref="V57" si="449">(G57-$G$20)*100</f>
        <v>4.9999996554106474E-2</v>
      </c>
      <c r="W57" s="21">
        <f t="shared" ref="W57" si="450">(H57-$H$20)*100</f>
        <v>1.0500002652406693</v>
      </c>
      <c r="X57" s="21">
        <f t="shared" ref="X57" si="451">SQRT(V57^2+W57^2)</f>
        <v>1.051190066857981</v>
      </c>
      <c r="Y57" s="21">
        <f t="shared" ref="Y57" si="452">(I57-$I$20)*100</f>
        <v>-1.2499999999818101</v>
      </c>
      <c r="Z57" s="21">
        <f t="shared" ref="Z57" si="453">SQRT((G57-$G$20)^2+(H57-$H$20)^2+(I57-$I$20)^2)*100</f>
        <v>1.6332484675074432</v>
      </c>
      <c r="AA57" s="21">
        <f t="shared" ref="AA57" si="454">Z57/F57</f>
        <v>1.6946806407340528E-2</v>
      </c>
      <c r="AB57" s="22">
        <f t="shared" ref="AB57" si="455">(AA57-$AA$20)/(F57-$F$20)</f>
        <v>1.7584234923310535E-4</v>
      </c>
      <c r="AC57" s="26"/>
      <c r="AD57" s="52">
        <f t="shared" ref="AD57" si="456">IF(F57&lt;=0,NA(),IF((G57-$G$20)&lt;0,ATAN2((H57-$H$20),(G57-$G$20))*180/PI()+360,ATAN2((H57-$H$20),(G57-$G$20))*180/PI()))</f>
        <v>2.7263101186436272</v>
      </c>
      <c r="AE57" s="53">
        <f t="shared" ref="AE57" si="457">IF(E57&lt;=0,NA(),ATAN(Y57/X57)*180/PI())</f>
        <v>-49.937773633364337</v>
      </c>
      <c r="AF57" s="26"/>
      <c r="AG57" s="67">
        <f t="shared" ref="AG57" si="458">1/(O57/E57)</f>
        <v>3.2659861322822135</v>
      </c>
      <c r="AH57" s="67">
        <f t="shared" ref="AH57" si="459">1/(Z57/F57)</f>
        <v>59.008168026681943</v>
      </c>
      <c r="AI57" s="26"/>
      <c r="AJ57" s="20">
        <f t="shared" ref="AJ57" si="460">SQRT((G57-$E$11)^2+(H57-$F$11)^2+(I57-$G$11)^2)</f>
        <v>335.97679473570707</v>
      </c>
    </row>
    <row r="58" spans="2:36" ht="15.75" x14ac:dyDescent="0.25">
      <c r="B58" s="111">
        <v>39</v>
      </c>
      <c r="C58" s="112"/>
      <c r="D58" s="100">
        <v>45377.666666666664</v>
      </c>
      <c r="E58" s="97">
        <f t="shared" ref="E58:E59" si="461">D58-D57</f>
        <v>2</v>
      </c>
      <c r="F58" s="98">
        <f t="shared" ref="F58:F59" si="462">D58-D$20</f>
        <v>98.375</v>
      </c>
      <c r="G58" s="17">
        <v>808732.91899999999</v>
      </c>
      <c r="H58" s="17">
        <v>9158811.743999999</v>
      </c>
      <c r="I58" s="18">
        <v>2578.7289999999998</v>
      </c>
      <c r="K58" s="19">
        <f t="shared" ref="K58:K59" si="463">(G58-G57)*100</f>
        <v>-0.39999999571591616</v>
      </c>
      <c r="L58" s="20">
        <f t="shared" ref="L58:L59" si="464">(H58-H57)*100</f>
        <v>0.2499997615814209</v>
      </c>
      <c r="M58" s="20">
        <f t="shared" ref="M58:M59" si="465">SQRT(K58^2+L58^2)</f>
        <v>0.47169892660838253</v>
      </c>
      <c r="N58" s="20">
        <f t="shared" ref="N58:N59" si="466">(I58-I57)*100</f>
        <v>-0.80000000002655725</v>
      </c>
      <c r="O58" s="21">
        <f t="shared" ref="O58:O59" si="467">(SQRT((G58-G57)^2+(H58-H57)^2+(I58-I57)^2)*100)</f>
        <v>0.92870871504793784</v>
      </c>
      <c r="P58" s="21">
        <f t="shared" ref="P58:P59" si="468">O58/(F58-F57)</f>
        <v>0.46435435752396892</v>
      </c>
      <c r="Q58" s="22">
        <f t="shared" ref="Q58:Q59" si="469">(P58-P57)/(F58-F57)</f>
        <v>7.9084060864815425E-2</v>
      </c>
      <c r="R58" s="26"/>
      <c r="S58" s="52">
        <f t="shared" ref="S58:S59" si="470">IF(K58&lt;0, ATAN2(L58,K58)*180/PI()+360,ATAN2(L58,K58)*180/PI())</f>
        <v>302.00535892589096</v>
      </c>
      <c r="T58" s="53">
        <f t="shared" ref="T58:T59" si="471">ATAN(N58/M58)*180/PI()</f>
        <v>-59.475392736566256</v>
      </c>
      <c r="U58" s="26"/>
      <c r="V58" s="23">
        <f t="shared" ref="V58:V59" si="472">(G58-$G$20)*100</f>
        <v>-0.34999999916180968</v>
      </c>
      <c r="W58" s="21">
        <f t="shared" ref="W58:W59" si="473">(H58-$H$20)*100</f>
        <v>1.3000000268220901</v>
      </c>
      <c r="X58" s="21">
        <f t="shared" ref="X58:X59" si="474">SQRT(V58^2+W58^2)</f>
        <v>1.3462912274655516</v>
      </c>
      <c r="Y58" s="21">
        <f t="shared" ref="Y58:Y59" si="475">(I58-$I$20)*100</f>
        <v>-2.0500000000083674</v>
      </c>
      <c r="Z58" s="21">
        <f t="shared" ref="Z58:Z59" si="476">SQRT((G58-$G$20)^2+(H58-$H$20)^2+(I58-$I$20)^2)*100</f>
        <v>2.4525497077908547</v>
      </c>
      <c r="AA58" s="21">
        <f t="shared" ref="AA58:AA59" si="477">Z58/F58</f>
        <v>2.4930619647175144E-2</v>
      </c>
      <c r="AB58" s="22">
        <f t="shared" ref="AB58:AB59" si="478">(AA58-$AA$20)/(F58-$F$20)</f>
        <v>2.5342434202973464E-4</v>
      </c>
      <c r="AC58" s="26"/>
      <c r="AD58" s="52">
        <f t="shared" ref="AD58:AD59" si="479">IF(F58&lt;=0,NA(),IF((G58-$G$20)&lt;0,ATAN2((H58-$H$20),(G58-$G$20))*180/PI()+360,ATAN2((H58-$H$20),(G58-$G$20))*180/PI()))</f>
        <v>344.93151217171305</v>
      </c>
      <c r="AE58" s="53">
        <f t="shared" ref="AE58:AE59" si="480">IF(E58&lt;=0,NA(),ATAN(Y58/X58)*180/PI())</f>
        <v>-56.705995982606062</v>
      </c>
      <c r="AF58" s="26"/>
      <c r="AG58" s="67">
        <f t="shared" ref="AG58:AG59" si="481">1/(O58/E58)</f>
        <v>2.153527761281711</v>
      </c>
      <c r="AH58" s="67">
        <f t="shared" ref="AH58:AH59" si="482">1/(Z58/F58)</f>
        <v>40.111317494401256</v>
      </c>
      <c r="AI58" s="26"/>
      <c r="AJ58" s="20">
        <f t="shared" ref="AJ58:AJ59" si="483">SQRT((G58-$E$11)^2+(H58-$F$11)^2+(I58-$G$11)^2)</f>
        <v>335.97585894507182</v>
      </c>
    </row>
    <row r="59" spans="2:36" ht="15.75" x14ac:dyDescent="0.25">
      <c r="B59" s="111">
        <v>40</v>
      </c>
      <c r="C59" s="112"/>
      <c r="D59" s="100">
        <v>45383.666666666664</v>
      </c>
      <c r="E59" s="97">
        <f t="shared" si="461"/>
        <v>6</v>
      </c>
      <c r="F59" s="98">
        <f t="shared" si="462"/>
        <v>104.375</v>
      </c>
      <c r="G59" s="17">
        <v>808732.92749999999</v>
      </c>
      <c r="H59" s="17">
        <v>9158811.7365000006</v>
      </c>
      <c r="I59" s="18">
        <v>2578.7385000000004</v>
      </c>
      <c r="K59" s="19">
        <f t="shared" si="463"/>
        <v>0.84999999962747097</v>
      </c>
      <c r="L59" s="20">
        <f t="shared" si="464"/>
        <v>-0.74999984353780746</v>
      </c>
      <c r="M59" s="20">
        <f t="shared" si="465"/>
        <v>1.133578301077361</v>
      </c>
      <c r="N59" s="20">
        <f t="shared" si="466"/>
        <v>0.95000000005711627</v>
      </c>
      <c r="O59" s="21">
        <f t="shared" si="467"/>
        <v>1.47901986625669</v>
      </c>
      <c r="P59" s="21">
        <f t="shared" si="468"/>
        <v>0.24650331104278167</v>
      </c>
      <c r="Q59" s="22">
        <f t="shared" si="469"/>
        <v>-3.6308507746864539E-2</v>
      </c>
      <c r="R59" s="26"/>
      <c r="S59" s="52">
        <f t="shared" si="470"/>
        <v>131.42365970755341</v>
      </c>
      <c r="T59" s="53">
        <f t="shared" si="471"/>
        <v>39.964830177072528</v>
      </c>
      <c r="U59" s="26"/>
      <c r="V59" s="23">
        <f t="shared" si="472"/>
        <v>0.50000000046566129</v>
      </c>
      <c r="W59" s="21">
        <f t="shared" si="473"/>
        <v>0.55000018328428268</v>
      </c>
      <c r="X59" s="21">
        <f t="shared" si="474"/>
        <v>0.74330357329855867</v>
      </c>
      <c r="Y59" s="21">
        <f t="shared" si="475"/>
        <v>-1.0999999999512511</v>
      </c>
      <c r="Z59" s="21">
        <f t="shared" si="476"/>
        <v>1.327591880801912</v>
      </c>
      <c r="AA59" s="21">
        <f t="shared" si="477"/>
        <v>1.2719443169359636E-2</v>
      </c>
      <c r="AB59" s="22">
        <f t="shared" si="478"/>
        <v>1.2186292856871508E-4</v>
      </c>
      <c r="AC59" s="26"/>
      <c r="AD59" s="52">
        <f t="shared" si="479"/>
        <v>42.273679529111412</v>
      </c>
      <c r="AE59" s="53">
        <f t="shared" si="480"/>
        <v>-55.951905241023304</v>
      </c>
      <c r="AF59" s="26"/>
      <c r="AG59" s="67">
        <f t="shared" si="481"/>
        <v>4.0567406408039925</v>
      </c>
      <c r="AH59" s="67">
        <f t="shared" si="482"/>
        <v>78.619793860861705</v>
      </c>
      <c r="AI59" s="26"/>
      <c r="AJ59" s="20">
        <f t="shared" si="483"/>
        <v>335.97834006792652</v>
      </c>
    </row>
    <row r="60" spans="2:36" ht="15.75" x14ac:dyDescent="0.25">
      <c r="B60" s="111">
        <v>41</v>
      </c>
      <c r="C60" s="112"/>
      <c r="D60" s="100">
        <v>45390.666666666664</v>
      </c>
      <c r="E60" s="97">
        <f t="shared" ref="E60" si="484">D60-D59</f>
        <v>7</v>
      </c>
      <c r="F60" s="98">
        <f t="shared" ref="F60" si="485">D60-D$20</f>
        <v>111.375</v>
      </c>
      <c r="G60" s="17">
        <v>808732.9155</v>
      </c>
      <c r="H60" s="17">
        <v>9158811.7470000014</v>
      </c>
      <c r="I60" s="18">
        <v>2578.7309999999998</v>
      </c>
      <c r="K60" s="19">
        <f t="shared" ref="K60" si="486">(G60-G59)*100</f>
        <v>-1.1999999987892807</v>
      </c>
      <c r="L60" s="20">
        <f t="shared" ref="L60" si="487">(H60-H59)*100</f>
        <v>1.0500000789761543</v>
      </c>
      <c r="M60" s="20">
        <f t="shared" ref="M60" si="488">SQRT(K60^2+L60^2)</f>
        <v>1.594521923005201</v>
      </c>
      <c r="N60" s="20">
        <f t="shared" ref="N60" si="489">(I60-I59)*100</f>
        <v>-0.75000000006184564</v>
      </c>
      <c r="O60" s="21">
        <f t="shared" ref="O60" si="490">(SQRT((G60-G59)^2+(H60-H59)^2+(I60-I59)^2)*100)</f>
        <v>1.7621010649327047</v>
      </c>
      <c r="P60" s="21">
        <f t="shared" ref="P60" si="491">O60/(F60-F59)</f>
        <v>0.25172872356181497</v>
      </c>
      <c r="Q60" s="22">
        <f t="shared" ref="Q60" si="492">(P60-P59)/(F60-F59)</f>
        <v>7.4648750271904304E-4</v>
      </c>
      <c r="R60" s="26"/>
      <c r="S60" s="52">
        <f t="shared" ref="S60" si="493">IF(K60&lt;0, ATAN2(L60,K60)*180/PI()+360,ATAN2(L60,K60)*180/PI())</f>
        <v>311.18592733005096</v>
      </c>
      <c r="T60" s="53">
        <f t="shared" ref="T60" si="494">ATAN(N60/M60)*180/PI()</f>
        <v>-25.190436336486094</v>
      </c>
      <c r="U60" s="26"/>
      <c r="V60" s="23">
        <f t="shared" ref="V60" si="495">(G60-$G$20)*100</f>
        <v>-0.69999999832361937</v>
      </c>
      <c r="W60" s="21">
        <f t="shared" ref="W60" si="496">(H60-$H$20)*100</f>
        <v>1.600000262260437</v>
      </c>
      <c r="X60" s="21">
        <f t="shared" ref="X60" si="497">SQRT(V60^2+W60^2)</f>
        <v>1.7464251592571993</v>
      </c>
      <c r="Y60" s="21">
        <f t="shared" ref="Y60" si="498">(I60-$I$20)*100</f>
        <v>-1.8500000000130967</v>
      </c>
      <c r="Z60" s="21">
        <f t="shared" ref="Z60" si="499">SQRT((G60-$G$20)^2+(H60-$H$20)^2+(I60-$I$20)^2)*100</f>
        <v>2.5441110111264784</v>
      </c>
      <c r="AA60" s="21">
        <f t="shared" ref="AA60" si="500">Z60/F60</f>
        <v>2.2842747574648516E-2</v>
      </c>
      <c r="AB60" s="22">
        <f t="shared" ref="AB60" si="501">(AA60-$AA$20)/(F60-$F$20)</f>
        <v>2.0509762132119879E-4</v>
      </c>
      <c r="AC60" s="26"/>
      <c r="AD60" s="52">
        <f t="shared" ref="AD60" si="502">IF(F60&lt;=0,NA(),IF((G60-$G$20)&lt;0,ATAN2((H60-$H$20),(G60-$G$20))*180/PI()+360,ATAN2((H60-$H$20),(G60-$G$20))*180/PI()))</f>
        <v>336.37062576841504</v>
      </c>
      <c r="AE60" s="53">
        <f t="shared" ref="AE60" si="503">IF(E60&lt;=0,NA(),ATAN(Y60/X60)*180/PI())</f>
        <v>-46.649627371311077</v>
      </c>
      <c r="AF60" s="26"/>
      <c r="AG60" s="67">
        <f t="shared" ref="AG60" si="504">1/(O60/E60)</f>
        <v>3.9725303725795844</v>
      </c>
      <c r="AH60" s="67">
        <f t="shared" ref="AH60" si="505">1/(Z60/F60)</f>
        <v>43.77757083433459</v>
      </c>
      <c r="AI60" s="26"/>
      <c r="AJ60" s="20">
        <f t="shared" ref="AJ60" si="506">SQRT((G60-$E$11)^2+(H60-$F$11)^2+(I60-$G$11)^2)</f>
        <v>335.97588197350552</v>
      </c>
    </row>
    <row r="61" spans="2:36" ht="15.75" x14ac:dyDescent="0.25">
      <c r="B61" s="111">
        <v>42</v>
      </c>
      <c r="C61" s="112"/>
      <c r="D61" s="100">
        <v>45398.666666666664</v>
      </c>
      <c r="E61" s="97">
        <f t="shared" ref="E61" si="507">D61-D60</f>
        <v>8</v>
      </c>
      <c r="F61" s="98">
        <f t="shared" ref="F61" si="508">D61-D$20</f>
        <v>119.375</v>
      </c>
      <c r="G61" s="17">
        <v>808732.92500000005</v>
      </c>
      <c r="H61" s="17">
        <v>9158811.7410000004</v>
      </c>
      <c r="I61" s="18">
        <v>2578.7260000000001</v>
      </c>
      <c r="K61" s="19">
        <f t="shared" ref="K61:K62" si="509">(G61-G60)*100</f>
        <v>0.9500000043772161</v>
      </c>
      <c r="L61" s="20">
        <f t="shared" ref="L61:L62" si="510">(H61-H60)*100</f>
        <v>-0.60000009834766388</v>
      </c>
      <c r="M61" s="20">
        <f t="shared" ref="M61:M62" si="511">SQRT(K61^2+L61^2)</f>
        <v>1.1236103089300653</v>
      </c>
      <c r="N61" s="20">
        <f t="shared" ref="N61:N62" si="512">(I61-I60)*100</f>
        <v>-0.4999999999654392</v>
      </c>
      <c r="O61" s="21">
        <f t="shared" ref="O61:O62" si="513">(SQRT((G61-G60)^2+(H61-H60)^2+(I61-I60)^2)*100)</f>
        <v>1.2298374389728735</v>
      </c>
      <c r="P61" s="21">
        <f t="shared" ref="P61:P62" si="514">O61/(F61-F60)</f>
        <v>0.15372967987160918</v>
      </c>
      <c r="Q61" s="22">
        <f t="shared" ref="Q61:Q62" si="515">(P61-P60)/(F61-F60)</f>
        <v>-1.2249880461275724E-2</v>
      </c>
      <c r="R61" s="26"/>
      <c r="S61" s="52">
        <f t="shared" ref="S61:S62" si="516">IF(K61&lt;0, ATAN2(L61,K61)*180/PI()+360,ATAN2(L61,K61)*180/PI())</f>
        <v>122.27564843551458</v>
      </c>
      <c r="T61" s="53">
        <f t="shared" ref="T61:T62" si="517">ATAN(N61/M61)*180/PI()</f>
        <v>-23.988783619135198</v>
      </c>
      <c r="U61" s="26"/>
      <c r="V61" s="23">
        <f t="shared" ref="V61:V62" si="518">(G61-$G$20)*100</f>
        <v>0.25000000605359674</v>
      </c>
      <c r="W61" s="21">
        <f t="shared" ref="W61:W62" si="519">(H61-$H$20)*100</f>
        <v>1.0000001639127731</v>
      </c>
      <c r="X61" s="21">
        <f t="shared" ref="X61:X62" si="520">SQRT(V61^2+W61^2)</f>
        <v>1.030776566891376</v>
      </c>
      <c r="Y61" s="21">
        <f t="shared" ref="Y61:Y62" si="521">(I61-$I$20)*100</f>
        <v>-2.3499999999785359</v>
      </c>
      <c r="Z61" s="21">
        <f t="shared" ref="Z61:Z62" si="522">SQRT((G61-$G$20)^2+(H61-$H$20)^2+(I61-$I$20)^2)*100</f>
        <v>2.5661255485169643</v>
      </c>
      <c r="AA61" s="21">
        <f t="shared" ref="AA61:AA62" si="523">Z61/F61</f>
        <v>2.1496339673440539E-2</v>
      </c>
      <c r="AB61" s="22">
        <f t="shared" ref="AB61:AB62" si="524">(AA61-$AA$20)/(F61-$F$20)</f>
        <v>1.8007404962044432E-4</v>
      </c>
      <c r="AC61" s="26"/>
      <c r="AD61" s="52">
        <f t="shared" ref="AD61:AD62" si="525">IF(F61&lt;=0,NA(),IF((G61-$G$20)&lt;0,ATAN2((H61-$H$20),(G61-$G$20))*180/PI()+360,ATAN2((H61-$H$20),(G61-$G$20))*180/PI()))</f>
        <v>14.036241584602552</v>
      </c>
      <c r="AE61" s="53">
        <f t="shared" ref="AE61:AE62" si="526">IF(E61&lt;=0,NA(),ATAN(Y61/X61)*180/PI())</f>
        <v>-66.316382548105608</v>
      </c>
      <c r="AF61" s="26"/>
      <c r="AG61" s="67">
        <f t="shared" ref="AG61:AG62" si="527">1/(O61/E61)</f>
        <v>6.5049247538612756</v>
      </c>
      <c r="AH61" s="67">
        <f t="shared" ref="AH61:AH62" si="528">1/(Z61/F61)</f>
        <v>46.519547755171274</v>
      </c>
      <c r="AI61" s="26"/>
      <c r="AJ61" s="20">
        <f t="shared" ref="AJ61:AJ62" si="529">SQRT((G61-$E$11)^2+(H61-$F$11)^2+(I61-$G$11)^2)</f>
        <v>335.97419640967962</v>
      </c>
    </row>
    <row r="62" spans="2:36" ht="15.75" x14ac:dyDescent="0.25">
      <c r="B62" s="111">
        <v>43</v>
      </c>
      <c r="C62" s="112"/>
      <c r="D62" s="100">
        <v>45402.666666666664</v>
      </c>
      <c r="E62" s="97">
        <f t="shared" ref="E62" si="530">D62-D61</f>
        <v>4</v>
      </c>
      <c r="F62" s="98">
        <f t="shared" ref="F62" si="531">D62-D$20</f>
        <v>123.375</v>
      </c>
      <c r="G62" s="17">
        <v>808732.93050000002</v>
      </c>
      <c r="H62" s="17">
        <v>9158811.7375000007</v>
      </c>
      <c r="I62" s="18">
        <v>2578.7365</v>
      </c>
      <c r="K62" s="19">
        <f t="shared" si="509"/>
        <v>0.54999999701976776</v>
      </c>
      <c r="L62" s="20">
        <f t="shared" si="510"/>
        <v>-0.34999996423721313</v>
      </c>
      <c r="M62" s="20">
        <f t="shared" si="511"/>
        <v>0.65192021880579454</v>
      </c>
      <c r="N62" s="20">
        <f t="shared" si="512"/>
        <v>1.0499999999865395</v>
      </c>
      <c r="O62" s="21">
        <f t="shared" si="513"/>
        <v>1.2359206979654997</v>
      </c>
      <c r="P62" s="21">
        <f t="shared" si="514"/>
        <v>0.30898017449137494</v>
      </c>
      <c r="Q62" s="22">
        <f t="shared" si="515"/>
        <v>3.8812623654941439E-2</v>
      </c>
      <c r="R62" s="26"/>
      <c r="S62" s="52">
        <f t="shared" si="516"/>
        <v>122.47118977974942</v>
      </c>
      <c r="T62" s="53">
        <f t="shared" si="517"/>
        <v>58.164830133764639</v>
      </c>
      <c r="U62" s="26"/>
      <c r="V62" s="23">
        <f t="shared" si="518"/>
        <v>0.8000000030733645</v>
      </c>
      <c r="W62" s="21">
        <f t="shared" si="519"/>
        <v>0.65000019967556</v>
      </c>
      <c r="X62" s="21">
        <f t="shared" si="520"/>
        <v>1.0307765347036433</v>
      </c>
      <c r="Y62" s="21">
        <f t="shared" si="521"/>
        <v>-1.2999999999919964</v>
      </c>
      <c r="Z62" s="21">
        <f t="shared" si="522"/>
        <v>1.6590660820096474</v>
      </c>
      <c r="AA62" s="21">
        <f t="shared" si="523"/>
        <v>1.3447344129764113E-2</v>
      </c>
      <c r="AB62" s="22">
        <f t="shared" si="524"/>
        <v>1.0899569710041833E-4</v>
      </c>
      <c r="AC62" s="26"/>
      <c r="AD62" s="52">
        <f t="shared" si="525"/>
        <v>50.906132607423835</v>
      </c>
      <c r="AE62" s="53">
        <f t="shared" si="526"/>
        <v>-51.588924229077577</v>
      </c>
      <c r="AF62" s="26"/>
      <c r="AG62" s="67">
        <f t="shared" si="527"/>
        <v>3.2364536062747113</v>
      </c>
      <c r="AH62" s="67">
        <f t="shared" si="528"/>
        <v>74.364126503360453</v>
      </c>
      <c r="AI62" s="26"/>
      <c r="AJ62" s="20">
        <f t="shared" si="529"/>
        <v>335.97545017858346</v>
      </c>
    </row>
    <row r="63" spans="2:36" ht="15.75" x14ac:dyDescent="0.25">
      <c r="B63" s="111">
        <v>44</v>
      </c>
      <c r="C63" s="112"/>
      <c r="D63" s="100">
        <v>45405.666666666664</v>
      </c>
      <c r="E63" s="97">
        <f t="shared" ref="E63" si="532">D63-D62</f>
        <v>3</v>
      </c>
      <c r="F63" s="98">
        <f t="shared" ref="F63" si="533">D63-D$20</f>
        <v>126.375</v>
      </c>
      <c r="G63" s="17">
        <v>808732.92449999996</v>
      </c>
      <c r="H63" s="17">
        <v>9158811.7410000004</v>
      </c>
      <c r="I63" s="18">
        <v>2578.7280000000001</v>
      </c>
      <c r="K63" s="19">
        <f t="shared" ref="K63" si="534">(G63-G62)*100</f>
        <v>-0.60000000521540642</v>
      </c>
      <c r="L63" s="20">
        <f t="shared" ref="L63" si="535">(H63-H62)*100</f>
        <v>0.34999996423721313</v>
      </c>
      <c r="M63" s="20">
        <f t="shared" ref="M63" si="536">SQRT(K63^2+L63^2)</f>
        <v>0.69462218595761693</v>
      </c>
      <c r="N63" s="20">
        <f t="shared" ref="N63" si="537">(I63-I62)*100</f>
        <v>-0.84999999999126885</v>
      </c>
      <c r="O63" s="21">
        <f t="shared" ref="O63" si="538">(SQRT((G63-G62)^2+(H63-H62)^2+(I63-I62)^2)*100)</f>
        <v>1.0977249114462582</v>
      </c>
      <c r="P63" s="21">
        <f t="shared" ref="P63" si="539">O63/(F63-F62)</f>
        <v>0.36590830381541939</v>
      </c>
      <c r="Q63" s="22">
        <f t="shared" ref="Q63" si="540">(P63-P62)/(F63-F62)</f>
        <v>1.8976043108014817E-2</v>
      </c>
      <c r="R63" s="26"/>
      <c r="S63" s="52">
        <f t="shared" ref="S63" si="541">IF(K63&lt;0, ATAN2(L63,K63)*180/PI()+360,ATAN2(L63,K63)*180/PI())</f>
        <v>300.25643439871817</v>
      </c>
      <c r="T63" s="53">
        <f t="shared" ref="T63" si="542">ATAN(N63/M63)*180/PI()</f>
        <v>-50.744217733347426</v>
      </c>
      <c r="U63" s="26"/>
      <c r="V63" s="23">
        <f t="shared" ref="V63" si="543">(G63-$G$20)*100</f>
        <v>0.19999999785795808</v>
      </c>
      <c r="W63" s="21">
        <f t="shared" ref="W63" si="544">(H63-$H$20)*100</f>
        <v>1.0000001639127731</v>
      </c>
      <c r="X63" s="21">
        <f t="shared" ref="X63" si="545">SQRT(V63^2+W63^2)</f>
        <v>1.0198040630281664</v>
      </c>
      <c r="Y63" s="21">
        <f t="shared" ref="Y63" si="546">(I63-$I$20)*100</f>
        <v>-2.1499999999832653</v>
      </c>
      <c r="Z63" s="21">
        <f t="shared" ref="Z63" si="547">SQRT((G63-$G$20)^2+(H63-$H$20)^2+(I63-$I$20)^2)*100</f>
        <v>2.3796008755454765</v>
      </c>
      <c r="AA63" s="21">
        <f t="shared" ref="AA63" si="548">Z63/F63</f>
        <v>1.8829680518658569E-2</v>
      </c>
      <c r="AB63" s="22">
        <f t="shared" ref="AB63" si="549">(AA63-$AA$20)/(F63-$F$20)</f>
        <v>1.4899846107741695E-4</v>
      </c>
      <c r="AC63" s="26"/>
      <c r="AD63" s="52">
        <f t="shared" ref="AD63" si="550">IF(F63&lt;=0,NA(),IF((G63-$G$20)&lt;0,ATAN2((H63-$H$20),(G63-$G$20))*180/PI()+360,ATAN2((H63-$H$20),(G63-$G$20))*180/PI()))</f>
        <v>11.3099305499513</v>
      </c>
      <c r="AE63" s="53">
        <f t="shared" ref="AE63" si="551">IF(E63&lt;=0,NA(),ATAN(Y63/X63)*180/PI())</f>
        <v>-64.623729605606314</v>
      </c>
      <c r="AF63" s="26"/>
      <c r="AG63" s="67">
        <f t="shared" ref="AG63" si="552">1/(O63/E63)</f>
        <v>2.7329251333537514</v>
      </c>
      <c r="AH63" s="67">
        <f t="shared" ref="AH63" si="553">1/(Z63/F63)</f>
        <v>53.107645613481722</v>
      </c>
      <c r="AI63" s="26"/>
      <c r="AJ63" s="20">
        <f t="shared" ref="AJ63" si="554">SQRT((G63-$E$11)^2+(H63-$F$11)^2+(I63-$G$11)^2)</f>
        <v>335.97482110630324</v>
      </c>
    </row>
    <row r="64" spans="2:36" ht="15.75" x14ac:dyDescent="0.25">
      <c r="B64" s="111">
        <v>45</v>
      </c>
      <c r="C64" s="112"/>
      <c r="D64" s="100">
        <v>45413.666666666664</v>
      </c>
      <c r="E64" s="97">
        <f t="shared" ref="E64" si="555">D64-D63</f>
        <v>8</v>
      </c>
      <c r="F64" s="98">
        <f t="shared" ref="F64" si="556">D64-D$20</f>
        <v>134.375</v>
      </c>
      <c r="G64" s="17">
        <v>808732.89549999998</v>
      </c>
      <c r="H64" s="17">
        <v>9158811.7630000003</v>
      </c>
      <c r="I64" s="18">
        <v>2578.7190000000001</v>
      </c>
      <c r="K64" s="19">
        <f t="shared" ref="K64" si="557">(G64-G63)*100</f>
        <v>-2.8999999980442226</v>
      </c>
      <c r="L64" s="20">
        <f t="shared" ref="L64" si="558">(H64-H63)*100</f>
        <v>2.199999988079071</v>
      </c>
      <c r="M64" s="20">
        <f t="shared" ref="M64" si="559">SQRT(K64^2+L64^2)</f>
        <v>3.6400549358772598</v>
      </c>
      <c r="N64" s="20">
        <f t="shared" ref="N64" si="560">(I64-I63)*100</f>
        <v>-0.90000000000145519</v>
      </c>
      <c r="O64" s="21">
        <f t="shared" ref="O64" si="561">(SQRT((G64-G63)^2+(H64-H63)^2+(I64-I63)^2)*100)</f>
        <v>3.7496666433440482</v>
      </c>
      <c r="P64" s="21">
        <f t="shared" ref="P64" si="562">O64/(F64-F63)</f>
        <v>0.46870833041800603</v>
      </c>
      <c r="Q64" s="22">
        <f t="shared" ref="Q64" si="563">(P64-P63)/(F64-F63)</f>
        <v>1.285000332532333E-2</v>
      </c>
      <c r="R64" s="26"/>
      <c r="S64" s="52">
        <f t="shared" ref="S64" si="564">IF(K64&lt;0, ATAN2(L64,K64)*180/PI()+360,ATAN2(L64,K64)*180/PI())</f>
        <v>307.18470632234801</v>
      </c>
      <c r="T64" s="53">
        <f t="shared" ref="T64" si="565">ATAN(N64/M64)*180/PI()</f>
        <v>-13.887799676232541</v>
      </c>
      <c r="U64" s="26"/>
      <c r="V64" s="23">
        <f t="shared" ref="V64" si="566">(G64-$G$20)*100</f>
        <v>-2.7000000001862645</v>
      </c>
      <c r="W64" s="21">
        <f t="shared" ref="W64" si="567">(H64-$H$20)*100</f>
        <v>3.2000001519918442</v>
      </c>
      <c r="X64" s="21">
        <f t="shared" ref="X64" si="568">SQRT(V64^2+W64^2)</f>
        <v>4.1868843993778544</v>
      </c>
      <c r="Y64" s="21">
        <f t="shared" ref="Y64" si="569">(I64-$I$20)*100</f>
        <v>-3.0499999999847205</v>
      </c>
      <c r="Z64" s="21">
        <f t="shared" ref="Z64" si="570">SQRT((G64-$G$20)^2+(H64-$H$20)^2+(I64-$I$20)^2)*100</f>
        <v>5.1800097464831518</v>
      </c>
      <c r="AA64" s="21">
        <f t="shared" ref="AA64" si="571">Z64/F64</f>
        <v>3.8548909741269968E-2</v>
      </c>
      <c r="AB64" s="22">
        <f t="shared" ref="AB64" si="572">(AA64-$AA$20)/(F64-$F$20)</f>
        <v>2.8687560737689278E-4</v>
      </c>
      <c r="AC64" s="26"/>
      <c r="AD64" s="52">
        <f t="shared" ref="AD64" si="573">IF(F64&lt;=0,NA(),IF((G64-$G$20)&lt;0,ATAN2((H64-$H$20),(G64-$G$20))*180/PI()+360,ATAN2((H64-$H$20),(G64-$G$20))*180/PI()))</f>
        <v>319.84400171442894</v>
      </c>
      <c r="AE64" s="53">
        <f t="shared" ref="AE64" si="574">IF(E64&lt;=0,NA(),ATAN(Y64/X64)*180/PI())</f>
        <v>-36.072039148135602</v>
      </c>
      <c r="AF64" s="26"/>
      <c r="AG64" s="67">
        <f t="shared" ref="AG64" si="575">1/(O64/E64)</f>
        <v>2.1335229930907662</v>
      </c>
      <c r="AH64" s="67">
        <f t="shared" ref="AH64" si="576">1/(Z64/F64)</f>
        <v>25.941070881426583</v>
      </c>
      <c r="AI64" s="26"/>
      <c r="AJ64" s="20">
        <f t="shared" ref="AJ64" si="577">SQRT((G64-$E$11)^2+(H64-$F$11)^2+(I64-$G$11)^2)</f>
        <v>335.97305521792669</v>
      </c>
    </row>
    <row r="65" spans="2:36" ht="15.75" x14ac:dyDescent="0.25">
      <c r="B65" s="111">
        <v>46</v>
      </c>
      <c r="C65" s="112"/>
      <c r="D65" s="100">
        <v>45418.666666666664</v>
      </c>
      <c r="E65" s="97">
        <f t="shared" ref="E65" si="578">D65-D64</f>
        <v>5</v>
      </c>
      <c r="F65" s="98">
        <f t="shared" ref="F65" si="579">D65-D$20</f>
        <v>139.375</v>
      </c>
      <c r="G65" s="17">
        <v>808732.89599999995</v>
      </c>
      <c r="H65" s="17">
        <v>9158811.7664999999</v>
      </c>
      <c r="I65" s="18">
        <v>2578.7359999999999</v>
      </c>
      <c r="K65" s="19">
        <f t="shared" ref="K65" si="580">(G65-G64)*100</f>
        <v>4.9999996554106474E-2</v>
      </c>
      <c r="L65" s="20">
        <f t="shared" ref="L65" si="581">(H65-H64)*100</f>
        <v>0.34999996423721313</v>
      </c>
      <c r="M65" s="20">
        <f t="shared" ref="M65" si="582">SQRT(K65^2+L65^2)</f>
        <v>0.35355335470259808</v>
      </c>
      <c r="N65" s="20">
        <f t="shared" ref="N65" si="583">(I65-I64)*100</f>
        <v>1.6999999999825377</v>
      </c>
      <c r="O65" s="21">
        <f t="shared" ref="O65" si="584">(SQRT((G65-G64)^2+(H65-H64)^2+(I65-I64)^2)*100)</f>
        <v>1.7363755280935311</v>
      </c>
      <c r="P65" s="21">
        <f t="shared" ref="P65" si="585">O65/(F65-F64)</f>
        <v>0.34727510561870623</v>
      </c>
      <c r="Q65" s="22">
        <f t="shared" ref="Q65" si="586">(P65-P64)/(F65-F64)</f>
        <v>-2.4286644959859958E-2</v>
      </c>
      <c r="R65" s="26"/>
      <c r="S65" s="52">
        <f t="shared" ref="S65" si="587">IF(K65&lt;0, ATAN2(L65,K65)*180/PI()+360,ATAN2(L65,K65)*180/PI())</f>
        <v>8.1301026209602689</v>
      </c>
      <c r="T65" s="53">
        <f t="shared" ref="T65" si="588">ATAN(N65/M65)*180/PI()</f>
        <v>78.25152334649195</v>
      </c>
      <c r="U65" s="26"/>
      <c r="V65" s="23">
        <f t="shared" ref="V65" si="589">(G65-$G$20)*100</f>
        <v>-2.650000003632158</v>
      </c>
      <c r="W65" s="21">
        <f t="shared" ref="W65" si="590">(H65-$H$20)*100</f>
        <v>3.5500001162290573</v>
      </c>
      <c r="X65" s="21">
        <f t="shared" ref="X65" si="591">SQRT(V65^2+W65^2)</f>
        <v>4.4300113819804974</v>
      </c>
      <c r="Y65" s="21">
        <f t="shared" ref="Y65" si="592">(I65-$I$20)*100</f>
        <v>-1.3500000000021828</v>
      </c>
      <c r="Z65" s="21">
        <f t="shared" ref="Z65" si="593">SQRT((G65-$G$20)^2+(H65-$H$20)^2+(I65-$I$20)^2)*100</f>
        <v>4.6311446581253159</v>
      </c>
      <c r="AA65" s="21">
        <f t="shared" ref="AA65" si="594">Z65/F65</f>
        <v>3.3227943735428277E-2</v>
      </c>
      <c r="AB65" s="22">
        <f t="shared" ref="AB65" si="595">(AA65-$AA$20)/(F65-$F$20)</f>
        <v>2.3840677119589795E-4</v>
      </c>
      <c r="AC65" s="26"/>
      <c r="AD65" s="52">
        <f t="shared" ref="AD65" si="596">IF(F65&lt;=0,NA(),IF((G65-$G$20)&lt;0,ATAN2((H65-$H$20),(G65-$G$20))*180/PI()+360,ATAN2((H65-$H$20),(G65-$G$20))*180/PI()))</f>
        <v>323.2594388414696</v>
      </c>
      <c r="AE65" s="53">
        <f t="shared" ref="AE65" si="597">IF(E65&lt;=0,NA(),ATAN(Y65/X65)*180/PI())</f>
        <v>-16.948056092092116</v>
      </c>
      <c r="AF65" s="26"/>
      <c r="AG65" s="67">
        <f t="shared" ref="AG65" si="598">1/(O65/E65)</f>
        <v>2.8795614307521338</v>
      </c>
      <c r="AH65" s="67">
        <f t="shared" ref="AH65" si="599">1/(Z65/F65)</f>
        <v>30.095151477392825</v>
      </c>
      <c r="AI65" s="26"/>
      <c r="AJ65" s="20">
        <f t="shared" ref="AJ65" si="600">SQRT((G65-$E$11)^2+(H65-$F$11)^2+(I65-$G$11)^2)</f>
        <v>335.97279676436841</v>
      </c>
    </row>
    <row r="66" spans="2:36" ht="15.75" x14ac:dyDescent="0.25">
      <c r="B66" s="111">
        <v>47</v>
      </c>
      <c r="C66" s="112"/>
      <c r="D66" s="100">
        <v>45422.666666666664</v>
      </c>
      <c r="E66" s="97">
        <f t="shared" ref="E66" si="601">D66-D65</f>
        <v>4</v>
      </c>
      <c r="F66" s="98">
        <f t="shared" ref="F66" si="602">D66-D$20</f>
        <v>143.375</v>
      </c>
      <c r="G66" s="17">
        <v>808732.897</v>
      </c>
      <c r="H66" s="17">
        <v>9158811.7634999994</v>
      </c>
      <c r="I66" s="18">
        <v>2578.7275</v>
      </c>
      <c r="K66" s="19">
        <f t="shared" ref="K66" si="603">(G66-G65)*100</f>
        <v>0.10000000474974513</v>
      </c>
      <c r="L66" s="20">
        <f t="shared" ref="L66" si="604">(H66-H65)*100</f>
        <v>-0.30000004917383194</v>
      </c>
      <c r="M66" s="20">
        <f t="shared" ref="M66" si="605">SQRT(K66^2+L66^2)</f>
        <v>0.31622781416923246</v>
      </c>
      <c r="N66" s="20">
        <f t="shared" ref="N66" si="606">(I66-I65)*100</f>
        <v>-0.84999999999126885</v>
      </c>
      <c r="O66" s="21">
        <f t="shared" ref="O66" si="607">(SQRT((G66-G65)^2+(H66-H65)^2+(I66-I65)^2)*100)</f>
        <v>0.90691787414264124</v>
      </c>
      <c r="P66" s="21">
        <f t="shared" ref="P66" si="608">O66/(F66-F65)</f>
        <v>0.22672946853566031</v>
      </c>
      <c r="Q66" s="22">
        <f t="shared" ref="Q66" si="609">(P66-P65)/(F66-F65)</f>
        <v>-3.0136409270761479E-2</v>
      </c>
      <c r="R66" s="26"/>
      <c r="S66" s="52">
        <f t="shared" ref="S66" si="610">IF(K66&lt;0, ATAN2(L66,K66)*180/PI()+360,ATAN2(L66,K66)*180/PI())</f>
        <v>161.56505317810968</v>
      </c>
      <c r="T66" s="53">
        <f t="shared" ref="T66" si="611">ATAN(N66/M66)*180/PI()</f>
        <v>-69.593152024059179</v>
      </c>
      <c r="U66" s="26"/>
      <c r="V66" s="23">
        <f t="shared" ref="V66" si="612">(G66-$G$20)*100</f>
        <v>-2.5499999988824129</v>
      </c>
      <c r="W66" s="21">
        <f t="shared" ref="W66" si="613">(H66-$H$20)*100</f>
        <v>3.2500000670552254</v>
      </c>
      <c r="X66" s="21">
        <f t="shared" ref="X66" si="614">SQRT(V66^2+W66^2)</f>
        <v>4.1309805652120026</v>
      </c>
      <c r="Y66" s="21">
        <f t="shared" ref="Y66" si="615">(I66-$I$20)*100</f>
        <v>-2.1999999999934516</v>
      </c>
      <c r="Z66" s="21">
        <f t="shared" ref="Z66" si="616">SQRT((G66-$G$20)^2+(H66-$H$20)^2+(I66-$I$20)^2)*100</f>
        <v>4.680277815486007</v>
      </c>
      <c r="AA66" s="21">
        <f t="shared" ref="AA66" si="617">Z66/F66</f>
        <v>3.2643611616292985E-2</v>
      </c>
      <c r="AB66" s="22">
        <f t="shared" ref="AB66" si="618">(AA66-$AA$20)/(F66-$F$20)</f>
        <v>2.2767994152601907E-4</v>
      </c>
      <c r="AC66" s="26"/>
      <c r="AD66" s="52">
        <f t="shared" ref="AD66" si="619">IF(F66&lt;=0,NA(),IF((G66-$G$20)&lt;0,ATAN2((H66-$H$20),(G66-$G$20))*180/PI()+360,ATAN2((H66-$H$20),(G66-$G$20))*180/PI()))</f>
        <v>321.881724216934</v>
      </c>
      <c r="AE66" s="53">
        <f t="shared" ref="AE66" si="620">IF(E66&lt;=0,NA(),ATAN(Y66/X66)*180/PI())</f>
        <v>-28.038033358461007</v>
      </c>
      <c r="AF66" s="26"/>
      <c r="AG66" s="67">
        <f t="shared" ref="AG66" si="621">1/(O66/E66)</f>
        <v>4.4105426897462108</v>
      </c>
      <c r="AH66" s="67">
        <f t="shared" ref="AH66" si="622">1/(Z66/F66)</f>
        <v>30.63386526449429</v>
      </c>
      <c r="AI66" s="26"/>
      <c r="AJ66" s="20">
        <f t="shared" ref="AJ66" si="623">SQRT((G66-$E$11)^2+(H66-$F$11)^2+(I66-$G$11)^2)</f>
        <v>335.9731764399711</v>
      </c>
    </row>
    <row r="67" spans="2:36" ht="15.75" x14ac:dyDescent="0.25">
      <c r="B67" s="111">
        <v>48</v>
      </c>
      <c r="C67" s="112"/>
      <c r="D67" s="100">
        <v>45426.666666666664</v>
      </c>
      <c r="E67" s="97">
        <f t="shared" ref="E67" si="624">D67-D66</f>
        <v>4</v>
      </c>
      <c r="F67" s="98">
        <f t="shared" ref="F67" si="625">D67-D$20</f>
        <v>147.375</v>
      </c>
      <c r="G67" s="17">
        <v>808732.93500000006</v>
      </c>
      <c r="H67" s="17">
        <v>9158811.7349999994</v>
      </c>
      <c r="I67" s="18">
        <v>2578.7309999999998</v>
      </c>
      <c r="K67" s="19">
        <f t="shared" ref="K67" si="626">(G67-G66)*100</f>
        <v>3.8000000058673322</v>
      </c>
      <c r="L67" s="20">
        <f t="shared" ref="L67" si="627">(H67-H66)*100</f>
        <v>-2.8500000014901161</v>
      </c>
      <c r="M67" s="20">
        <f t="shared" ref="M67" si="628">SQRT(K67^2+L67^2)</f>
        <v>4.7500000055879354</v>
      </c>
      <c r="N67" s="20">
        <f t="shared" ref="N67" si="629">(I67-I66)*100</f>
        <v>0.34999999998035491</v>
      </c>
      <c r="O67" s="21">
        <f t="shared" ref="O67" si="630">(SQRT((G67-G66)^2+(H67-H66)^2+(I67-I66)^2)*100)</f>
        <v>4.7628772872153275</v>
      </c>
      <c r="P67" s="21">
        <f t="shared" ref="P67" si="631">O67/(F67-F66)</f>
        <v>1.1907193218038319</v>
      </c>
      <c r="Q67" s="22">
        <f t="shared" ref="Q67" si="632">(P67-P66)/(F67-F66)</f>
        <v>0.24099746331704289</v>
      </c>
      <c r="R67" s="26"/>
      <c r="S67" s="52">
        <f t="shared" ref="S67" si="633">IF(K67&lt;0, ATAN2(L67,K67)*180/PI()+360,ATAN2(L67,K67)*180/PI())</f>
        <v>126.86989761775936</v>
      </c>
      <c r="T67" s="53">
        <f t="shared" ref="T67" si="634">ATAN(N67/M67)*180/PI()</f>
        <v>4.2141785175586293</v>
      </c>
      <c r="U67" s="26"/>
      <c r="V67" s="23">
        <f t="shared" ref="V67" si="635">(G67-$G$20)*100</f>
        <v>1.2500000069849193</v>
      </c>
      <c r="W67" s="21">
        <f t="shared" ref="W67" si="636">(H67-$H$20)*100</f>
        <v>0.40000006556510925</v>
      </c>
      <c r="X67" s="21">
        <f t="shared" ref="X67" si="637">SQRT(V67^2+W67^2)</f>
        <v>1.3124405014759297</v>
      </c>
      <c r="Y67" s="21">
        <f t="shared" ref="Y67" si="638">(I67-$I$20)*100</f>
        <v>-1.8500000000130967</v>
      </c>
      <c r="Z67" s="21">
        <f t="shared" ref="Z67" si="639">SQRT((G67-$G$20)^2+(H67-$H$20)^2+(I67-$I$20)^2)*100</f>
        <v>2.2682592598648963</v>
      </c>
      <c r="AA67" s="21">
        <f t="shared" ref="AA67" si="640">Z67/F67</f>
        <v>1.5391072161933139E-2</v>
      </c>
      <c r="AB67" s="22">
        <f t="shared" ref="AB67" si="641">(AA67-$AA$20)/(F67-$F$20)</f>
        <v>1.0443475597579738E-4</v>
      </c>
      <c r="AC67" s="26"/>
      <c r="AD67" s="52">
        <f t="shared" ref="AD67" si="642">IF(F67&lt;=0,NA(),IF((G67-$G$20)&lt;0,ATAN2((H67-$H$20),(G67-$G$20))*180/PI()+360,ATAN2((H67-$H$20),(G67-$G$20))*180/PI()))</f>
        <v>72.255325741751548</v>
      </c>
      <c r="AE67" s="53">
        <f t="shared" ref="AE67" si="643">IF(E67&lt;=0,NA(),ATAN(Y67/X67)*180/PI())</f>
        <v>-54.647070025643174</v>
      </c>
      <c r="AF67" s="26"/>
      <c r="AG67" s="67">
        <f t="shared" ref="AG67" si="644">1/(O67/E67)</f>
        <v>0.83982848156448042</v>
      </c>
      <c r="AH67" s="67">
        <f t="shared" ref="AH67" si="645">1/(Z67/F67)</f>
        <v>64.972731560138342</v>
      </c>
      <c r="AI67" s="26"/>
      <c r="AJ67" s="20">
        <f t="shared" ref="AJ67" si="646">SQRT((G67-$E$11)^2+(H67-$F$11)^2+(I67-$G$11)^2)</f>
        <v>335.97386512442995</v>
      </c>
    </row>
    <row r="68" spans="2:36" ht="15.75" x14ac:dyDescent="0.25">
      <c r="B68" s="111">
        <v>49</v>
      </c>
      <c r="C68" s="112"/>
      <c r="D68" s="100">
        <v>45432.666666666664</v>
      </c>
      <c r="E68" s="97">
        <f t="shared" ref="E68" si="647">D68-D67</f>
        <v>6</v>
      </c>
      <c r="F68" s="98">
        <f t="shared" ref="F68" si="648">D68-D$20</f>
        <v>153.375</v>
      </c>
      <c r="G68" s="17">
        <v>808732.93050000002</v>
      </c>
      <c r="H68" s="17">
        <v>9158811.738499999</v>
      </c>
      <c r="I68" s="18">
        <v>2578.7200000000003</v>
      </c>
      <c r="K68" s="19">
        <f t="shared" ref="K68" si="649">(G68-G67)*100</f>
        <v>-0.45000000391155481</v>
      </c>
      <c r="L68" s="20">
        <f t="shared" ref="L68" si="650">(H68-H67)*100</f>
        <v>0.34999996423721313</v>
      </c>
      <c r="M68" s="20">
        <f t="shared" ref="M68" si="651">SQRT(K68^2+L68^2)</f>
        <v>0.57008769368093692</v>
      </c>
      <c r="N68" s="20">
        <f t="shared" ref="N68" si="652">(I68-I67)*100</f>
        <v>-1.0999999999512511</v>
      </c>
      <c r="O68" s="21">
        <f t="shared" ref="O68" si="653">(SQRT((G68-G67)^2+(H68-H67)^2+(I68-I67)^2)*100)</f>
        <v>1.2389511606109429</v>
      </c>
      <c r="P68" s="21">
        <f t="shared" ref="P68" si="654">O68/(F68-F67)</f>
        <v>0.20649186010182383</v>
      </c>
      <c r="Q68" s="22">
        <f t="shared" ref="Q68" si="655">(P68-P67)/(F68-F67)</f>
        <v>-0.16403791028366801</v>
      </c>
      <c r="R68" s="26"/>
      <c r="S68" s="52">
        <f t="shared" ref="S68" si="656">IF(K68&lt;0, ATAN2(L68,K68)*180/PI()+360,ATAN2(L68,K68)*180/PI())</f>
        <v>307.87498057258733</v>
      </c>
      <c r="T68" s="53">
        <f t="shared" ref="T68" si="657">ATAN(N68/M68)*180/PI()</f>
        <v>-62.604029726763905</v>
      </c>
      <c r="U68" s="26"/>
      <c r="V68" s="23">
        <f t="shared" ref="V68" si="658">(G68-$G$20)*100</f>
        <v>0.8000000030733645</v>
      </c>
      <c r="W68" s="21">
        <f t="shared" ref="W68" si="659">(H68-$H$20)*100</f>
        <v>0.75000002980232239</v>
      </c>
      <c r="X68" s="21">
        <f t="shared" ref="X68" si="660">SQRT(V68^2+W68^2)</f>
        <v>1.0965856325982333</v>
      </c>
      <c r="Y68" s="21">
        <f t="shared" ref="Y68" si="661">(I68-$I$20)*100</f>
        <v>-2.9499999999643478</v>
      </c>
      <c r="Z68" s="21">
        <f t="shared" ref="Z68" si="662">SQRT((G68-$G$20)^2+(H68-$H$20)^2+(I68-$I$20)^2)*100</f>
        <v>3.1472210042211084</v>
      </c>
      <c r="AA68" s="21">
        <f t="shared" ref="AA68" si="663">Z68/F68</f>
        <v>2.0519778348629884E-2</v>
      </c>
      <c r="AB68" s="22">
        <f t="shared" ref="AB68" si="664">(AA68-$AA$20)/(F68-$F$20)</f>
        <v>1.3378828589163738E-4</v>
      </c>
      <c r="AC68" s="26"/>
      <c r="AD68" s="52">
        <f t="shared" ref="AD68" si="665">IF(F68&lt;=0,NA(),IF((G68-$G$20)&lt;0,ATAN2((H68-$H$20),(G68-$G$20))*180/PI()+360,ATAN2((H68-$H$20),(G68-$G$20))*180/PI()))</f>
        <v>46.847609239824372</v>
      </c>
      <c r="AE68" s="53">
        <f t="shared" ref="AE68" si="666">IF(E68&lt;=0,NA(),ATAN(Y68/X68)*180/PI())</f>
        <v>-69.608694369318215</v>
      </c>
      <c r="AF68" s="26"/>
      <c r="AG68" s="67">
        <f t="shared" ref="AG68" si="667">1/(O68/E68)</f>
        <v>4.8428059077335393</v>
      </c>
      <c r="AH68" s="67">
        <f t="shared" ref="AH68" si="668">1/(Z68/F68)</f>
        <v>48.733469875261612</v>
      </c>
      <c r="AI68" s="26"/>
      <c r="AJ68" s="20">
        <f t="shared" ref="AJ68" si="669">SQRT((G68-$E$11)^2+(H68-$F$11)^2+(I68-$G$11)^2)</f>
        <v>335.97193912491286</v>
      </c>
    </row>
    <row r="69" spans="2:36" ht="15.75" x14ac:dyDescent="0.25">
      <c r="B69" s="111">
        <v>50</v>
      </c>
      <c r="C69" s="112"/>
      <c r="D69" s="100">
        <v>45445.666666666664</v>
      </c>
      <c r="E69" s="97">
        <f t="shared" ref="E69" si="670">D69-D68</f>
        <v>13</v>
      </c>
      <c r="F69" s="98">
        <f t="shared" ref="F69" si="671">D69-D$20</f>
        <v>166.375</v>
      </c>
      <c r="G69" s="17">
        <v>808732.93449999997</v>
      </c>
      <c r="H69" s="17">
        <v>9158811.7355000004</v>
      </c>
      <c r="I69" s="18">
        <v>2578.7165</v>
      </c>
      <c r="K69" s="19">
        <f t="shared" ref="K69" si="672">(G69-G68)*100</f>
        <v>0.39999999571591616</v>
      </c>
      <c r="L69" s="20">
        <f t="shared" ref="L69" si="673">(H69-H68)*100</f>
        <v>-0.29999986290931702</v>
      </c>
      <c r="M69" s="20">
        <f t="shared" ref="M69" si="674">SQRT(K69^2+L69^2)</f>
        <v>0.49999991431833463</v>
      </c>
      <c r="N69" s="20">
        <f t="shared" ref="N69" si="675">(I69-I68)*100</f>
        <v>-0.35000000002582965</v>
      </c>
      <c r="O69" s="21">
        <f t="shared" ref="O69" si="676">(SQRT((G69-G68)^2+(H69-H68)^2+(I69-I68)^2)*100)</f>
        <v>0.61032771060834412</v>
      </c>
      <c r="P69" s="21">
        <f t="shared" ref="P69" si="677">O69/(F69-F68)</f>
        <v>4.6948285431411087E-2</v>
      </c>
      <c r="Q69" s="22">
        <f t="shared" ref="Q69" si="678">(P69-P68)/(F69-F68)</f>
        <v>-1.2272582666954827E-2</v>
      </c>
      <c r="R69" s="26"/>
      <c r="S69" s="52">
        <f t="shared" ref="S69" si="679">IF(K69&lt;0, ATAN2(L69,K69)*180/PI()+360,ATAN2(L69,K69)*180/PI())</f>
        <v>126.86988537284576</v>
      </c>
      <c r="T69" s="53">
        <f t="shared" ref="T69" si="680">ATAN(N69/M69)*180/PI()</f>
        <v>-34.992024813214762</v>
      </c>
      <c r="U69" s="26"/>
      <c r="V69" s="23">
        <f t="shared" ref="V69" si="681">(G69-$G$20)*100</f>
        <v>1.1999999987892807</v>
      </c>
      <c r="W69" s="21">
        <f t="shared" ref="W69" si="682">(H69-$H$20)*100</f>
        <v>0.45000016689300537</v>
      </c>
      <c r="X69" s="21">
        <f t="shared" ref="X69" si="683">SQRT(V69^2+W69^2)</f>
        <v>1.2816006192640539</v>
      </c>
      <c r="Y69" s="21">
        <f t="shared" ref="Y69" si="684">(I69-$I$20)*100</f>
        <v>-3.2999999999901775</v>
      </c>
      <c r="Z69" s="21">
        <f t="shared" ref="Z69" si="685">SQRT((G69-$G$20)^2+(H69-$H$20)^2+(I69-$I$20)^2)*100</f>
        <v>3.5401271371566838</v>
      </c>
      <c r="AA69" s="21">
        <f t="shared" ref="AA69" si="686">Z69/F69</f>
        <v>2.1277999321753172E-2</v>
      </c>
      <c r="AB69" s="22">
        <f t="shared" ref="AB69" si="687">(AA69-$AA$20)/(F69-$F$20)</f>
        <v>1.2789180659205512E-4</v>
      </c>
      <c r="AC69" s="26"/>
      <c r="AD69" s="52">
        <f t="shared" ref="AD69" si="688">IF(F69&lt;=0,NA(),IF((G69-$G$20)&lt;0,ATAN2((H69-$H$20),(G69-$G$20))*180/PI()+360,ATAN2((H69-$H$20),(G69-$G$20))*180/PI()))</f>
        <v>69.443947775282055</v>
      </c>
      <c r="AE69" s="53">
        <f t="shared" ref="AE69" si="689">IF(E69&lt;=0,NA(),ATAN(Y69/X69)*180/PI())</f>
        <v>-68.77563107402554</v>
      </c>
      <c r="AF69" s="26"/>
      <c r="AG69" s="67">
        <f t="shared" ref="AG69" si="690">1/(O69/E69)</f>
        <v>21.300032382672335</v>
      </c>
      <c r="AH69" s="67">
        <f t="shared" ref="AH69" si="691">1/(Z69/F69)</f>
        <v>46.996899702768033</v>
      </c>
      <c r="AI69" s="26"/>
      <c r="AJ69" s="20">
        <f t="shared" ref="AJ69" si="692">SQRT((G69-$E$11)^2+(H69-$F$11)^2+(I69-$G$11)^2)</f>
        <v>335.97137418669013</v>
      </c>
    </row>
    <row r="70" spans="2:36" ht="15.75" x14ac:dyDescent="0.25">
      <c r="B70" s="111">
        <v>51</v>
      </c>
      <c r="C70" s="112"/>
      <c r="D70" s="100">
        <v>45457.625</v>
      </c>
      <c r="E70" s="97">
        <f t="shared" ref="E70" si="693">D70-D69</f>
        <v>11.958333333335759</v>
      </c>
      <c r="F70" s="98">
        <f t="shared" ref="F70" si="694">D70-D$20</f>
        <v>178.33333333333576</v>
      </c>
      <c r="G70" s="17">
        <v>808732.94149999996</v>
      </c>
      <c r="H70" s="17">
        <v>9158811.738499999</v>
      </c>
      <c r="I70" s="18">
        <v>2578.7354999999998</v>
      </c>
      <c r="K70" s="19">
        <f t="shared" ref="K70" si="695">(G70-G69)*100</f>
        <v>0.69999999832361937</v>
      </c>
      <c r="L70" s="20">
        <f t="shared" ref="L70" si="696">(H70-H69)*100</f>
        <v>0.29999986290931702</v>
      </c>
      <c r="M70" s="20">
        <f t="shared" ref="M70" si="697">SQRT(K70^2+L70^2)</f>
        <v>0.76157725504289853</v>
      </c>
      <c r="N70" s="20">
        <f t="shared" ref="N70" si="698">(I70-I69)*100</f>
        <v>1.8999999999778083</v>
      </c>
      <c r="O70" s="21">
        <f t="shared" ref="O70" si="699">(SQRT((G70-G69)^2+(H70-H69)^2+(I70-I69)^2)*100)</f>
        <v>2.0469489283600475</v>
      </c>
      <c r="P70" s="21">
        <f t="shared" ref="P70" si="700">O70/(F70-F69)</f>
        <v>0.17117342954923756</v>
      </c>
      <c r="Q70" s="22">
        <f t="shared" ref="Q70" si="701">(P70-P69)/(F70-F69)</f>
        <v>1.0388165361767355E-2</v>
      </c>
      <c r="R70" s="26"/>
      <c r="S70" s="52">
        <f t="shared" ref="S70" si="702">IF(K70&lt;0, ATAN2(L70,K70)*180/PI()+360,ATAN2(L70,K70)*180/PI())</f>
        <v>66.801418916503223</v>
      </c>
      <c r="T70" s="53">
        <f t="shared" ref="T70" si="703">ATAN(N70/M70)*180/PI()</f>
        <v>68.157599505955076</v>
      </c>
      <c r="U70" s="26"/>
      <c r="V70" s="23">
        <f t="shared" ref="V70" si="704">(G70-$G$20)*100</f>
        <v>1.8999999971129</v>
      </c>
      <c r="W70" s="21">
        <f t="shared" ref="W70" si="705">(H70-$H$20)*100</f>
        <v>0.75000002980232239</v>
      </c>
      <c r="X70" s="21">
        <f t="shared" ref="X70" si="706">SQRT(V70^2+W70^2)</f>
        <v>2.042669829838514</v>
      </c>
      <c r="Y70" s="21">
        <f t="shared" ref="Y70" si="707">(I70-$I$20)*100</f>
        <v>-1.4000000000123691</v>
      </c>
      <c r="Z70" s="21">
        <f t="shared" ref="Z70" si="708">SQRT((G70-$G$20)^2+(H70-$H$20)^2+(I70-$I$20)^2)*100</f>
        <v>2.4763885062257773</v>
      </c>
      <c r="AA70" s="21">
        <f t="shared" ref="AA70" si="709">Z70/F70</f>
        <v>1.388629068911632E-2</v>
      </c>
      <c r="AB70" s="22">
        <f t="shared" ref="AB70" si="710">(AA70-$AA$20)/(F70-$F$20)</f>
        <v>7.7867050593174566E-5</v>
      </c>
      <c r="AC70" s="26"/>
      <c r="AD70" s="52">
        <f t="shared" ref="AD70" si="711">IF(F70&lt;=0,NA(),IF((G70-$G$20)&lt;0,ATAN2((H70-$H$20),(G70-$G$20))*180/PI()+360,ATAN2((H70-$H$20),(G70-$G$20))*180/PI()))</f>
        <v>68.459023274174839</v>
      </c>
      <c r="AE70" s="53">
        <f t="shared" ref="AE70" si="712">IF(E70&lt;=0,NA(),ATAN(Y70/X70)*180/PI())</f>
        <v>-34.425863386959129</v>
      </c>
      <c r="AF70" s="26"/>
      <c r="AG70" s="67">
        <f t="shared" ref="AG70" si="713">1/(O70/E70)</f>
        <v>5.8420281852935174</v>
      </c>
      <c r="AH70" s="67">
        <f t="shared" ref="AH70" si="714">1/(Z70/F70)</f>
        <v>72.013471587756086</v>
      </c>
      <c r="AI70" s="26"/>
      <c r="AJ70" s="20">
        <f t="shared" ref="AJ70" si="715">SQRT((G70-$E$11)^2+(H70-$F$11)^2+(I70-$G$11)^2)</f>
        <v>335.96800642565319</v>
      </c>
    </row>
    <row r="71" spans="2:36" ht="15.75" x14ac:dyDescent="0.25">
      <c r="B71" s="111">
        <v>52</v>
      </c>
      <c r="C71" s="112"/>
      <c r="D71" s="100">
        <v>45466.625</v>
      </c>
      <c r="E71" s="97">
        <f t="shared" ref="E71" si="716">D71-D70</f>
        <v>9</v>
      </c>
      <c r="F71" s="98">
        <f t="shared" ref="F71" si="717">D71-D$20</f>
        <v>187.33333333333576</v>
      </c>
      <c r="G71" s="17">
        <v>808732.92050000001</v>
      </c>
      <c r="H71" s="17">
        <v>9158811.7514999993</v>
      </c>
      <c r="I71" s="18">
        <v>2578.7219999999998</v>
      </c>
      <c r="K71" s="19">
        <f t="shared" ref="K71" si="718">(G71-G70)*100</f>
        <v>-2.0999999949708581</v>
      </c>
      <c r="L71" s="20">
        <f t="shared" ref="L71" si="719">(H71-H70)*100</f>
        <v>1.3000000268220901</v>
      </c>
      <c r="M71" s="20">
        <f t="shared" ref="M71" si="720">SQRT(K71^2+L71^2)</f>
        <v>2.4698178168875207</v>
      </c>
      <c r="N71" s="20">
        <f t="shared" ref="N71" si="721">(I71-I70)*100</f>
        <v>-1.3500000000021828</v>
      </c>
      <c r="O71" s="21">
        <f t="shared" ref="O71" si="722">(SQRT((G71-G70)^2+(H71-H70)^2+(I71-I70)^2)*100)</f>
        <v>2.8146935976444989</v>
      </c>
      <c r="P71" s="21">
        <f t="shared" ref="P71" si="723">O71/(F71-F70)</f>
        <v>0.31274373307161096</v>
      </c>
      <c r="Q71" s="22">
        <f t="shared" ref="Q71" si="724">(P71-P70)/(F71-F70)</f>
        <v>1.5730033724708156E-2</v>
      </c>
      <c r="R71" s="26"/>
      <c r="S71" s="52">
        <f t="shared" ref="S71" si="725">IF(K71&lt;0, ATAN2(L71,K71)*180/PI()+360,ATAN2(L71,K71)*180/PI())</f>
        <v>301.75948067528122</v>
      </c>
      <c r="T71" s="53">
        <f t="shared" ref="T71" si="726">ATAN(N71/M71)*180/PI()</f>
        <v>-28.660972966085382</v>
      </c>
      <c r="U71" s="26"/>
      <c r="V71" s="23">
        <f t="shared" ref="V71" si="727">(G71-$G$20)*100</f>
        <v>-0.19999999785795808</v>
      </c>
      <c r="W71" s="21">
        <f t="shared" ref="W71" si="728">(H71-$H$20)*100</f>
        <v>2.0500000566244125</v>
      </c>
      <c r="X71" s="21">
        <f t="shared" ref="X71" si="729">SQRT(V71^2+W71^2)</f>
        <v>2.0597330485534471</v>
      </c>
      <c r="Y71" s="21">
        <f t="shared" ref="Y71" si="730">(I71-$I$20)*100</f>
        <v>-2.7500000000145519</v>
      </c>
      <c r="Z71" s="21">
        <f t="shared" ref="Z71" si="731">SQRT((G71-$G$20)^2+(H71-$H$20)^2+(I71-$I$20)^2)*100</f>
        <v>3.4358405421939056</v>
      </c>
      <c r="AA71" s="21">
        <f t="shared" ref="AA71" si="732">Z71/F71</f>
        <v>1.8340785812422745E-2</v>
      </c>
      <c r="AB71" s="22">
        <f t="shared" ref="AB71" si="733">(AA71-$AA$20)/(F71-$F$20)</f>
        <v>9.7904550600120147E-5</v>
      </c>
      <c r="AC71" s="26"/>
      <c r="AD71" s="52">
        <f t="shared" ref="AD71" si="734">IF(F71&lt;=0,NA(),IF((G71-$G$20)&lt;0,ATAN2((H71-$H$20),(G71-$G$20))*180/PI()+360,ATAN2((H71-$H$20),(G71-$G$20))*180/PI()))</f>
        <v>354.42780240828472</v>
      </c>
      <c r="AE71" s="53">
        <f t="shared" ref="AE71" si="735">IF(E71&lt;=0,NA(),ATAN(Y71/X71)*180/PI())</f>
        <v>-53.167015511131829</v>
      </c>
      <c r="AF71" s="26"/>
      <c r="AG71" s="67">
        <f t="shared" ref="AG71" si="736">1/(O71/E71)</f>
        <v>3.1975061184392253</v>
      </c>
      <c r="AH71" s="67">
        <f t="shared" ref="AH71" si="737">1/(Z71/F71)</f>
        <v>54.52329088989584</v>
      </c>
      <c r="AI71" s="26"/>
      <c r="AJ71" s="20">
        <f t="shared" ref="AJ71" si="738">SQRT((G71-$E$11)^2+(H71-$F$11)^2+(I71-$G$11)^2)</f>
        <v>335.96789147657444</v>
      </c>
    </row>
    <row r="72" spans="2:36" ht="15.75" x14ac:dyDescent="0.25">
      <c r="B72" s="111">
        <v>53</v>
      </c>
      <c r="C72" s="112"/>
      <c r="D72" s="100">
        <v>45478.625</v>
      </c>
      <c r="E72" s="97">
        <f t="shared" ref="E72" si="739">D72-D71</f>
        <v>12</v>
      </c>
      <c r="F72" s="98">
        <f t="shared" ref="F72" si="740">D72-D$20</f>
        <v>199.33333333333576</v>
      </c>
      <c r="G72" s="17">
        <v>808732.92550000001</v>
      </c>
      <c r="H72" s="17">
        <v>9158811.7489999998</v>
      </c>
      <c r="I72" s="18">
        <v>2578.7160000000003</v>
      </c>
      <c r="K72" s="19">
        <f t="shared" ref="K72" si="741">(G72-G71)*100</f>
        <v>0.50000000046566129</v>
      </c>
      <c r="L72" s="20">
        <f t="shared" ref="L72" si="742">(H72-H71)*100</f>
        <v>-0.24999994784593582</v>
      </c>
      <c r="M72" s="20">
        <f t="shared" ref="M72" si="743">SQRT(K72^2+L72^2)</f>
        <v>0.55901697146744289</v>
      </c>
      <c r="N72" s="20">
        <f t="shared" ref="N72" si="744">(I72-I71)*100</f>
        <v>-0.59999999994033715</v>
      </c>
      <c r="O72" s="21">
        <f t="shared" ref="O72" si="745">(SQRT((G72-G71)^2+(H72-H71)^2+(I72-I71)^2)*100)</f>
        <v>0.82006095768365694</v>
      </c>
      <c r="P72" s="21">
        <f t="shared" ref="P72" si="746">O72/(F72-F71)</f>
        <v>6.8338413140304741E-2</v>
      </c>
      <c r="Q72" s="22">
        <f t="shared" ref="Q72" si="747">(P72-P71)/(F72-F71)</f>
        <v>-2.0367109994275517E-2</v>
      </c>
      <c r="R72" s="26"/>
      <c r="S72" s="52">
        <f t="shared" ref="S72" si="748">IF(K72&lt;0, ATAN2(L72,K72)*180/PI()+360,ATAN2(L72,K72)*180/PI())</f>
        <v>116.56504637460104</v>
      </c>
      <c r="T72" s="53">
        <f t="shared" ref="T72" si="749">ATAN(N72/M72)*180/PI()</f>
        <v>-47.025144316169417</v>
      </c>
      <c r="U72" s="26"/>
      <c r="V72" s="23">
        <f t="shared" ref="V72" si="750">(G72-$G$20)*100</f>
        <v>0.30000000260770321</v>
      </c>
      <c r="W72" s="21">
        <f t="shared" ref="W72" si="751">(H72-$H$20)*100</f>
        <v>1.8000001087784767</v>
      </c>
      <c r="X72" s="21">
        <f t="shared" ref="X72" si="752">SQRT(V72^2+W72^2)</f>
        <v>1.8248288668165982</v>
      </c>
      <c r="Y72" s="21">
        <f t="shared" ref="Y72" si="753">(I72-$I$20)*100</f>
        <v>-3.3499999999548891</v>
      </c>
      <c r="Z72" s="21">
        <f t="shared" ref="Z72" si="754">SQRT((G72-$G$20)^2+(H72-$H$20)^2+(I72-$I$20)^2)*100</f>
        <v>3.8147739635350488</v>
      </c>
      <c r="AA72" s="21">
        <f t="shared" ref="AA72" si="755">Z72/F72</f>
        <v>1.9137662024423088E-2</v>
      </c>
      <c r="AB72" s="22">
        <f t="shared" ref="AB72" si="756">(AA72-$AA$20)/(F72-$F$20)</f>
        <v>9.6008337915164823E-5</v>
      </c>
      <c r="AC72" s="26"/>
      <c r="AD72" s="52">
        <f t="shared" ref="AD72" si="757">IF(F72&lt;=0,NA(),IF((G72-$G$20)&lt;0,ATAN2((H72-$H$20),(G72-$G$20))*180/PI()+360,ATAN2((H72-$H$20),(G72-$G$20))*180/PI()))</f>
        <v>9.4623217272972422</v>
      </c>
      <c r="AE72" s="53">
        <f t="shared" ref="AE72" si="758">IF(E72&lt;=0,NA(),ATAN(Y72/X72)*180/PI())</f>
        <v>-61.421763863273497</v>
      </c>
      <c r="AF72" s="26"/>
      <c r="AG72" s="67">
        <f t="shared" ref="AG72" si="759">1/(O72/E72)</f>
        <v>14.633058539812923</v>
      </c>
      <c r="AH72" s="67">
        <f t="shared" ref="AH72" si="760">1/(Z72/F72)</f>
        <v>52.25298674016819</v>
      </c>
      <c r="AI72" s="26"/>
      <c r="AJ72" s="20">
        <f t="shared" ref="AJ72" si="761">SQRT((G72-$E$11)^2+(H72-$F$11)^2+(I72-$G$11)^2)</f>
        <v>335.96592901317615</v>
      </c>
    </row>
    <row r="73" spans="2:36" ht="15.75" x14ac:dyDescent="0.25">
      <c r="B73" s="111">
        <v>54</v>
      </c>
      <c r="C73" s="112"/>
      <c r="D73" s="100">
        <v>45486.625</v>
      </c>
      <c r="E73" s="97">
        <f t="shared" ref="E73" si="762">D73-D72</f>
        <v>8</v>
      </c>
      <c r="F73" s="98">
        <f t="shared" ref="F73" si="763">D73-D$20</f>
        <v>207.33333333333576</v>
      </c>
      <c r="G73" s="17">
        <v>808732.9169999999</v>
      </c>
      <c r="H73" s="17">
        <v>9158811.7569999993</v>
      </c>
      <c r="I73" s="18">
        <v>2578.7219999999998</v>
      </c>
      <c r="K73" s="19">
        <f t="shared" ref="K73" si="764">(G73-G72)*100</f>
        <v>-0.85000001126900315</v>
      </c>
      <c r="L73" s="20">
        <f t="shared" ref="L73" si="765">(H73-H72)*100</f>
        <v>0.79999994486570358</v>
      </c>
      <c r="M73" s="20">
        <f t="shared" ref="M73" si="766">SQRT(K73^2+L73^2)</f>
        <v>1.1672617234118636</v>
      </c>
      <c r="N73" s="20">
        <f t="shared" ref="N73" si="767">(I73-I72)*100</f>
        <v>0.59999999994033715</v>
      </c>
      <c r="O73" s="21">
        <f t="shared" ref="O73" si="768">(SQRT((G73-G72)^2+(H73-H72)^2+(I73-I72)^2)*100)</f>
        <v>1.3124404485045555</v>
      </c>
      <c r="P73" s="21">
        <f t="shared" ref="P73" si="769">O73/(F73-F72)</f>
        <v>0.16405505606306944</v>
      </c>
      <c r="Q73" s="22">
        <f t="shared" ref="Q73" si="770">(P73-P72)/(F73-F72)</f>
        <v>1.1964580365345588E-2</v>
      </c>
      <c r="R73" s="26"/>
      <c r="S73" s="52">
        <f t="shared" ref="S73" si="771">IF(K73&lt;0, ATAN2(L73,K73)*180/PI()+360,ATAN2(L73,K73)*180/PI())</f>
        <v>313.26429306123583</v>
      </c>
      <c r="T73" s="53">
        <f t="shared" ref="T73" si="772">ATAN(N73/M73)*180/PI()</f>
        <v>27.204230685982932</v>
      </c>
      <c r="U73" s="26"/>
      <c r="V73" s="23">
        <f t="shared" ref="V73" si="773">(G73-$G$20)*100</f>
        <v>-0.55000000866129994</v>
      </c>
      <c r="W73" s="21">
        <f t="shared" ref="W73" si="774">(H73-$H$20)*100</f>
        <v>2.6000000536441803</v>
      </c>
      <c r="X73" s="21">
        <f t="shared" ref="X73" si="775">SQRT(V73^2+W73^2)</f>
        <v>2.6575365074589605</v>
      </c>
      <c r="Y73" s="21">
        <f t="shared" ref="Y73" si="776">(I73-$I$20)*100</f>
        <v>-2.7500000000145519</v>
      </c>
      <c r="Z73" s="21">
        <f t="shared" ref="Z73" si="777">SQRT((G73-$G$20)^2+(H73-$H$20)^2+(I73-$I$20)^2)*100</f>
        <v>3.8242646729217378</v>
      </c>
      <c r="AA73" s="21">
        <f t="shared" ref="AA73" si="778">Z73/F73</f>
        <v>1.8445006461037104E-2</v>
      </c>
      <c r="AB73" s="22">
        <f t="shared" ref="AB73" si="779">(AA73-$AA$20)/(F73-$F$20)</f>
        <v>8.896305367059593E-5</v>
      </c>
      <c r="AC73" s="26"/>
      <c r="AD73" s="52">
        <f t="shared" ref="AD73" si="780">IF(F73&lt;=0,NA(),IF((G73-$G$20)&lt;0,ATAN2((H73-$H$20),(G73-$G$20))*180/PI()+360,ATAN2((H73-$H$20),(G73-$G$20))*180/PI()))</f>
        <v>348.05582286822005</v>
      </c>
      <c r="AE73" s="53">
        <f t="shared" ref="AE73" si="781">IF(E73&lt;=0,NA(),ATAN(Y73/X73)*180/PI())</f>
        <v>-45.979605343834159</v>
      </c>
      <c r="AF73" s="26"/>
      <c r="AG73" s="67">
        <f t="shared" ref="AG73" si="782">1/(O73/E73)</f>
        <v>6.095514664391442</v>
      </c>
      <c r="AH73" s="67">
        <f t="shared" ref="AH73" si="783">1/(Z73/F73)</f>
        <v>54.215215490023375</v>
      </c>
      <c r="AI73" s="26"/>
      <c r="AJ73" s="20">
        <f t="shared" ref="AJ73" si="784">SQRT((G73-$E$11)^2+(H73-$F$11)^2+(I73-$G$11)^2)</f>
        <v>335.96560864138155</v>
      </c>
    </row>
    <row r="74" spans="2:36" ht="15.75" x14ac:dyDescent="0.25">
      <c r="B74" s="111">
        <v>55</v>
      </c>
      <c r="C74" s="112"/>
      <c r="D74" s="100">
        <v>45497.625</v>
      </c>
      <c r="E74" s="97">
        <f t="shared" ref="E74" si="785">D74-D73</f>
        <v>11</v>
      </c>
      <c r="F74" s="98">
        <f t="shared" ref="F74" si="786">D74-D$20</f>
        <v>218.33333333333576</v>
      </c>
      <c r="G74" s="17">
        <v>808732.93299999996</v>
      </c>
      <c r="H74" s="17">
        <v>9158811.7420000006</v>
      </c>
      <c r="I74" s="18">
        <v>2578.7134999999998</v>
      </c>
      <c r="K74" s="19">
        <f t="shared" ref="K74" si="787">(G74-G73)*100</f>
        <v>1.600000006146729</v>
      </c>
      <c r="L74" s="20">
        <f t="shared" ref="L74" si="788">(H74-H73)*100</f>
        <v>-1.4999998733401299</v>
      </c>
      <c r="M74" s="20">
        <f t="shared" ref="M74" si="789">SQRT(K74^2+L74^2)</f>
        <v>2.1931711378025058</v>
      </c>
      <c r="N74" s="20">
        <f t="shared" ref="N74" si="790">(I74-I73)*100</f>
        <v>-0.84999999999126885</v>
      </c>
      <c r="O74" s="21">
        <f t="shared" ref="O74" si="791">(SQRT((G74-G73)^2+(H74-H73)^2+(I74-I73)^2)*100)</f>
        <v>2.3521266206722578</v>
      </c>
      <c r="P74" s="21">
        <f t="shared" ref="P74" si="792">O74/(F74-F73)</f>
        <v>0.21382969278838707</v>
      </c>
      <c r="Q74" s="22">
        <f t="shared" ref="Q74" si="793">(P74-P73)/(F74-F73)</f>
        <v>4.5249669750288745E-3</v>
      </c>
      <c r="R74" s="26"/>
      <c r="S74" s="52">
        <f t="shared" ref="S74" si="794">IF(K74&lt;0, ATAN2(L74,K74)*180/PI()+360,ATAN2(L74,K74)*180/PI())</f>
        <v>133.15238721018119</v>
      </c>
      <c r="T74" s="53">
        <f t="shared" ref="T74" si="795">ATAN(N74/M74)*180/PI()</f>
        <v>-21.184669848470921</v>
      </c>
      <c r="U74" s="26"/>
      <c r="V74" s="23">
        <f t="shared" ref="V74" si="796">(G74-$G$20)*100</f>
        <v>1.049999997485429</v>
      </c>
      <c r="W74" s="21">
        <f t="shared" ref="W74" si="797">(H74-$H$20)*100</f>
        <v>1.1000001803040504</v>
      </c>
      <c r="X74" s="21">
        <f t="shared" ref="X74" si="798">SQRT(V74^2+W74^2)</f>
        <v>1.5206907612622445</v>
      </c>
      <c r="Y74" s="21">
        <f t="shared" ref="Y74" si="799">(I74-$I$20)*100</f>
        <v>-3.6000000000058208</v>
      </c>
      <c r="Z74" s="21">
        <f t="shared" ref="Z74" si="800">SQRT((G74-$G$20)^2+(H74-$H$20)^2+(I74-$I$20)^2)*100</f>
        <v>3.9080046560144028</v>
      </c>
      <c r="AA74" s="21">
        <f t="shared" ref="AA74" si="801">Z74/F74</f>
        <v>1.7899257966477983E-2</v>
      </c>
      <c r="AB74" s="22">
        <f t="shared" ref="AB74" si="802">(AA74-$AA$20)/(F74-$F$20)</f>
        <v>8.1981334197608172E-5</v>
      </c>
      <c r="AC74" s="26"/>
      <c r="AD74" s="52">
        <f t="shared" ref="AD74" si="803">IF(F74&lt;=0,NA(),IF((G74-$G$20)&lt;0,ATAN2((H74-$H$20),(G74-$G$20))*180/PI()+360,ATAN2((H74-$H$20),(G74-$G$20))*180/PI()))</f>
        <v>43.667775386919558</v>
      </c>
      <c r="AE74" s="53">
        <f t="shared" ref="AE74" si="804">IF(E74&lt;=0,NA(),ATAN(Y74/X74)*180/PI())</f>
        <v>-67.100118533121147</v>
      </c>
      <c r="AF74" s="26"/>
      <c r="AG74" s="67">
        <f t="shared" ref="AG74" si="805">1/(O74/E74)</f>
        <v>4.6766189810207184</v>
      </c>
      <c r="AH74" s="67">
        <f t="shared" ref="AH74" si="806">1/(Z74/F74)</f>
        <v>55.868237771242583</v>
      </c>
      <c r="AI74" s="26"/>
      <c r="AJ74" s="20">
        <f t="shared" ref="AJ74" si="807">SQRT((G74-$E$11)^2+(H74-$F$11)^2+(I74-$G$11)^2)</f>
        <v>335.96662619719666</v>
      </c>
    </row>
    <row r="75" spans="2:36" ht="15.75" x14ac:dyDescent="0.25">
      <c r="B75" s="111">
        <v>56</v>
      </c>
      <c r="C75" s="112"/>
      <c r="D75" s="100">
        <v>45501.416666666664</v>
      </c>
      <c r="E75" s="97">
        <f t="shared" ref="E75:E76" si="808">D75-D74</f>
        <v>3.7916666666642413</v>
      </c>
      <c r="F75" s="98">
        <f t="shared" ref="F75:F76" si="809">D75-D$20</f>
        <v>222.125</v>
      </c>
      <c r="G75" s="17">
        <v>808732.96350000007</v>
      </c>
      <c r="H75" s="17">
        <v>9158811.7239999995</v>
      </c>
      <c r="I75" s="18">
        <v>2578.7309999999998</v>
      </c>
      <c r="K75" s="19">
        <f t="shared" ref="K75:K76" si="810">(G75-G74)*100</f>
        <v>3.0500000109896064</v>
      </c>
      <c r="L75" s="20">
        <f t="shared" ref="L75:L76" si="811">(H75-H74)*100</f>
        <v>-1.8000001087784767</v>
      </c>
      <c r="M75" s="20">
        <f t="shared" ref="M75:M76" si="812">SQRT(K75^2+L75^2)</f>
        <v>3.5415392781443393</v>
      </c>
      <c r="N75" s="20">
        <f t="shared" ref="N75:N76" si="813">(I75-I74)*100</f>
        <v>1.749999999992724</v>
      </c>
      <c r="O75" s="21">
        <f t="shared" ref="O75:O76" si="814">(SQRT((G75-G74)^2+(H75-H74)^2+(I75-I74)^2)*100)</f>
        <v>3.9503165010684476</v>
      </c>
      <c r="P75" s="21">
        <f t="shared" ref="P75:P76" si="815">O75/(F75-F74)</f>
        <v>1.0418417145681691</v>
      </c>
      <c r="Q75" s="22">
        <f t="shared" ref="Q75:Q76" si="816">(P75-P74)/(F75-F74)</f>
        <v>0.21837679695304923</v>
      </c>
      <c r="R75" s="26"/>
      <c r="S75" s="52">
        <f t="shared" ref="S75:S76" si="817">IF(K75&lt;0, ATAN2(L75,K75)*180/PI()+360,ATAN2(L75,K75)*180/PI())</f>
        <v>120.5475731741321</v>
      </c>
      <c r="T75" s="53">
        <f t="shared" ref="T75:T76" si="818">ATAN(N75/M75)*180/PI()</f>
        <v>26.295608562867535</v>
      </c>
      <c r="U75" s="26"/>
      <c r="V75" s="23">
        <f t="shared" ref="V75:V76" si="819">(G75-$G$20)*100</f>
        <v>4.1000000084750354</v>
      </c>
      <c r="W75" s="21">
        <f t="shared" ref="W75:W76" si="820">(H75-$H$20)*100</f>
        <v>-0.69999992847442627</v>
      </c>
      <c r="X75" s="21">
        <f t="shared" ref="X75:X76" si="821">SQRT(V75^2+W75^2)</f>
        <v>4.1593268649337354</v>
      </c>
      <c r="Y75" s="21">
        <f t="shared" ref="Y75:Y76" si="822">(I75-$I$20)*100</f>
        <v>-1.8500000000130967</v>
      </c>
      <c r="Z75" s="21">
        <f t="shared" ref="Z75:Z76" si="823">SQRT((G75-$G$20)^2+(H75-$H$20)^2+(I75-$I$20)^2)*100</f>
        <v>4.5521972682879142</v>
      </c>
      <c r="AA75" s="21">
        <f t="shared" ref="AA75:AA76" si="824">Z75/F75</f>
        <v>2.0493853768319255E-2</v>
      </c>
      <c r="AB75" s="22">
        <f t="shared" ref="AB75:AB76" si="825">(AA75-$AA$20)/(F75-$F$20)</f>
        <v>9.2262706891701768E-5</v>
      </c>
      <c r="AC75" s="26"/>
      <c r="AD75" s="52">
        <f t="shared" ref="AD75:AD76" si="826">IF(F75&lt;=0,NA(),IF((G75-$G$20)&lt;0,ATAN2((H75-$H$20),(G75-$G$20))*180/PI()+360,ATAN2((H75-$H$20),(G75-$G$20))*180/PI()))</f>
        <v>99.688785569489681</v>
      </c>
      <c r="AE75" s="53">
        <f t="shared" ref="AE75:AE76" si="827">IF(E75&lt;=0,NA(),ATAN(Y75/X75)*180/PI())</f>
        <v>-23.978709475093375</v>
      </c>
      <c r="AF75" s="26"/>
      <c r="AG75" s="67">
        <f t="shared" ref="AG75:AG76" si="828">1/(O75/E75)</f>
        <v>0.95983870295929552</v>
      </c>
      <c r="AH75" s="67">
        <f t="shared" ref="AH75:AH76" si="829">1/(Z75/F75)</f>
        <v>48.795117370548709</v>
      </c>
      <c r="AI75" s="26"/>
      <c r="AJ75" s="20">
        <f t="shared" ref="AJ75:AJ76" si="830">SQRT((G75-$E$11)^2+(H75-$F$11)^2+(I75-$G$11)^2)</f>
        <v>335.96575119476256</v>
      </c>
    </row>
    <row r="76" spans="2:36" ht="15.75" x14ac:dyDescent="0.25">
      <c r="B76" s="111">
        <v>57</v>
      </c>
      <c r="C76" s="112"/>
      <c r="D76" s="100">
        <v>45507.625</v>
      </c>
      <c r="E76" s="97">
        <f t="shared" si="808"/>
        <v>6.2083333333357587</v>
      </c>
      <c r="F76" s="98">
        <f t="shared" si="809"/>
        <v>228.33333333333576</v>
      </c>
      <c r="G76" s="17">
        <v>808732.99849999999</v>
      </c>
      <c r="H76" s="17">
        <v>9158811.7290000003</v>
      </c>
      <c r="I76" s="18">
        <v>2578.8765000000003</v>
      </c>
      <c r="K76" s="19">
        <f t="shared" si="810"/>
        <v>3.4999999916180968</v>
      </c>
      <c r="L76" s="20">
        <f t="shared" si="811"/>
        <v>0.50000008195638657</v>
      </c>
      <c r="M76" s="20">
        <f t="shared" si="812"/>
        <v>3.5355339092254612</v>
      </c>
      <c r="N76" s="20">
        <f t="shared" si="813"/>
        <v>14.550000000053842</v>
      </c>
      <c r="O76" s="21">
        <f t="shared" si="814"/>
        <v>14.973393069870633</v>
      </c>
      <c r="P76" s="21">
        <f t="shared" si="815"/>
        <v>2.411821702528556</v>
      </c>
      <c r="Q76" s="22">
        <f t="shared" si="816"/>
        <v>0.22066791752373449</v>
      </c>
      <c r="R76" s="26"/>
      <c r="S76" s="52">
        <f t="shared" si="817"/>
        <v>81.869896311822714</v>
      </c>
      <c r="T76" s="53">
        <f t="shared" si="818"/>
        <v>76.342283535113793</v>
      </c>
      <c r="U76" s="26"/>
      <c r="V76" s="23">
        <f t="shared" si="819"/>
        <v>7.6000000000931323</v>
      </c>
      <c r="W76" s="21">
        <f t="shared" si="820"/>
        <v>-0.1999998465180397</v>
      </c>
      <c r="X76" s="21">
        <f t="shared" si="821"/>
        <v>7.6026311195547853</v>
      </c>
      <c r="Y76" s="21">
        <f t="shared" si="822"/>
        <v>12.700000000040745</v>
      </c>
      <c r="Z76" s="21">
        <f t="shared" si="823"/>
        <v>14.801689090811825</v>
      </c>
      <c r="AA76" s="21">
        <f t="shared" si="824"/>
        <v>6.4824915726182486E-2</v>
      </c>
      <c r="AB76" s="22">
        <f t="shared" si="825"/>
        <v>2.839047404066356E-4</v>
      </c>
      <c r="AC76" s="26"/>
      <c r="AD76" s="52">
        <f t="shared" si="826"/>
        <v>91.507434602469289</v>
      </c>
      <c r="AE76" s="53">
        <f t="shared" si="827"/>
        <v>59.093895391243791</v>
      </c>
      <c r="AF76" s="26"/>
      <c r="AG76" s="67">
        <f t="shared" si="828"/>
        <v>0.41462434762553102</v>
      </c>
      <c r="AH76" s="67">
        <f t="shared" si="829"/>
        <v>15.426167374038014</v>
      </c>
      <c r="AI76" s="26"/>
      <c r="AJ76" s="20">
        <f t="shared" si="830"/>
        <v>335.96518173719886</v>
      </c>
    </row>
    <row r="77" spans="2:36" ht="15.75" x14ac:dyDescent="0.25">
      <c r="B77" s="111">
        <v>58</v>
      </c>
      <c r="C77" s="112"/>
      <c r="D77" s="100">
        <v>45515.625</v>
      </c>
      <c r="E77" s="97">
        <f t="shared" ref="E77" si="831">D77-D76</f>
        <v>8</v>
      </c>
      <c r="F77" s="98">
        <f t="shared" ref="F77" si="832">D77-D$20</f>
        <v>236.33333333333576</v>
      </c>
      <c r="G77" s="17">
        <v>808732.97350000008</v>
      </c>
      <c r="H77" s="17">
        <v>9158811.7204999998</v>
      </c>
      <c r="I77" s="18">
        <v>2578.7269999999999</v>
      </c>
      <c r="K77" s="19">
        <f t="shared" ref="K77" si="833">(G77-G76)*100</f>
        <v>-2.4999999906867743</v>
      </c>
      <c r="L77" s="20">
        <f t="shared" ref="L77" si="834">(H77-H76)*100</f>
        <v>-0.8500000461935997</v>
      </c>
      <c r="M77" s="20">
        <f t="shared" ref="M77" si="835">SQRT(K77^2+L77^2)</f>
        <v>2.6405491913545167</v>
      </c>
      <c r="N77" s="20">
        <f t="shared" ref="N77" si="836">(I77-I76)*100</f>
        <v>-14.950000000044383</v>
      </c>
      <c r="O77" s="21">
        <f t="shared" ref="O77" si="837">(SQRT((G77-G76)^2+(H77-H76)^2+(I77-I76)^2)*100)</f>
        <v>15.181403098307152</v>
      </c>
      <c r="P77" s="21">
        <f t="shared" ref="P77" si="838">O77/(F77-F76)</f>
        <v>1.897675387288394</v>
      </c>
      <c r="Q77" s="22">
        <f t="shared" ref="Q77" si="839">(P77-P76)/(F77-F76)</f>
        <v>-6.4268289405020246E-2</v>
      </c>
      <c r="R77" s="26"/>
      <c r="S77" s="52">
        <f t="shared" ref="S77" si="840">IF(K77&lt;0, ATAN2(L77,K77)*180/PI()+360,ATAN2(L77,K77)*180/PI())</f>
        <v>251.22196576352607</v>
      </c>
      <c r="T77" s="53">
        <f t="shared" ref="T77" si="841">ATAN(N77/M77)*180/PI()</f>
        <v>-79.983420255464495</v>
      </c>
      <c r="U77" s="26"/>
      <c r="V77" s="23">
        <f t="shared" ref="V77" si="842">(G77-$G$20)*100</f>
        <v>5.100000009406358</v>
      </c>
      <c r="W77" s="21">
        <f t="shared" ref="W77" si="843">(H77-$H$20)*100</f>
        <v>-1.0499998927116394</v>
      </c>
      <c r="X77" s="21">
        <f t="shared" ref="X77" si="844">SQRT(V77^2+W77^2)</f>
        <v>5.2069664748910478</v>
      </c>
      <c r="Y77" s="21">
        <f t="shared" ref="Y77" si="845">(I77-$I$20)*100</f>
        <v>-2.250000000003638</v>
      </c>
      <c r="Z77" s="21">
        <f t="shared" ref="Z77" si="846">SQRT((G77-$G$20)^2+(H77-$H$20)^2+(I77-$I$20)^2)*100</f>
        <v>5.6723011089553133</v>
      </c>
      <c r="AA77" s="21">
        <f t="shared" ref="AA77" si="847">Z77/F77</f>
        <v>2.4001274085847343E-2</v>
      </c>
      <c r="AB77" s="22">
        <f t="shared" ref="AB77" si="848">(AA77-$AA$20)/(F77-$F$20)</f>
        <v>1.0155687201345739E-4</v>
      </c>
      <c r="AC77" s="26"/>
      <c r="AD77" s="52">
        <f t="shared" ref="AD77" si="849">IF(F77&lt;=0,NA(),IF((G77-$G$20)&lt;0,ATAN2((H77-$H$20),(G77-$G$20))*180/PI()+360,ATAN2((H77-$H$20),(G77-$G$20))*180/PI()))</f>
        <v>101.63363282175426</v>
      </c>
      <c r="AE77" s="53">
        <f t="shared" ref="AE77" si="850">IF(E77&lt;=0,NA(),ATAN(Y77/X77)*180/PI())</f>
        <v>-23.369819853738846</v>
      </c>
      <c r="AF77" s="26"/>
      <c r="AG77" s="67">
        <f t="shared" ref="AG77" si="851">1/(O77/E77)</f>
        <v>0.52696051532233301</v>
      </c>
      <c r="AH77" s="67">
        <f t="shared" ref="AH77" si="852">1/(Z77/F77)</f>
        <v>41.66445482949019</v>
      </c>
      <c r="AI77" s="26"/>
      <c r="AJ77" s="20">
        <f t="shared" ref="AJ77" si="853">SQRT((G77-$E$11)^2+(H77-$F$11)^2+(I77-$G$11)^2)</f>
        <v>335.96196092402704</v>
      </c>
    </row>
    <row r="78" spans="2:36" ht="15.75" x14ac:dyDescent="0.25">
      <c r="B78" s="111">
        <v>59</v>
      </c>
      <c r="C78" s="112"/>
      <c r="D78" s="100">
        <v>45522.416666666664</v>
      </c>
      <c r="E78" s="97">
        <f t="shared" ref="E78:E79" si="854">D78-D77</f>
        <v>6.7916666666642413</v>
      </c>
      <c r="F78" s="98">
        <f t="shared" ref="F78:F79" si="855">D78-D$20</f>
        <v>243.125</v>
      </c>
      <c r="G78" s="17">
        <v>808732.96200000006</v>
      </c>
      <c r="H78" s="17">
        <v>9158811.7219999991</v>
      </c>
      <c r="I78" s="18">
        <v>2578.7195000000002</v>
      </c>
      <c r="K78" s="19">
        <f t="shared" ref="K78:K79" si="856">(G78-G77)*100</f>
        <v>-1.1500000022351742</v>
      </c>
      <c r="L78" s="20">
        <f t="shared" ref="L78:L79" si="857">(H78-H77)*100</f>
        <v>0.14999993145465851</v>
      </c>
      <c r="M78" s="20">
        <f t="shared" ref="M78:M79" si="858">SQRT(K78^2+L78^2)</f>
        <v>1.1597413438251234</v>
      </c>
      <c r="N78" s="20">
        <f t="shared" ref="N78:N79" si="859">(I78-I77)*100</f>
        <v>-0.74999999997089617</v>
      </c>
      <c r="O78" s="21">
        <f t="shared" ref="O78:O79" si="860">(SQRT((G78-G77)^2+(H78-H77)^2+(I78-I77)^2)*100)</f>
        <v>1.3811227260941175</v>
      </c>
      <c r="P78" s="21">
        <f t="shared" ref="P78:P79" si="861">O78/(F78-F77)</f>
        <v>0.2033554934127034</v>
      </c>
      <c r="Q78" s="22">
        <f t="shared" ref="Q78:Q79" si="862">(P78-P77)/(F78-F77)</f>
        <v>-0.24947041382227667</v>
      </c>
      <c r="R78" s="26"/>
      <c r="S78" s="52">
        <f t="shared" ref="S78:S79" si="863">IF(K78&lt;0, ATAN2(L78,K78)*180/PI()+360,ATAN2(L78,K78)*180/PI())</f>
        <v>277.43140459892527</v>
      </c>
      <c r="T78" s="53">
        <f t="shared" ref="T78:T79" si="864">ATAN(N78/M78)*180/PI()</f>
        <v>-32.890584242537088</v>
      </c>
      <c r="U78" s="26"/>
      <c r="V78" s="23">
        <f t="shared" ref="V78:V79" si="865">(G78-$G$20)*100</f>
        <v>3.9500000071711838</v>
      </c>
      <c r="W78" s="21">
        <f t="shared" ref="W78:W79" si="866">(H78-$H$20)*100</f>
        <v>-0.8999999612569809</v>
      </c>
      <c r="X78" s="21">
        <f t="shared" ref="X78:X79" si="867">SQRT(V78^2+W78^2)</f>
        <v>4.0512343781759803</v>
      </c>
      <c r="Y78" s="21">
        <f t="shared" ref="Y78:Y79" si="868">(I78-$I$20)*100</f>
        <v>-2.9999999999745341</v>
      </c>
      <c r="Z78" s="21">
        <f t="shared" ref="Z78:Z79" si="869">SQRT((G78-$G$20)^2+(H78-$H$20)^2+(I78-$I$20)^2)*100</f>
        <v>5.0410812319146503</v>
      </c>
      <c r="AA78" s="21">
        <f t="shared" ref="AA78:AA79" si="870">Z78/F78</f>
        <v>2.0734524347206788E-2</v>
      </c>
      <c r="AB78" s="22">
        <f t="shared" ref="AB78:AB79" si="871">(AA78-$AA$20)/(F78-$F$20)</f>
        <v>8.5283390631184737E-5</v>
      </c>
      <c r="AC78" s="26"/>
      <c r="AD78" s="52">
        <f t="shared" ref="AD78:AD79" si="872">IF(F78&lt;=0,NA(),IF((G78-$G$20)&lt;0,ATAN2((H78-$H$20),(G78-$G$20))*180/PI()+360,ATAN2((H78-$H$20),(G78-$G$20))*180/PI()))</f>
        <v>102.83560892962788</v>
      </c>
      <c r="AE78" s="53">
        <f t="shared" ref="AE78:AE79" si="873">IF(E78&lt;=0,NA(),ATAN(Y78/X78)*180/PI())</f>
        <v>-36.520504526082114</v>
      </c>
      <c r="AF78" s="26"/>
      <c r="AG78" s="67">
        <f t="shared" ref="AG78:AG79" si="874">1/(O78/E78)</f>
        <v>4.9174968584228624</v>
      </c>
      <c r="AH78" s="67">
        <f t="shared" ref="AH78:AH79" si="875">1/(Z78/F78)</f>
        <v>48.228740782988496</v>
      </c>
      <c r="AI78" s="26"/>
      <c r="AJ78" s="20">
        <f t="shared" ref="AJ78:AJ79" si="876">SQRT((G78-$E$11)^2+(H78-$F$11)^2+(I78-$G$11)^2)</f>
        <v>335.96632088059135</v>
      </c>
    </row>
    <row r="79" spans="2:36" ht="15.75" x14ac:dyDescent="0.25">
      <c r="B79" s="111">
        <v>60</v>
      </c>
      <c r="C79" s="112"/>
      <c r="D79" s="100">
        <v>45529.416666666664</v>
      </c>
      <c r="E79" s="97">
        <f t="shared" si="854"/>
        <v>7</v>
      </c>
      <c r="F79" s="98">
        <f t="shared" si="855"/>
        <v>250.125</v>
      </c>
      <c r="G79" s="17">
        <v>808732.951</v>
      </c>
      <c r="H79" s="17">
        <v>9158811.7324999999</v>
      </c>
      <c r="I79" s="18">
        <v>2578.7145</v>
      </c>
      <c r="K79" s="19">
        <f t="shared" si="856"/>
        <v>-1.1000000056810677</v>
      </c>
      <c r="L79" s="20">
        <f t="shared" si="857"/>
        <v>1.0500000789761543</v>
      </c>
      <c r="M79" s="20">
        <f t="shared" si="858"/>
        <v>1.5206906912151068</v>
      </c>
      <c r="N79" s="20">
        <f t="shared" si="859"/>
        <v>-0.50000000001091394</v>
      </c>
      <c r="O79" s="21">
        <f t="shared" si="860"/>
        <v>1.6007811150682634</v>
      </c>
      <c r="P79" s="21">
        <f t="shared" si="861"/>
        <v>0.22868301643832334</v>
      </c>
      <c r="Q79" s="22">
        <f t="shared" si="862"/>
        <v>3.6182175750885631E-3</v>
      </c>
      <c r="R79" s="26"/>
      <c r="S79" s="52">
        <f t="shared" si="863"/>
        <v>313.66778215076772</v>
      </c>
      <c r="T79" s="53">
        <f t="shared" si="864"/>
        <v>-18.200759609322752</v>
      </c>
      <c r="U79" s="26"/>
      <c r="V79" s="23">
        <f t="shared" si="865"/>
        <v>2.8500000014901161</v>
      </c>
      <c r="W79" s="21">
        <f t="shared" si="866"/>
        <v>0.15000011771917343</v>
      </c>
      <c r="X79" s="21">
        <f t="shared" si="867"/>
        <v>2.8539446462413083</v>
      </c>
      <c r="Y79" s="21">
        <f t="shared" si="868"/>
        <v>-3.4999999999854481</v>
      </c>
      <c r="Z79" s="21">
        <f t="shared" si="869"/>
        <v>4.5160823778699566</v>
      </c>
      <c r="AA79" s="21">
        <f t="shared" si="870"/>
        <v>1.8055301860549551E-2</v>
      </c>
      <c r="AB79" s="22">
        <f t="shared" si="871"/>
        <v>7.218511488475583E-5</v>
      </c>
      <c r="AC79" s="26"/>
      <c r="AD79" s="52">
        <f t="shared" si="872"/>
        <v>86.987210137325945</v>
      </c>
      <c r="AE79" s="53">
        <f t="shared" si="873"/>
        <v>-50.805758458877733</v>
      </c>
      <c r="AF79" s="26"/>
      <c r="AG79" s="67">
        <f t="shared" si="874"/>
        <v>4.3728651806974206</v>
      </c>
      <c r="AH79" s="67">
        <f t="shared" si="875"/>
        <v>55.385393593722107</v>
      </c>
      <c r="AI79" s="26"/>
      <c r="AJ79" s="20">
        <f t="shared" si="876"/>
        <v>335.96368372324628</v>
      </c>
    </row>
    <row r="80" spans="2:36" ht="15.75" x14ac:dyDescent="0.25">
      <c r="B80" s="111">
        <v>61</v>
      </c>
      <c r="C80" s="112"/>
      <c r="D80" s="100">
        <v>45536.375</v>
      </c>
      <c r="E80" s="97">
        <f t="shared" ref="E80" si="877">D80-D79</f>
        <v>6.9583333333357587</v>
      </c>
      <c r="F80" s="98">
        <f t="shared" ref="F80" si="878">D80-D$20</f>
        <v>257.08333333333576</v>
      </c>
      <c r="G80" s="17">
        <v>808732.92200000002</v>
      </c>
      <c r="H80" s="17">
        <v>9158811.756000001</v>
      </c>
      <c r="I80" s="18">
        <v>2578.7235000000001</v>
      </c>
      <c r="K80" s="19">
        <f t="shared" ref="K80" si="879">(G80-G79)*100</f>
        <v>-2.8999999980442226</v>
      </c>
      <c r="L80" s="20">
        <f t="shared" ref="L80" si="880">(H80-H79)*100</f>
        <v>2.3500001057982445</v>
      </c>
      <c r="M80" s="20">
        <f t="shared" ref="M80" si="881">SQRT(K80^2+L80^2)</f>
        <v>3.7326264862571303</v>
      </c>
      <c r="N80" s="20">
        <f t="shared" ref="N80" si="882">(I80-I79)*100</f>
        <v>0.90000000000145519</v>
      </c>
      <c r="O80" s="21">
        <f t="shared" ref="O80" si="883">(SQRT((G80-G79)^2+(H80-H79)^2+(I80-I79)^2)*100)</f>
        <v>3.8395963962258937</v>
      </c>
      <c r="P80" s="21">
        <f t="shared" ref="P80" si="884">O80/(F80-F79)</f>
        <v>0.55179828448736123</v>
      </c>
      <c r="Q80" s="22">
        <f t="shared" ref="Q80" si="885">(P80-P79)/(F80-F79)</f>
        <v>4.6435727144755731E-2</v>
      </c>
      <c r="R80" s="26"/>
      <c r="S80" s="52">
        <f t="shared" ref="S80" si="886">IF(K80&lt;0, ATAN2(L80,K80)*180/PI()+360,ATAN2(L80,K80)*180/PI())</f>
        <v>309.01940175587788</v>
      </c>
      <c r="T80" s="53">
        <f t="shared" ref="T80" si="887">ATAN(N80/M80)*180/PI()</f>
        <v>13.556236059466642</v>
      </c>
      <c r="U80" s="26"/>
      <c r="V80" s="23">
        <f t="shared" ref="V80" si="888">(G80-$G$20)*100</f>
        <v>-4.9999996554106474E-2</v>
      </c>
      <c r="W80" s="21">
        <f t="shared" ref="W80" si="889">(H80-$H$20)*100</f>
        <v>2.5000002235174179</v>
      </c>
      <c r="X80" s="21">
        <f t="shared" ref="X80" si="890">SQRT(V80^2+W80^2)</f>
        <v>2.5005001734138212</v>
      </c>
      <c r="Y80" s="21">
        <f t="shared" ref="Y80" si="891">(I80-$I$20)*100</f>
        <v>-2.5999999999839929</v>
      </c>
      <c r="Z80" s="21">
        <f t="shared" ref="Z80" si="892">SQRT((G80-$G$20)^2+(H80-$H$20)^2+(I80-$I$20)^2)*100</f>
        <v>3.6072844519332423</v>
      </c>
      <c r="AA80" s="21">
        <f t="shared" ref="AA80" si="893">Z80/F80</f>
        <v>1.403157647429449E-2</v>
      </c>
      <c r="AB80" s="22">
        <f t="shared" ref="AB80" si="894">(AA80-$AA$20)/(F80-$F$20)</f>
        <v>5.4579876075050985E-5</v>
      </c>
      <c r="AC80" s="26"/>
      <c r="AD80" s="52">
        <f t="shared" ref="AD80" si="895">IF(F80&lt;=0,NA(),IF((G80-$G$20)&lt;0,ATAN2((H80-$H$20),(G80-$G$20))*180/PI()+360,ATAN2((H80-$H$20),(G80-$G$20))*180/PI()))</f>
        <v>358.85423734317925</v>
      </c>
      <c r="AE80" s="53">
        <f t="shared" ref="AE80" si="896">IF(E80&lt;=0,NA(),ATAN(Y80/X80)*180/PI())</f>
        <v>-46.117576104701428</v>
      </c>
      <c r="AF80" s="26"/>
      <c r="AG80" s="67">
        <f t="shared" ref="AG80" si="897">1/(O80/E80)</f>
        <v>1.8122564497079452</v>
      </c>
      <c r="AH80" s="67">
        <f t="shared" ref="AH80" si="898">1/(Z80/F80)</f>
        <v>71.267829515234865</v>
      </c>
      <c r="AI80" s="26"/>
      <c r="AJ80" s="20">
        <f t="shared" ref="AJ80" si="899">SQRT((G80-$E$11)^2+(H80-$F$11)^2+(I80-$G$11)^2)</f>
        <v>335.96369684398002</v>
      </c>
    </row>
    <row r="81" spans="2:36" ht="15.75" x14ac:dyDescent="0.25">
      <c r="B81" s="111">
        <v>62</v>
      </c>
      <c r="C81" s="112"/>
      <c r="D81" s="100">
        <v>45543.416666666664</v>
      </c>
      <c r="E81" s="97">
        <f t="shared" ref="E81:E83" si="900">D81-D80</f>
        <v>7.0416666666642413</v>
      </c>
      <c r="F81" s="98">
        <f t="shared" ref="F81:F83" si="901">D81-D$20</f>
        <v>264.125</v>
      </c>
      <c r="G81" s="17">
        <v>808732.93849999993</v>
      </c>
      <c r="H81" s="17">
        <v>9158811.7430000007</v>
      </c>
      <c r="I81" s="18">
        <v>2578.7110000000002</v>
      </c>
      <c r="K81" s="19">
        <f t="shared" ref="K81:K82" si="902">(G81-G80)*100</f>
        <v>1.6499999910593033</v>
      </c>
      <c r="L81" s="20">
        <f t="shared" ref="L81:L82" si="903">(H81-H80)*100</f>
        <v>-1.3000000268220901</v>
      </c>
      <c r="M81" s="20">
        <f t="shared" ref="M81:M82" si="904">SQRT(K81^2+L81^2)</f>
        <v>2.1005951633366045</v>
      </c>
      <c r="N81" s="20">
        <f t="shared" ref="N81:N82" si="905">(I81-I80)*100</f>
        <v>-1.2499999999818101</v>
      </c>
      <c r="O81" s="21">
        <f t="shared" ref="O81:O82" si="906">(SQRT((G81-G80)^2+(H81-H80)^2+(I81-I80)^2)*100)</f>
        <v>2.4443813205364795</v>
      </c>
      <c r="P81" s="21">
        <f t="shared" ref="P81:P82" si="907">O81/(F81-F80)</f>
        <v>0.34713107510589181</v>
      </c>
      <c r="Q81" s="22">
        <f t="shared" ref="Q81:Q82" si="908">(P81-P80)/(F81-F80)</f>
        <v>-2.9065165829331115E-2</v>
      </c>
      <c r="R81" s="26"/>
      <c r="S81" s="52">
        <f t="shared" ref="S81:S82" si="909">IF(K81&lt;0, ATAN2(L81,K81)*180/PI()+360,ATAN2(L81,K81)*180/PI())</f>
        <v>128.23382590303362</v>
      </c>
      <c r="T81" s="53">
        <f t="shared" ref="T81:T82" si="910">ATAN(N81/M81)*180/PI()</f>
        <v>-30.755584077076485</v>
      </c>
      <c r="U81" s="26"/>
      <c r="V81" s="23">
        <f t="shared" ref="V81:V82" si="911">(G81-$G$20)*100</f>
        <v>1.5999999945051968</v>
      </c>
      <c r="W81" s="21">
        <f t="shared" ref="W81:W82" si="912">(H81-$H$20)*100</f>
        <v>1.2000001966953278</v>
      </c>
      <c r="X81" s="21">
        <f t="shared" ref="X81:X82" si="913">SQRT(V81^2+W81^2)</f>
        <v>2.0000001136213608</v>
      </c>
      <c r="Y81" s="21">
        <f t="shared" ref="Y81:Y82" si="914">(I81-$I$20)*100</f>
        <v>-3.849999999965803</v>
      </c>
      <c r="Z81" s="21">
        <f t="shared" ref="Z81:Z82" si="915">SQRT((G81-$G$20)^2+(H81-$H$20)^2+(I81-$I$20)^2)*100</f>
        <v>4.3384905732549583</v>
      </c>
      <c r="AA81" s="21">
        <f t="shared" ref="AA81:AA82" si="916">Z81/F81</f>
        <v>1.6425898999545514E-2</v>
      </c>
      <c r="AB81" s="22">
        <f t="shared" ref="AB81:AB82" si="917">(AA81-$AA$20)/(F81-$F$20)</f>
        <v>6.2189868431786142E-5</v>
      </c>
      <c r="AC81" s="26"/>
      <c r="AD81" s="52">
        <f t="shared" ref="AD81:AD82" si="918">IF(F81&lt;=0,NA(),IF((G81-$G$20)&lt;0,ATAN2((H81-$H$20),(G81-$G$20))*180/PI()+360,ATAN2((H81-$H$20),(G81-$G$20))*180/PI()))</f>
        <v>53.130097751782685</v>
      </c>
      <c r="AE81" s="53">
        <f t="shared" ref="AE81:AE82" si="919">IF(E81&lt;=0,NA(),ATAN(Y81/X81)*180/PI())</f>
        <v>-62.549000897283342</v>
      </c>
      <c r="AF81" s="26"/>
      <c r="AG81" s="67">
        <f t="shared" ref="AG81:AG82" si="920">1/(O81/E81)</f>
        <v>2.880756209149387</v>
      </c>
      <c r="AH81" s="67">
        <f t="shared" ref="AH81:AH82" si="921">1/(Z81/F81)</f>
        <v>60.879468455739861</v>
      </c>
      <c r="AI81" s="26"/>
      <c r="AJ81" s="20">
        <f t="shared" ref="AJ81:AJ82" si="922">SQRT((G81-$E$11)^2+(H81-$F$11)^2+(I81-$G$11)^2)</f>
        <v>335.96217934799091</v>
      </c>
    </row>
    <row r="82" spans="2:36" ht="15.75" x14ac:dyDescent="0.25">
      <c r="B82" s="111">
        <v>63</v>
      </c>
      <c r="C82" s="112"/>
      <c r="D82" s="100">
        <v>45551.416666666664</v>
      </c>
      <c r="E82" s="97">
        <f t="shared" si="900"/>
        <v>8</v>
      </c>
      <c r="F82" s="98">
        <f t="shared" si="901"/>
        <v>272.125</v>
      </c>
      <c r="G82" s="17">
        <v>808732.96100000001</v>
      </c>
      <c r="H82" s="17">
        <v>9158811.7300000004</v>
      </c>
      <c r="I82" s="18">
        <v>2578.7275</v>
      </c>
      <c r="K82" s="19">
        <f t="shared" si="902"/>
        <v>2.2500000079162419</v>
      </c>
      <c r="L82" s="20">
        <f t="shared" si="903"/>
        <v>-1.3000000268220901</v>
      </c>
      <c r="M82" s="20">
        <f t="shared" si="904"/>
        <v>2.5985573123101449</v>
      </c>
      <c r="N82" s="20">
        <f t="shared" si="905"/>
        <v>1.6499999999723514</v>
      </c>
      <c r="O82" s="21">
        <f t="shared" si="906"/>
        <v>3.0781488114237239</v>
      </c>
      <c r="P82" s="21">
        <f t="shared" si="907"/>
        <v>0.38476860142796548</v>
      </c>
      <c r="Q82" s="22">
        <f t="shared" si="908"/>
        <v>4.7046907902592097E-3</v>
      </c>
      <c r="R82" s="26"/>
      <c r="S82" s="52">
        <f t="shared" si="909"/>
        <v>120.01836785236223</v>
      </c>
      <c r="T82" s="53">
        <f t="shared" si="910"/>
        <v>32.414229082612422</v>
      </c>
      <c r="U82" s="26"/>
      <c r="V82" s="23">
        <f t="shared" si="911"/>
        <v>3.8500000024214387</v>
      </c>
      <c r="W82" s="21">
        <f t="shared" si="912"/>
        <v>-9.999983012676239E-2</v>
      </c>
      <c r="X82" s="21">
        <f t="shared" si="913"/>
        <v>3.8512984803401644</v>
      </c>
      <c r="Y82" s="21">
        <f t="shared" si="914"/>
        <v>-2.1999999999934516</v>
      </c>
      <c r="Z82" s="21">
        <f t="shared" si="915"/>
        <v>4.4353692049976683</v>
      </c>
      <c r="AA82" s="21">
        <f t="shared" si="916"/>
        <v>1.6299014074405763E-2</v>
      </c>
      <c r="AB82" s="22">
        <f t="shared" si="917"/>
        <v>5.9895320438790128E-5</v>
      </c>
      <c r="AC82" s="26"/>
      <c r="AD82" s="52">
        <f t="shared" si="918"/>
        <v>91.487865001539774</v>
      </c>
      <c r="AE82" s="53">
        <f t="shared" si="919"/>
        <v>-29.736559223339995</v>
      </c>
      <c r="AF82" s="26"/>
      <c r="AG82" s="67">
        <f t="shared" si="920"/>
        <v>2.5989646667861361</v>
      </c>
      <c r="AH82" s="67">
        <f t="shared" si="921"/>
        <v>61.353404287827047</v>
      </c>
      <c r="AI82" s="26"/>
      <c r="AJ82" s="20">
        <f t="shared" si="922"/>
        <v>335.96190526362165</v>
      </c>
    </row>
    <row r="83" spans="2:36" ht="15.75" x14ac:dyDescent="0.25">
      <c r="B83" s="111">
        <v>64</v>
      </c>
      <c r="C83" s="112"/>
      <c r="D83" s="100">
        <v>45555.416666666664</v>
      </c>
      <c r="E83" s="97">
        <f t="shared" si="900"/>
        <v>4</v>
      </c>
      <c r="F83" s="98">
        <f t="shared" si="901"/>
        <v>276.125</v>
      </c>
      <c r="G83" s="17">
        <v>808732.9425</v>
      </c>
      <c r="H83" s="17">
        <v>9158811.7400000002</v>
      </c>
      <c r="I83" s="18">
        <v>2578.7260000000001</v>
      </c>
      <c r="K83" s="19">
        <f t="shared" ref="K83" si="923">(G83-G82)*100</f>
        <v>-1.8500000005587935</v>
      </c>
      <c r="L83" s="20">
        <f t="shared" ref="L83" si="924">(H83-H82)*100</f>
        <v>0.99999997764825821</v>
      </c>
      <c r="M83" s="20">
        <f t="shared" ref="M83" si="925">SQRT(K83^2+L83^2)</f>
        <v>2.1029740743442495</v>
      </c>
      <c r="N83" s="20">
        <f t="shared" ref="N83" si="926">(I83-I82)*100</f>
        <v>-0.14999999998508429</v>
      </c>
      <c r="O83" s="21">
        <f t="shared" ref="O83" si="927">(SQRT((G83-G82)^2+(H83-H82)^2+(I83-I82)^2)*100)</f>
        <v>2.1083168541183692</v>
      </c>
      <c r="P83" s="21">
        <f t="shared" ref="P83" si="928">O83/(F83-F82)</f>
        <v>0.52707921352959231</v>
      </c>
      <c r="Q83" s="22">
        <f t="shared" ref="Q83" si="929">(P83-P82)/(F83-F82)</f>
        <v>3.5577653025406705E-2</v>
      </c>
      <c r="R83" s="26"/>
      <c r="S83" s="52">
        <f t="shared" ref="S83" si="930">IF(K83&lt;0, ATAN2(L83,K83)*180/PI()+360,ATAN2(L83,K83)*180/PI())</f>
        <v>298.3930188784235</v>
      </c>
      <c r="T83" s="53">
        <f t="shared" ref="T83" si="931">ATAN(N83/M83)*180/PI()</f>
        <v>-4.0798583314294508</v>
      </c>
      <c r="U83" s="26"/>
      <c r="V83" s="23">
        <f t="shared" ref="V83" si="932">(G83-$G$20)*100</f>
        <v>2.0000000018626451</v>
      </c>
      <c r="W83" s="21">
        <f t="shared" ref="W83" si="933">(H83-$H$20)*100</f>
        <v>0.90000014752149582</v>
      </c>
      <c r="X83" s="21">
        <f t="shared" ref="X83" si="934">SQRT(V83^2+W83^2)</f>
        <v>2.1931712821823321</v>
      </c>
      <c r="Y83" s="21">
        <f t="shared" ref="Y83" si="935">(I83-$I$20)*100</f>
        <v>-2.3499999999785359</v>
      </c>
      <c r="Z83" s="21">
        <f t="shared" ref="Z83" si="936">SQRT((G83-$G$20)^2+(H83-$H$20)^2+(I83-$I$20)^2)*100</f>
        <v>3.2144206745366133</v>
      </c>
      <c r="AA83" s="21">
        <f t="shared" ref="AA83" si="937">Z83/F83</f>
        <v>1.164117944603572E-2</v>
      </c>
      <c r="AB83" s="22">
        <f t="shared" ref="AB83" si="938">(AA83-$AA$20)/(F83-$F$20)</f>
        <v>4.2159092606738691E-5</v>
      </c>
      <c r="AC83" s="26"/>
      <c r="AD83" s="52">
        <f t="shared" ref="AD83" si="939">IF(F83&lt;=0,NA(),IF((G83-$G$20)&lt;0,ATAN2((H83-$H$20),(G83-$G$20))*180/PI()+360,ATAN2((H83-$H$20),(G83-$G$20))*180/PI()))</f>
        <v>65.772251187520226</v>
      </c>
      <c r="AE83" s="53">
        <f t="shared" ref="AE83" si="940">IF(E83&lt;=0,NA(),ATAN(Y83/X83)*180/PI())</f>
        <v>-46.977045662148797</v>
      </c>
      <c r="AF83" s="26"/>
      <c r="AG83" s="67">
        <f t="shared" ref="AG83" si="941">1/(O83/E83)</f>
        <v>1.8972480309050475</v>
      </c>
      <c r="AH83" s="67">
        <f t="shared" ref="AH83" si="942">1/(Z83/F83)</f>
        <v>85.90194873600538</v>
      </c>
      <c r="AI83" s="26"/>
      <c r="AJ83" s="20">
        <f t="shared" ref="AJ83" si="943">SQRT((G83-$E$11)^2+(H83-$F$11)^2+(I83-$G$11)^2)</f>
        <v>335.96466433612278</v>
      </c>
    </row>
    <row r="84" spans="2:36" ht="15.75" x14ac:dyDescent="0.25">
      <c r="B84" s="111">
        <v>65</v>
      </c>
      <c r="C84" s="112"/>
      <c r="D84" s="100">
        <v>45564.583333333336</v>
      </c>
      <c r="E84" s="97">
        <f t="shared" ref="E84:E85" si="944">D84-D83</f>
        <v>9.1666666666715173</v>
      </c>
      <c r="F84" s="98">
        <f t="shared" ref="F84:F85" si="945">D84-D$20</f>
        <v>285.29166666667152</v>
      </c>
      <c r="G84" s="17">
        <v>808732.9155</v>
      </c>
      <c r="H84" s="17">
        <v>9158811.7630000003</v>
      </c>
      <c r="I84" s="18">
        <v>2578.7179999999998</v>
      </c>
      <c r="K84" s="19">
        <f t="shared" ref="K84:K85" si="946">(G84-G83)*100</f>
        <v>-2.7000000001862645</v>
      </c>
      <c r="L84" s="20">
        <f t="shared" ref="L84:L85" si="947">(H84-H83)*100</f>
        <v>2.3000000044703484</v>
      </c>
      <c r="M84" s="20">
        <f t="shared" ref="M84:M85" si="948">SQRT(K84^2+L84^2)</f>
        <v>3.5468295732343034</v>
      </c>
      <c r="N84" s="20">
        <f t="shared" ref="N84:N85" si="949">(I84-I83)*100</f>
        <v>-0.80000000002655725</v>
      </c>
      <c r="O84" s="21">
        <f t="shared" ref="O84:O85" si="950">(SQRT((G84-G83)^2+(H84-H83)^2+(I84-I83)^2)*100)</f>
        <v>3.6359317955115609</v>
      </c>
      <c r="P84" s="21">
        <f t="shared" ref="P84:P85" si="951">O84/(F84-F83)</f>
        <v>0.39664710496468764</v>
      </c>
      <c r="Q84" s="22">
        <f t="shared" ref="Q84:Q85" si="952">(P84-P83)/(F84-F83)</f>
        <v>-1.4228957297982072E-2</v>
      </c>
      <c r="R84" s="26"/>
      <c r="S84" s="52">
        <f t="shared" ref="S84:S85" si="953">IF(K84&lt;0, ATAN2(L84,K84)*180/PI()+360,ATAN2(L84,K84)*180/PI())</f>
        <v>310.42607879312067</v>
      </c>
      <c r="T84" s="53">
        <f t="shared" ref="T84:T85" si="954">ATAN(N84/M84)*180/PI()</f>
        <v>-12.710567708646687</v>
      </c>
      <c r="U84" s="26"/>
      <c r="V84" s="23">
        <f t="shared" ref="V84:V85" si="955">(G84-$G$20)*100</f>
        <v>-0.69999999832361937</v>
      </c>
      <c r="W84" s="21">
        <f t="shared" ref="W84:W85" si="956">(H84-$H$20)*100</f>
        <v>3.2000001519918442</v>
      </c>
      <c r="X84" s="21">
        <f t="shared" ref="X84:X85" si="957">SQRT(V84^2+W84^2)</f>
        <v>3.275668018954438</v>
      </c>
      <c r="Y84" s="21">
        <f t="shared" ref="Y84:Y85" si="958">(I84-$I$20)*100</f>
        <v>-3.1500000000050932</v>
      </c>
      <c r="Z84" s="21">
        <f t="shared" ref="Z84:Z85" si="959">SQRT((G84-$G$20)^2+(H84-$H$20)^2+(I84-$I$20)^2)*100</f>
        <v>4.5445022797257986</v>
      </c>
      <c r="AA84" s="21">
        <f t="shared" ref="AA84:AA85" si="960">Z84/F84</f>
        <v>1.592932009835217E-2</v>
      </c>
      <c r="AB84" s="22">
        <f t="shared" ref="AB84:AB85" si="961">(AA84-$AA$20)/(F84-$F$20)</f>
        <v>5.58352099255799E-5</v>
      </c>
      <c r="AC84" s="26"/>
      <c r="AD84" s="52">
        <f t="shared" ref="AD84:AD85" si="962">IF(F84&lt;=0,NA(),IF((G84-$G$20)&lt;0,ATAN2((H84-$H$20),(G84-$G$20))*180/PI()+360,ATAN2((H84-$H$20),(G84-$G$20))*180/PI()))</f>
        <v>347.66091331844007</v>
      </c>
      <c r="AE84" s="53">
        <f t="shared" ref="AE84:AE85" si="963">IF(E84&lt;=0,NA(),ATAN(Y84/X84)*180/PI())</f>
        <v>-43.879598307526365</v>
      </c>
      <c r="AF84" s="26"/>
      <c r="AG84" s="67">
        <f t="shared" ref="AG84:AG85" si="964">1/(O84/E84)</f>
        <v>2.5211327335643281</v>
      </c>
      <c r="AH84" s="67">
        <f t="shared" ref="AH84:AH85" si="965">1/(Z84/F84)</f>
        <v>62.777318418219643</v>
      </c>
      <c r="AI84" s="26"/>
      <c r="AJ84" s="20">
        <f t="shared" ref="AJ84:AJ85" si="966">SQRT((G84-$E$11)^2+(H84-$F$11)^2+(I84-$G$11)^2)</f>
        <v>335.96109137735073</v>
      </c>
    </row>
    <row r="85" spans="2:36" ht="15.75" x14ac:dyDescent="0.25">
      <c r="B85" s="111">
        <v>66</v>
      </c>
      <c r="C85" s="112"/>
      <c r="D85" s="100">
        <v>45570.583333333336</v>
      </c>
      <c r="E85" s="97">
        <f t="shared" si="944"/>
        <v>6</v>
      </c>
      <c r="F85" s="98">
        <f t="shared" si="945"/>
        <v>291.29166666667152</v>
      </c>
      <c r="G85" s="17">
        <v>808732.9425</v>
      </c>
      <c r="H85" s="17">
        <v>9158811.7395000011</v>
      </c>
      <c r="I85" s="18">
        <v>2578.7065000000002</v>
      </c>
      <c r="K85" s="19">
        <f t="shared" si="946"/>
        <v>2.7000000001862645</v>
      </c>
      <c r="L85" s="20">
        <f t="shared" si="947"/>
        <v>-2.3499999195337296</v>
      </c>
      <c r="M85" s="20">
        <f t="shared" si="948"/>
        <v>3.5794552131315127</v>
      </c>
      <c r="N85" s="20">
        <f t="shared" si="949"/>
        <v>-1.1499999999614374</v>
      </c>
      <c r="O85" s="21">
        <f t="shared" si="950"/>
        <v>3.7596541892474189</v>
      </c>
      <c r="P85" s="21">
        <f t="shared" si="951"/>
        <v>0.62660903154123648</v>
      </c>
      <c r="Q85" s="22">
        <f t="shared" si="952"/>
        <v>3.8326987762758141E-2</v>
      </c>
      <c r="R85" s="26"/>
      <c r="S85" s="52">
        <f t="shared" si="953"/>
        <v>131.03534430363368</v>
      </c>
      <c r="T85" s="53">
        <f t="shared" si="954"/>
        <v>-17.811066244486337</v>
      </c>
      <c r="U85" s="26"/>
      <c r="V85" s="23">
        <f t="shared" si="955"/>
        <v>2.0000000018626451</v>
      </c>
      <c r="W85" s="21">
        <f t="shared" si="956"/>
        <v>0.85000023245811462</v>
      </c>
      <c r="X85" s="21">
        <f t="shared" si="957"/>
        <v>2.1731314738481493</v>
      </c>
      <c r="Y85" s="21">
        <f t="shared" si="958"/>
        <v>-4.2999999999665306</v>
      </c>
      <c r="Z85" s="21">
        <f t="shared" si="959"/>
        <v>4.8179352841587226</v>
      </c>
      <c r="AA85" s="21">
        <f t="shared" si="960"/>
        <v>1.6539900846775486E-2</v>
      </c>
      <c r="AB85" s="22">
        <f t="shared" si="961"/>
        <v>5.6781235920841806E-5</v>
      </c>
      <c r="AC85" s="26"/>
      <c r="AD85" s="52">
        <f t="shared" si="962"/>
        <v>66.974502370080089</v>
      </c>
      <c r="AE85" s="53">
        <f t="shared" si="963"/>
        <v>-63.188905658428041</v>
      </c>
      <c r="AF85" s="26"/>
      <c r="AG85" s="67">
        <f t="shared" si="964"/>
        <v>1.5958914564961726</v>
      </c>
      <c r="AH85" s="67">
        <f t="shared" si="965"/>
        <v>60.459854582196826</v>
      </c>
      <c r="AI85" s="26"/>
      <c r="AJ85" s="20">
        <f t="shared" si="966"/>
        <v>335.96184497429545</v>
      </c>
    </row>
    <row r="86" spans="2:36" ht="15.75" x14ac:dyDescent="0.25">
      <c r="B86" s="111">
        <v>67</v>
      </c>
      <c r="C86" s="112"/>
      <c r="D86" s="100">
        <v>45586.625</v>
      </c>
      <c r="E86" s="97">
        <f t="shared" ref="E86" si="967">D86-D85</f>
        <v>16.041666666664241</v>
      </c>
      <c r="F86" s="98">
        <f t="shared" ref="F86" si="968">D86-D$20</f>
        <v>307.33333333333576</v>
      </c>
      <c r="G86" s="17">
        <v>808732.92699999991</v>
      </c>
      <c r="H86" s="17">
        <v>9158811.7524999995</v>
      </c>
      <c r="I86" s="18">
        <v>2578.703</v>
      </c>
      <c r="K86" s="19">
        <f t="shared" ref="K86" si="969">(G86-G85)*100</f>
        <v>-1.5500000095926225</v>
      </c>
      <c r="L86" s="20">
        <f t="shared" ref="L86" si="970">(H86-H85)*100</f>
        <v>1.2999998405575752</v>
      </c>
      <c r="M86" s="20">
        <f t="shared" ref="M86" si="971">SQRT(K86^2+L86^2)</f>
        <v>2.022992737304524</v>
      </c>
      <c r="N86" s="20">
        <f t="shared" ref="N86" si="972">(I86-I85)*100</f>
        <v>-0.35000000002582965</v>
      </c>
      <c r="O86" s="21">
        <f t="shared" ref="O86" si="973">(SQRT((G86-G85)^2+(H86-H85)^2+(I86-I85)^2)*100)</f>
        <v>2.0530464230515908</v>
      </c>
      <c r="P86" s="21">
        <f t="shared" ref="P86" si="974">O86/(F86-F85)</f>
        <v>0.12798211468375487</v>
      </c>
      <c r="Q86" s="22">
        <f t="shared" ref="Q86" si="975">(P86-P85)/(F86-F85)</f>
        <v>-3.1083236375536023E-2</v>
      </c>
      <c r="R86" s="26"/>
      <c r="S86" s="52">
        <f t="shared" ref="S86" si="976">IF(K86&lt;0, ATAN2(L86,K86)*180/PI()+360,ATAN2(L86,K86)*180/PI())</f>
        <v>309.98688261042821</v>
      </c>
      <c r="T86" s="53">
        <f t="shared" ref="T86" si="977">ATAN(N86/M86)*180/PI()</f>
        <v>-9.8156334367581941</v>
      </c>
      <c r="U86" s="26"/>
      <c r="V86" s="23">
        <f t="shared" ref="V86" si="978">(G86-$G$20)*100</f>
        <v>0.44999999227002263</v>
      </c>
      <c r="W86" s="21">
        <f t="shared" ref="W86" si="979">(H86-$H$20)*100</f>
        <v>2.1500000730156898</v>
      </c>
      <c r="X86" s="21">
        <f t="shared" ref="X86" si="980">SQRT(V86^2+W86^2)</f>
        <v>2.196588333532365</v>
      </c>
      <c r="Y86" s="21">
        <f t="shared" ref="Y86" si="981">(I86-$I$20)*100</f>
        <v>-4.6499999999923602</v>
      </c>
      <c r="Z86" s="21">
        <f t="shared" ref="Z86" si="982">SQRT((G86-$G$20)^2+(H86-$H$20)^2+(I86-$I$20)^2)*100</f>
        <v>5.1427133214811267</v>
      </c>
      <c r="AA86" s="21">
        <f t="shared" ref="AA86" si="983">Z86/F86</f>
        <v>1.6733340525426528E-2</v>
      </c>
      <c r="AB86" s="22">
        <f t="shared" ref="AB86" si="984">(AA86-$AA$20)/(F86-$F$20)</f>
        <v>5.4446878065378728E-5</v>
      </c>
      <c r="AC86" s="26"/>
      <c r="AD86" s="52">
        <f t="shared" ref="AD86" si="985">IF(F86&lt;=0,NA(),IF((G86-$G$20)&lt;0,ATAN2((H86-$H$20),(G86-$G$20))*180/PI()+360,ATAN2((H86-$H$20),(G86-$G$20))*180/PI()))</f>
        <v>11.821487753084929</v>
      </c>
      <c r="AE86" s="53">
        <f t="shared" ref="AE86" si="986">IF(E86&lt;=0,NA(),ATAN(Y86/X86)*180/PI())</f>
        <v>-64.714671607999961</v>
      </c>
      <c r="AF86" s="26"/>
      <c r="AG86" s="67">
        <f t="shared" ref="AG86" si="987">1/(O86/E86)</f>
        <v>7.8135917856257526</v>
      </c>
      <c r="AH86" s="67">
        <f t="shared" ref="AH86" si="988">1/(Z86/F86)</f>
        <v>59.760930489670429</v>
      </c>
      <c r="AI86" s="26"/>
      <c r="AJ86" s="20">
        <f t="shared" ref="AJ86" si="989">SQRT((G86-$E$11)^2+(H86-$F$11)^2+(I86-$G$11)^2)</f>
        <v>335.96013468255035</v>
      </c>
    </row>
    <row r="87" spans="2:36" ht="15.75" x14ac:dyDescent="0.25">
      <c r="B87" s="111">
        <v>68</v>
      </c>
      <c r="C87" s="112"/>
      <c r="D87" s="100"/>
      <c r="E87" s="97"/>
      <c r="F87" s="98"/>
      <c r="G87" s="17"/>
      <c r="H87" s="17"/>
      <c r="I87" s="18"/>
    </row>
    <row r="88" spans="2:36" ht="15.75" x14ac:dyDescent="0.25">
      <c r="B88" s="111">
        <v>69</v>
      </c>
      <c r="C88" s="112"/>
      <c r="D88" s="100"/>
      <c r="E88" s="97"/>
      <c r="F88" s="98"/>
      <c r="G88" s="17"/>
      <c r="H88" s="17"/>
      <c r="I88" s="18"/>
    </row>
    <row r="89" spans="2:36" ht="15.75" x14ac:dyDescent="0.25">
      <c r="B89" s="111">
        <v>70</v>
      </c>
      <c r="C89" s="112"/>
      <c r="D89" s="100"/>
      <c r="E89" s="97"/>
      <c r="F89" s="98"/>
      <c r="G89" s="17"/>
      <c r="H89" s="17"/>
      <c r="I89" s="18"/>
    </row>
    <row r="90" spans="2:36" ht="15.75" x14ac:dyDescent="0.25">
      <c r="B90" s="111">
        <v>71</v>
      </c>
      <c r="C90" s="112"/>
      <c r="D90" s="100"/>
      <c r="E90" s="97"/>
      <c r="F90" s="98"/>
      <c r="G90" s="17"/>
      <c r="H90" s="17"/>
      <c r="I90" s="18"/>
    </row>
    <row r="91" spans="2:36" ht="15.75" x14ac:dyDescent="0.25">
      <c r="B91" s="111">
        <v>72</v>
      </c>
      <c r="C91" s="112"/>
      <c r="D91" s="100"/>
      <c r="E91" s="97"/>
      <c r="F91" s="98"/>
      <c r="G91" s="17"/>
      <c r="H91" s="17"/>
      <c r="I91" s="18"/>
    </row>
    <row r="92" spans="2:36" ht="15.75" x14ac:dyDescent="0.25">
      <c r="B92" s="111">
        <v>73</v>
      </c>
      <c r="C92" s="112"/>
      <c r="D92" s="100"/>
      <c r="E92" s="97"/>
      <c r="F92" s="98"/>
      <c r="G92" s="17"/>
      <c r="H92" s="17"/>
      <c r="I92" s="18"/>
    </row>
    <row r="93" spans="2:36" ht="15.75" x14ac:dyDescent="0.25">
      <c r="B93" s="111">
        <v>74</v>
      </c>
      <c r="C93" s="112"/>
      <c r="D93" s="100"/>
      <c r="E93" s="97"/>
      <c r="F93" s="98"/>
      <c r="G93" s="17"/>
      <c r="H93" s="17"/>
      <c r="I93" s="18"/>
    </row>
    <row r="94" spans="2:36" ht="15.75" x14ac:dyDescent="0.25">
      <c r="B94" s="111">
        <v>75</v>
      </c>
      <c r="C94" s="112"/>
      <c r="D94" s="100"/>
      <c r="E94" s="97"/>
      <c r="F94" s="98"/>
      <c r="G94" s="17"/>
      <c r="H94" s="17"/>
      <c r="I94" s="18"/>
    </row>
    <row r="95" spans="2:36" ht="15.75" x14ac:dyDescent="0.25">
      <c r="B95" s="111">
        <v>76</v>
      </c>
      <c r="C95" s="112"/>
      <c r="D95" s="100"/>
      <c r="E95" s="97"/>
      <c r="F95" s="98"/>
      <c r="G95" s="17"/>
      <c r="H95" s="17"/>
      <c r="I95" s="18"/>
    </row>
    <row r="96" spans="2:36" ht="15.75" x14ac:dyDescent="0.25">
      <c r="B96" s="111">
        <v>77</v>
      </c>
      <c r="C96" s="112"/>
      <c r="D96" s="100"/>
      <c r="E96" s="97"/>
      <c r="F96" s="98"/>
      <c r="G96" s="17"/>
      <c r="H96" s="17"/>
      <c r="I96" s="18"/>
    </row>
    <row r="97" spans="2:9" ht="15.75" x14ac:dyDescent="0.25">
      <c r="B97" s="111">
        <v>78</v>
      </c>
      <c r="C97" s="112"/>
      <c r="D97" s="100"/>
      <c r="E97" s="97"/>
      <c r="F97" s="98"/>
      <c r="G97" s="17"/>
      <c r="H97" s="17"/>
      <c r="I97" s="18"/>
    </row>
    <row r="98" spans="2:9" ht="15.75" x14ac:dyDescent="0.25">
      <c r="B98" s="111">
        <v>79</v>
      </c>
      <c r="C98" s="112"/>
      <c r="D98" s="100"/>
      <c r="E98" s="97"/>
      <c r="F98" s="98"/>
      <c r="G98" s="17"/>
      <c r="H98" s="17"/>
      <c r="I98" s="18"/>
    </row>
    <row r="99" spans="2:9" ht="15.75" x14ac:dyDescent="0.25">
      <c r="B99" s="111">
        <v>80</v>
      </c>
      <c r="C99" s="112"/>
      <c r="D99" s="100"/>
      <c r="E99" s="97"/>
      <c r="F99" s="98"/>
      <c r="G99" s="17"/>
      <c r="H99" s="17"/>
      <c r="I99" s="18"/>
    </row>
    <row r="100" spans="2:9" ht="15.75" x14ac:dyDescent="0.25">
      <c r="B100" s="111">
        <v>81</v>
      </c>
      <c r="C100" s="112"/>
      <c r="D100" s="100"/>
      <c r="E100" s="97"/>
      <c r="F100" s="98"/>
      <c r="G100" s="17"/>
      <c r="H100" s="17"/>
      <c r="I100" s="18"/>
    </row>
    <row r="101" spans="2:9" ht="15.75" x14ac:dyDescent="0.25">
      <c r="B101" s="111">
        <v>82</v>
      </c>
      <c r="C101" s="112"/>
      <c r="D101" s="100"/>
      <c r="E101" s="97"/>
      <c r="F101" s="98"/>
      <c r="G101" s="17"/>
      <c r="H101" s="17"/>
      <c r="I101" s="18"/>
    </row>
    <row r="102" spans="2:9" ht="15.75" x14ac:dyDescent="0.25">
      <c r="B102" s="111">
        <v>83</v>
      </c>
      <c r="C102" s="112"/>
      <c r="D102" s="100"/>
      <c r="E102" s="97"/>
      <c r="F102" s="98"/>
      <c r="G102" s="17"/>
      <c r="H102" s="17"/>
      <c r="I102" s="18"/>
    </row>
    <row r="103" spans="2:9" ht="15.75" x14ac:dyDescent="0.25">
      <c r="B103" s="111">
        <v>84</v>
      </c>
      <c r="C103" s="112"/>
      <c r="D103" s="100"/>
      <c r="E103" s="97"/>
      <c r="F103" s="98"/>
      <c r="G103" s="17"/>
      <c r="H103" s="17"/>
      <c r="I103" s="18"/>
    </row>
    <row r="104" spans="2:9" ht="15.75" x14ac:dyDescent="0.25">
      <c r="B104" s="111">
        <v>85</v>
      </c>
      <c r="C104" s="112"/>
      <c r="D104" s="100"/>
      <c r="E104" s="97"/>
      <c r="F104" s="98"/>
      <c r="G104" s="17"/>
      <c r="H104" s="17"/>
      <c r="I104" s="18"/>
    </row>
    <row r="105" spans="2:9" ht="15.75" x14ac:dyDescent="0.25">
      <c r="B105" s="111">
        <v>86</v>
      </c>
      <c r="C105" s="112"/>
      <c r="D105" s="100"/>
      <c r="E105" s="97"/>
      <c r="F105" s="98"/>
      <c r="G105" s="17"/>
      <c r="H105" s="17"/>
      <c r="I105" s="18"/>
    </row>
    <row r="106" spans="2:9" ht="15.75" x14ac:dyDescent="0.25">
      <c r="B106" s="111">
        <v>87</v>
      </c>
      <c r="C106" s="112"/>
      <c r="D106" s="100"/>
      <c r="E106" s="97"/>
      <c r="F106" s="98"/>
      <c r="G106" s="17"/>
      <c r="H106" s="17"/>
      <c r="I106" s="18"/>
    </row>
    <row r="107" spans="2:9" ht="15.75" x14ac:dyDescent="0.25">
      <c r="B107" s="111">
        <v>88</v>
      </c>
      <c r="C107" s="112"/>
    </row>
    <row r="108" spans="2:9" ht="15.75" x14ac:dyDescent="0.25">
      <c r="B108" s="111">
        <v>89</v>
      </c>
      <c r="C108" s="112"/>
    </row>
    <row r="109" spans="2:9" ht="15.75" x14ac:dyDescent="0.25">
      <c r="B109" s="111">
        <v>90</v>
      </c>
      <c r="C109" s="112"/>
    </row>
  </sheetData>
  <mergeCells count="102">
    <mergeCell ref="B77:C77"/>
    <mergeCell ref="B71:C71"/>
    <mergeCell ref="B72:C72"/>
    <mergeCell ref="B73:C73"/>
    <mergeCell ref="B74:C74"/>
    <mergeCell ref="B75:C75"/>
    <mergeCell ref="B63:C63"/>
    <mergeCell ref="B64:C64"/>
    <mergeCell ref="B65:C65"/>
    <mergeCell ref="B66:C66"/>
    <mergeCell ref="B67:C67"/>
    <mergeCell ref="B68:C68"/>
    <mergeCell ref="B69:C69"/>
    <mergeCell ref="B70:C70"/>
    <mergeCell ref="B76:C76"/>
    <mergeCell ref="B45:C45"/>
    <mergeCell ref="B44:C44"/>
    <mergeCell ref="B39:C39"/>
    <mergeCell ref="B59:C59"/>
    <mergeCell ref="B60:C60"/>
    <mergeCell ref="B61:C61"/>
    <mergeCell ref="B62:C62"/>
    <mergeCell ref="B56:C56"/>
    <mergeCell ref="B57:C57"/>
    <mergeCell ref="B58:C58"/>
    <mergeCell ref="B46:C46"/>
    <mergeCell ref="B47:C47"/>
    <mergeCell ref="B43:C43"/>
    <mergeCell ref="B53:C53"/>
    <mergeCell ref="B54:C54"/>
    <mergeCell ref="B55:C55"/>
    <mergeCell ref="B48:C48"/>
    <mergeCell ref="B49:C49"/>
    <mergeCell ref="B50:C50"/>
    <mergeCell ref="B51:C51"/>
    <mergeCell ref="B52:C52"/>
    <mergeCell ref="AH17:AH18"/>
    <mergeCell ref="G17:I17"/>
    <mergeCell ref="K17:Q17"/>
    <mergeCell ref="S17:T17"/>
    <mergeCell ref="V17:AB17"/>
    <mergeCell ref="AD17:AE17"/>
    <mergeCell ref="AG17:AG18"/>
    <mergeCell ref="B2:D5"/>
    <mergeCell ref="B17:C19"/>
    <mergeCell ref="D17:D19"/>
    <mergeCell ref="E17:E18"/>
    <mergeCell ref="F17:F18"/>
    <mergeCell ref="B22:C22"/>
    <mergeCell ref="B23:C23"/>
    <mergeCell ref="B30:C30"/>
    <mergeCell ref="B20:C20"/>
    <mergeCell ref="B21:C21"/>
    <mergeCell ref="B24:C24"/>
    <mergeCell ref="B25:C25"/>
    <mergeCell ref="B26:C26"/>
    <mergeCell ref="B27:C27"/>
    <mergeCell ref="B28:C28"/>
    <mergeCell ref="B29:C29"/>
    <mergeCell ref="B31:C31"/>
    <mergeCell ref="B32:C32"/>
    <mergeCell ref="B33:C33"/>
    <mergeCell ref="B34:C34"/>
    <mergeCell ref="B35:C35"/>
    <mergeCell ref="B36:C36"/>
    <mergeCell ref="B40:C40"/>
    <mergeCell ref="B41:C41"/>
    <mergeCell ref="B42:C42"/>
    <mergeCell ref="B37:C37"/>
    <mergeCell ref="B38:C38"/>
    <mergeCell ref="B82:C82"/>
    <mergeCell ref="B83:C83"/>
    <mergeCell ref="B84:C84"/>
    <mergeCell ref="B85:C85"/>
    <mergeCell ref="B86:C86"/>
    <mergeCell ref="B81:C81"/>
    <mergeCell ref="B79:C79"/>
    <mergeCell ref="B80:C80"/>
    <mergeCell ref="B78:C78"/>
    <mergeCell ref="B92:C92"/>
    <mergeCell ref="B93:C93"/>
    <mergeCell ref="B94:C94"/>
    <mergeCell ref="B95:C95"/>
    <mergeCell ref="B96:C96"/>
    <mergeCell ref="B87:C87"/>
    <mergeCell ref="B88:C88"/>
    <mergeCell ref="B89:C89"/>
    <mergeCell ref="B90:C90"/>
    <mergeCell ref="B91:C91"/>
    <mergeCell ref="B107:C107"/>
    <mergeCell ref="B108:C108"/>
    <mergeCell ref="B109:C109"/>
    <mergeCell ref="B102:C102"/>
    <mergeCell ref="B103:C103"/>
    <mergeCell ref="B104:C104"/>
    <mergeCell ref="B105:C105"/>
    <mergeCell ref="B106:C106"/>
    <mergeCell ref="B97:C97"/>
    <mergeCell ref="B98:C98"/>
    <mergeCell ref="B99:C99"/>
    <mergeCell ref="B100:C100"/>
    <mergeCell ref="B101:C101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1:CV97"/>
  <sheetViews>
    <sheetView zoomScale="55" zoomScaleNormal="55" workbookViewId="0">
      <pane ySplit="19" topLeftCell="A54" activePane="bottomLeft" state="frozen"/>
      <selection activeCell="Q81" sqref="Q81"/>
      <selection pane="bottomLeft" activeCell="K82" sqref="K82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0.5703125" customWidth="1"/>
    <col min="5" max="9" width="15.5703125" customWidth="1"/>
    <col min="10" max="10" width="1.140625" customWidth="1"/>
    <col min="11" max="11" width="11.42578125" bestFit="1" customWidth="1"/>
    <col min="12" max="12" width="14.5703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13"/>
      <c r="C2" s="114"/>
      <c r="D2" s="115"/>
      <c r="E2" s="33"/>
      <c r="F2" s="27"/>
      <c r="G2" s="27"/>
      <c r="H2" s="27"/>
      <c r="I2" s="28"/>
      <c r="J2" s="1"/>
      <c r="K2" s="1"/>
      <c r="L2" s="1"/>
      <c r="M2" s="1"/>
      <c r="N2" s="1"/>
    </row>
    <row r="3" spans="2:36" ht="21.2" customHeight="1" x14ac:dyDescent="0.25">
      <c r="B3" s="116"/>
      <c r="C3" s="117"/>
      <c r="D3" s="118"/>
      <c r="E3" s="34"/>
      <c r="F3" s="29"/>
      <c r="G3" s="29"/>
      <c r="H3" s="29"/>
      <c r="I3" s="30"/>
      <c r="J3" s="1"/>
      <c r="K3" s="72"/>
      <c r="L3" s="72"/>
      <c r="M3" s="72"/>
      <c r="N3" s="7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16"/>
      <c r="C4" s="117"/>
      <c r="D4" s="118"/>
      <c r="E4" s="34"/>
      <c r="F4" s="29"/>
      <c r="G4" s="29"/>
      <c r="H4" s="29"/>
      <c r="I4" s="30"/>
      <c r="J4" s="2"/>
      <c r="K4" s="69"/>
      <c r="L4" s="69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19"/>
      <c r="C5" s="120"/>
      <c r="D5" s="121"/>
      <c r="E5" s="35"/>
      <c r="F5" s="31"/>
      <c r="G5" s="31"/>
      <c r="H5" s="31"/>
      <c r="I5" s="32"/>
      <c r="J5" s="2"/>
      <c r="K5" s="69"/>
      <c r="L5" s="69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4"/>
      <c r="C6" s="75"/>
      <c r="D6" s="75"/>
      <c r="E6" s="76"/>
      <c r="F6" s="76"/>
      <c r="G6" s="77"/>
      <c r="H6" s="77"/>
      <c r="I6" s="78"/>
      <c r="J6" s="3"/>
      <c r="K6" s="69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79"/>
      <c r="C7" s="36" t="s">
        <v>33</v>
      </c>
      <c r="D7" s="80"/>
      <c r="E7" s="99" t="s">
        <v>47</v>
      </c>
      <c r="F7" s="37"/>
      <c r="G7" s="36" t="s">
        <v>31</v>
      </c>
      <c r="H7" s="80"/>
      <c r="I7" s="88" t="s">
        <v>40</v>
      </c>
      <c r="J7" s="3"/>
      <c r="K7" s="69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79"/>
      <c r="C8" s="36" t="s">
        <v>32</v>
      </c>
      <c r="D8" s="80"/>
      <c r="E8" s="99" t="s">
        <v>48</v>
      </c>
      <c r="F8" s="45"/>
      <c r="G8" s="36" t="s">
        <v>30</v>
      </c>
      <c r="H8" s="80"/>
      <c r="I8" s="88" t="s">
        <v>44</v>
      </c>
      <c r="J8" s="3"/>
      <c r="K8" s="69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79"/>
      <c r="C9" s="36"/>
      <c r="D9" s="80"/>
      <c r="E9" s="37"/>
      <c r="F9" s="81"/>
      <c r="G9" s="81"/>
      <c r="H9" s="81"/>
      <c r="I9" s="82"/>
      <c r="J9" s="3"/>
      <c r="K9" s="69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79"/>
      <c r="C10" s="37" t="s">
        <v>37</v>
      </c>
      <c r="D10" s="80"/>
      <c r="E10" s="40" t="s">
        <v>27</v>
      </c>
      <c r="F10" s="40" t="s">
        <v>28</v>
      </c>
      <c r="G10" s="68" t="s">
        <v>29</v>
      </c>
      <c r="H10" s="81"/>
      <c r="I10" s="82"/>
      <c r="J10" s="3"/>
      <c r="K10" s="69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79"/>
      <c r="C11" s="36" t="s">
        <v>50</v>
      </c>
      <c r="E11" s="68">
        <v>808931.10900000005</v>
      </c>
      <c r="F11" s="68">
        <v>9159077.3220000006</v>
      </c>
      <c r="G11" s="68">
        <v>2523.3319999999999</v>
      </c>
      <c r="H11" s="83"/>
      <c r="I11" s="84"/>
      <c r="J11" s="3"/>
      <c r="K11" s="69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5"/>
      <c r="C12" s="80"/>
      <c r="D12" s="80"/>
      <c r="E12" s="36"/>
      <c r="F12" s="36"/>
      <c r="G12" s="86"/>
      <c r="H12" s="86"/>
      <c r="I12" s="87"/>
      <c r="J12" s="4"/>
      <c r="K12" s="70"/>
      <c r="L12" s="70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5"/>
      <c r="C13" s="80"/>
      <c r="D13" s="80"/>
      <c r="E13" s="38" t="s">
        <v>27</v>
      </c>
      <c r="F13" s="39" t="s">
        <v>28</v>
      </c>
      <c r="G13" s="40" t="s">
        <v>29</v>
      </c>
      <c r="H13" s="86"/>
      <c r="I13" s="87"/>
      <c r="J13" s="4"/>
      <c r="K13" s="70"/>
      <c r="L13" s="70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5"/>
      <c r="C14" s="41" t="s">
        <v>25</v>
      </c>
      <c r="D14" s="41"/>
      <c r="E14" s="68">
        <f>G20</f>
        <v>808761.027</v>
      </c>
      <c r="F14" s="68">
        <f>H20</f>
        <v>9158810.1649999991</v>
      </c>
      <c r="G14" s="68">
        <f>I20</f>
        <v>2572.4335000000001</v>
      </c>
      <c r="H14" s="86"/>
      <c r="I14" s="87"/>
      <c r="J14" s="5"/>
      <c r="K14" s="73"/>
      <c r="L14" s="73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2"/>
      <c r="C15" s="43"/>
      <c r="D15" s="43"/>
      <c r="E15" s="43"/>
      <c r="F15" s="43"/>
      <c r="G15" s="43"/>
      <c r="H15" s="43"/>
      <c r="I15" s="4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34" t="s">
        <v>1</v>
      </c>
      <c r="C17" s="135"/>
      <c r="D17" s="129" t="s">
        <v>0</v>
      </c>
      <c r="E17" s="132" t="s">
        <v>19</v>
      </c>
      <c r="F17" s="129" t="s">
        <v>2</v>
      </c>
      <c r="G17" s="126" t="s">
        <v>22</v>
      </c>
      <c r="H17" s="140"/>
      <c r="I17" s="127"/>
      <c r="J17" s="9"/>
      <c r="K17" s="141" t="s">
        <v>21</v>
      </c>
      <c r="L17" s="142"/>
      <c r="M17" s="142"/>
      <c r="N17" s="142"/>
      <c r="O17" s="142"/>
      <c r="P17" s="142"/>
      <c r="Q17" s="143"/>
      <c r="R17" s="7"/>
      <c r="S17" s="126" t="s">
        <v>23</v>
      </c>
      <c r="T17" s="127"/>
      <c r="U17" s="7"/>
      <c r="V17" s="126" t="s">
        <v>24</v>
      </c>
      <c r="W17" s="128"/>
      <c r="X17" s="128"/>
      <c r="Y17" s="128"/>
      <c r="Z17" s="128"/>
      <c r="AA17" s="128"/>
      <c r="AB17" s="127"/>
      <c r="AC17" s="7"/>
      <c r="AD17" s="126" t="s">
        <v>34</v>
      </c>
      <c r="AE17" s="127"/>
      <c r="AF17" s="7"/>
      <c r="AG17" s="122" t="s">
        <v>35</v>
      </c>
      <c r="AH17" s="122" t="s">
        <v>35</v>
      </c>
      <c r="AI17" s="7"/>
      <c r="AJ17" s="95" t="s">
        <v>38</v>
      </c>
    </row>
    <row r="18" spans="2:100" ht="15.75" x14ac:dyDescent="0.25">
      <c r="B18" s="136"/>
      <c r="C18" s="137"/>
      <c r="D18" s="130"/>
      <c r="E18" s="133"/>
      <c r="F18" s="130"/>
      <c r="G18" s="54" t="s">
        <v>3</v>
      </c>
      <c r="H18" s="54" t="s">
        <v>4</v>
      </c>
      <c r="I18" s="55" t="s">
        <v>5</v>
      </c>
      <c r="J18" s="11"/>
      <c r="K18" s="54" t="s">
        <v>6</v>
      </c>
      <c r="L18" s="65" t="s">
        <v>7</v>
      </c>
      <c r="M18" s="65" t="s">
        <v>8</v>
      </c>
      <c r="N18" s="65" t="s">
        <v>9</v>
      </c>
      <c r="O18" s="64" t="s">
        <v>10</v>
      </c>
      <c r="P18" s="64" t="s">
        <v>11</v>
      </c>
      <c r="Q18" s="63" t="s">
        <v>12</v>
      </c>
      <c r="R18" s="56"/>
      <c r="S18" s="62" t="s">
        <v>13</v>
      </c>
      <c r="T18" s="63" t="s">
        <v>14</v>
      </c>
      <c r="U18" s="56"/>
      <c r="V18" s="62" t="s">
        <v>6</v>
      </c>
      <c r="W18" s="64" t="s">
        <v>7</v>
      </c>
      <c r="X18" s="64" t="s">
        <v>8</v>
      </c>
      <c r="Y18" s="64" t="s">
        <v>9</v>
      </c>
      <c r="Z18" s="89" t="s">
        <v>10</v>
      </c>
      <c r="AA18" s="64" t="s">
        <v>11</v>
      </c>
      <c r="AB18" s="63" t="s">
        <v>12</v>
      </c>
      <c r="AC18" s="56"/>
      <c r="AD18" s="62" t="s">
        <v>13</v>
      </c>
      <c r="AE18" s="63" t="s">
        <v>14</v>
      </c>
      <c r="AF18" s="7"/>
      <c r="AG18" s="123"/>
      <c r="AH18" s="123"/>
      <c r="AI18" s="7"/>
      <c r="AJ18" s="96" t="s">
        <v>39</v>
      </c>
    </row>
    <row r="19" spans="2:100" ht="18.75" thickBot="1" x14ac:dyDescent="0.3">
      <c r="B19" s="138"/>
      <c r="C19" s="139"/>
      <c r="D19" s="131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49" t="s">
        <v>15</v>
      </c>
      <c r="M19" s="49" t="s">
        <v>15</v>
      </c>
      <c r="N19" s="49" t="s">
        <v>15</v>
      </c>
      <c r="O19" s="57" t="s">
        <v>15</v>
      </c>
      <c r="P19" s="57" t="s">
        <v>16</v>
      </c>
      <c r="Q19" s="58" t="s">
        <v>36</v>
      </c>
      <c r="R19" s="56"/>
      <c r="S19" s="59" t="s">
        <v>17</v>
      </c>
      <c r="T19" s="58" t="s">
        <v>17</v>
      </c>
      <c r="U19" s="56"/>
      <c r="V19" s="59" t="s">
        <v>15</v>
      </c>
      <c r="W19" s="57" t="s">
        <v>15</v>
      </c>
      <c r="X19" s="57" t="s">
        <v>15</v>
      </c>
      <c r="Y19" s="57" t="s">
        <v>15</v>
      </c>
      <c r="Z19" s="90" t="s">
        <v>15</v>
      </c>
      <c r="AA19" s="57" t="s">
        <v>16</v>
      </c>
      <c r="AB19" s="58" t="s">
        <v>36</v>
      </c>
      <c r="AC19" s="56"/>
      <c r="AD19" s="59" t="s">
        <v>17</v>
      </c>
      <c r="AE19" s="58" t="s">
        <v>17</v>
      </c>
      <c r="AF19" s="7"/>
      <c r="AG19" s="61"/>
      <c r="AH19" s="61"/>
      <c r="AI19" s="7"/>
      <c r="AJ19" s="96" t="s">
        <v>18</v>
      </c>
    </row>
    <row r="20" spans="2:100" ht="15.75" x14ac:dyDescent="0.25">
      <c r="B20" s="124">
        <v>1</v>
      </c>
      <c r="C20" s="125"/>
      <c r="D20" s="101">
        <v>45279.291666666664</v>
      </c>
      <c r="E20" s="25">
        <v>0</v>
      </c>
      <c r="F20" s="24">
        <v>0</v>
      </c>
      <c r="G20" s="17">
        <v>808761.027</v>
      </c>
      <c r="H20" s="17">
        <v>9158810.1649999991</v>
      </c>
      <c r="I20" s="18">
        <v>2572.4335000000001</v>
      </c>
      <c r="J20" s="10"/>
      <c r="K20" s="17">
        <f>(G20-G20)*100</f>
        <v>0</v>
      </c>
      <c r="L20" s="46">
        <f>(I20-I20)*100</f>
        <v>0</v>
      </c>
      <c r="M20" s="46">
        <v>0</v>
      </c>
      <c r="N20" s="46">
        <v>0</v>
      </c>
      <c r="O20" s="47">
        <v>0</v>
      </c>
      <c r="P20" s="47">
        <v>0</v>
      </c>
      <c r="Q20" s="48">
        <v>0</v>
      </c>
      <c r="R20" s="26"/>
      <c r="S20" s="50" t="s">
        <v>26</v>
      </c>
      <c r="T20" s="51" t="s">
        <v>26</v>
      </c>
      <c r="U20" s="26"/>
      <c r="V20" s="50">
        <f t="shared" ref="V20:V21" si="0">(G20-$G$20)*100</f>
        <v>0</v>
      </c>
      <c r="W20" s="60">
        <f t="shared" ref="W20:W21" si="1">(H20-$H$20)*100</f>
        <v>0</v>
      </c>
      <c r="X20" s="60">
        <v>0</v>
      </c>
      <c r="Y20" s="60">
        <f t="shared" ref="Y20:Y21" si="2">(I20-$I$20)*100</f>
        <v>0</v>
      </c>
      <c r="Z20" s="60">
        <v>0</v>
      </c>
      <c r="AA20" s="60">
        <v>0</v>
      </c>
      <c r="AB20" s="51">
        <v>0</v>
      </c>
      <c r="AC20" s="26"/>
      <c r="AD20" s="50">
        <v>0</v>
      </c>
      <c r="AE20" s="51">
        <v>0</v>
      </c>
      <c r="AF20" s="26"/>
      <c r="AG20" s="66">
        <v>0</v>
      </c>
      <c r="AH20" s="66">
        <v>0</v>
      </c>
      <c r="AI20" s="26"/>
      <c r="AJ20" s="20">
        <f t="shared" ref="AJ20:AJ21" si="3">SQRT((G20-$E$11)^2+(H20-$F$11)^2+(I20-$G$11)^2)</f>
        <v>320.4866716044213</v>
      </c>
      <c r="AK20" s="2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11">
        <v>2</v>
      </c>
      <c r="C21" s="112"/>
      <c r="D21" s="100">
        <v>45280.291666666664</v>
      </c>
      <c r="E21" s="97">
        <f t="shared" ref="E21" si="4">D21-D20</f>
        <v>1</v>
      </c>
      <c r="F21" s="98">
        <f t="shared" ref="F21" si="5">D21-D$20</f>
        <v>1</v>
      </c>
      <c r="G21" s="17">
        <v>808761.01050000009</v>
      </c>
      <c r="H21" s="17">
        <v>9158810.1730000004</v>
      </c>
      <c r="I21" s="18">
        <v>2572.4399999999996</v>
      </c>
      <c r="J21" s="10"/>
      <c r="K21" s="19">
        <f t="shared" ref="K21:L21" si="6">(G21-G20)*100</f>
        <v>-1.6499999910593033</v>
      </c>
      <c r="L21" s="20">
        <f t="shared" si="6"/>
        <v>0.80000013113021851</v>
      </c>
      <c r="M21" s="20">
        <f t="shared" ref="M21" si="7">SQRT(K21^2+L21^2)</f>
        <v>1.8337121312529041</v>
      </c>
      <c r="N21" s="20">
        <f t="shared" ref="N21" si="8">(I21-I20)*100</f>
        <v>0.64999999995052349</v>
      </c>
      <c r="O21" s="21">
        <f t="shared" ref="O21" si="9">(SQRT((G21-G20)^2+(H21-H20)^2+(I21-I20)^2)*100)</f>
        <v>1.945507692156407</v>
      </c>
      <c r="P21" s="21">
        <f t="shared" ref="P21" si="10">O21/(F21-F20)</f>
        <v>1.945507692156407</v>
      </c>
      <c r="Q21" s="22">
        <f t="shared" ref="Q21" si="11">(P21-P20)/(F21-F20)</f>
        <v>1.945507692156407</v>
      </c>
      <c r="R21" s="26"/>
      <c r="S21" s="52">
        <f t="shared" ref="S21" si="12">IF(K21&lt;0, ATAN2(L21,K21)*180/PI()+360,ATAN2(L21,K21)*180/PI())</f>
        <v>295.86636060275009</v>
      </c>
      <c r="T21" s="53">
        <f t="shared" ref="T21" si="13">ATAN(N21/M21)*180/PI()</f>
        <v>19.518002433584684</v>
      </c>
      <c r="U21" s="26"/>
      <c r="V21" s="23">
        <f t="shared" si="0"/>
        <v>-1.6499999910593033</v>
      </c>
      <c r="W21" s="21">
        <f t="shared" si="1"/>
        <v>0.80000013113021851</v>
      </c>
      <c r="X21" s="21">
        <f t="shared" ref="X21" si="14">SQRT(V21^2+W21^2)</f>
        <v>1.8337121312529041</v>
      </c>
      <c r="Y21" s="21">
        <f t="shared" si="2"/>
        <v>0.64999999995052349</v>
      </c>
      <c r="Z21" s="21">
        <f t="shared" ref="Z21" si="15">SQRT((G21-$G$20)^2+(H21-$H$20)^2+(I21-$I$20)^2)*100</f>
        <v>1.945507692156407</v>
      </c>
      <c r="AA21" s="21">
        <f t="shared" ref="AA21" si="16">Z21/F21</f>
        <v>1.945507692156407</v>
      </c>
      <c r="AB21" s="22">
        <f t="shared" ref="AB21" si="17">(AA21-$AA$20)/(F21-$F$20)</f>
        <v>1.945507692156407</v>
      </c>
      <c r="AC21" s="26"/>
      <c r="AD21" s="52">
        <f t="shared" ref="AD21" si="18">IF(F21&lt;=0,NA(),IF((G21-$G$20)&lt;0,ATAN2((H21-$H$20),(G21-$G$20))*180/PI()+360,ATAN2((H21-$H$20),(G21-$G$20))*180/PI()))</f>
        <v>295.86636060275009</v>
      </c>
      <c r="AE21" s="53">
        <f t="shared" ref="AE21" si="19">IF(E21&lt;=0,NA(),ATAN(Y21/X21)*180/PI())</f>
        <v>19.518002433584684</v>
      </c>
      <c r="AF21" s="26"/>
      <c r="AG21" s="67">
        <f t="shared" ref="AG21" si="20">1/(O21/E21)</f>
        <v>0.51400464980510907</v>
      </c>
      <c r="AH21" s="67">
        <f t="shared" ref="AH21" si="21">1/(Z21/F21)</f>
        <v>0.51400464980510907</v>
      </c>
      <c r="AI21" s="26"/>
      <c r="AJ21" s="20">
        <f t="shared" si="3"/>
        <v>320.48975579158389</v>
      </c>
      <c r="AK21" s="2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24">
        <v>3</v>
      </c>
      <c r="C22" s="125"/>
      <c r="D22" s="100">
        <v>45287.291666666664</v>
      </c>
      <c r="E22" s="97">
        <f t="shared" ref="E22:E23" si="22">D22-D21</f>
        <v>7</v>
      </c>
      <c r="F22" s="98">
        <f t="shared" ref="F22:F23" si="23">D22-D$20</f>
        <v>8</v>
      </c>
      <c r="G22" s="17">
        <v>808761.02</v>
      </c>
      <c r="H22" s="17">
        <v>9158810.1620000005</v>
      </c>
      <c r="I22" s="18">
        <v>2572.4205000000002</v>
      </c>
      <c r="K22" s="19">
        <f t="shared" ref="K22:K23" si="24">(G22-G21)*100</f>
        <v>0.94999999273568392</v>
      </c>
      <c r="L22" s="20">
        <f t="shared" ref="L22:L23" si="25">(H22-H21)*100</f>
        <v>-1.0999999940395355</v>
      </c>
      <c r="M22" s="20">
        <f t="shared" ref="M22:M23" si="26">SQRT(K22^2+L22^2)</f>
        <v>1.4534441761157453</v>
      </c>
      <c r="N22" s="20">
        <f t="shared" ref="N22:N23" si="27">(I22-I21)*100</f>
        <v>-1.9499999999425199</v>
      </c>
      <c r="O22" s="21">
        <f t="shared" ref="O22:O23" si="28">(SQRT((G22-G21)^2+(H22-H21)^2+(I22-I21)^2)*100)</f>
        <v>2.4320772958235941</v>
      </c>
      <c r="P22" s="21">
        <f t="shared" ref="P22:P23" si="29">O22/(F22-F21)</f>
        <v>0.34743961368908488</v>
      </c>
      <c r="Q22" s="22">
        <f t="shared" ref="Q22:Q23" si="30">(P22-P21)/(F22-F21)</f>
        <v>-0.22829543978104599</v>
      </c>
      <c r="R22" s="26"/>
      <c r="S22" s="52">
        <f t="shared" ref="S22:S23" si="31">IF(K22&lt;0, ATAN2(L22,K22)*180/PI()+360,ATAN2(L22,K22)*180/PI())</f>
        <v>139.18491618826735</v>
      </c>
      <c r="T22" s="53">
        <f t="shared" ref="T22:T23" si="32">ATAN(N22/M22)*180/PI()</f>
        <v>-53.300774973593747</v>
      </c>
      <c r="U22" s="26"/>
      <c r="V22" s="23">
        <f t="shared" ref="V22:V23" si="33">(G22-$G$20)*100</f>
        <v>-0.69999999832361937</v>
      </c>
      <c r="W22" s="21">
        <f t="shared" ref="W22:W23" si="34">(H22-$H$20)*100</f>
        <v>-0.29999986290931702</v>
      </c>
      <c r="X22" s="21">
        <f t="shared" ref="X22:X23" si="35">SQRT(V22^2+W22^2)</f>
        <v>0.76157725504289853</v>
      </c>
      <c r="Y22" s="21">
        <f t="shared" ref="Y22:Y23" si="36">(I22-$I$20)*100</f>
        <v>-1.2999999999919964</v>
      </c>
      <c r="Z22" s="21">
        <f t="shared" ref="Z22:Z23" si="37">SQRT((G22-$G$20)^2+(H22-$H$20)^2+(I22-$I$20)^2)*100</f>
        <v>1.5066518892490948</v>
      </c>
      <c r="AA22" s="21">
        <f t="shared" ref="AA22:AA23" si="38">Z22/F22</f>
        <v>0.18833148615613685</v>
      </c>
      <c r="AB22" s="22">
        <f t="shared" ref="AB22:AB23" si="39">(AA22-$AA$20)/(F22-$F$20)</f>
        <v>2.3541435769517106E-2</v>
      </c>
      <c r="AC22" s="26"/>
      <c r="AD22" s="52">
        <f t="shared" ref="AD22:AD23" si="40">IF(F22&lt;=0,NA(),IF((G22-$G$20)&lt;0,ATAN2((H22-$H$20),(G22-$G$20))*180/PI()+360,ATAN2((H22-$H$20),(G22-$G$20))*180/PI()))</f>
        <v>246.80141891650322</v>
      </c>
      <c r="AE22" s="53">
        <f t="shared" ref="AE22:AE23" si="41">IF(E22&lt;=0,NA(),ATAN(Y22/X22)*180/PI())</f>
        <v>-59.637005607376324</v>
      </c>
      <c r="AF22" s="26"/>
      <c r="AG22" s="67">
        <f t="shared" ref="AG22:AG23" si="42">1/(O22/E22)</f>
        <v>2.8781979964290292</v>
      </c>
      <c r="AH22" s="67">
        <f t="shared" ref="AH22:AH23" si="43">1/(Z22/F22)</f>
        <v>5.3097865917701448</v>
      </c>
      <c r="AI22" s="26"/>
      <c r="AJ22" s="20">
        <f t="shared" ref="AJ22:AJ23" si="44">SQRT((G22-$E$11)^2+(H22-$F$11)^2+(I22-$G$11)^2)</f>
        <v>320.49089589774934</v>
      </c>
    </row>
    <row r="23" spans="2:100" ht="15.75" x14ac:dyDescent="0.25">
      <c r="B23" s="111">
        <v>4</v>
      </c>
      <c r="C23" s="112"/>
      <c r="D23" s="100">
        <v>45289.291666666664</v>
      </c>
      <c r="E23" s="97">
        <f t="shared" si="22"/>
        <v>2</v>
      </c>
      <c r="F23" s="98">
        <f t="shared" si="23"/>
        <v>10</v>
      </c>
      <c r="G23" s="17">
        <v>808761.05</v>
      </c>
      <c r="H23" s="17">
        <v>9158810.1464999989</v>
      </c>
      <c r="I23" s="18">
        <v>2572.431</v>
      </c>
      <c r="K23" s="19">
        <f t="shared" si="24"/>
        <v>3.0000000027939677</v>
      </c>
      <c r="L23" s="20">
        <f t="shared" si="25"/>
        <v>-1.5500001609325409</v>
      </c>
      <c r="M23" s="20">
        <f t="shared" si="26"/>
        <v>3.3767588773341082</v>
      </c>
      <c r="N23" s="20">
        <f t="shared" si="27"/>
        <v>1.0499999999865395</v>
      </c>
      <c r="O23" s="21">
        <f t="shared" si="28"/>
        <v>3.5362410149233949</v>
      </c>
      <c r="P23" s="21">
        <f t="shared" si="29"/>
        <v>1.7681205074616975</v>
      </c>
      <c r="Q23" s="22">
        <f t="shared" si="30"/>
        <v>0.71034044688630626</v>
      </c>
      <c r="R23" s="26"/>
      <c r="S23" s="52">
        <f t="shared" si="31"/>
        <v>117.3238937055682</v>
      </c>
      <c r="T23" s="53">
        <f t="shared" si="32"/>
        <v>17.273032531033202</v>
      </c>
      <c r="U23" s="26"/>
      <c r="V23" s="23">
        <f t="shared" si="33"/>
        <v>2.3000000044703484</v>
      </c>
      <c r="W23" s="21">
        <f t="shared" si="34"/>
        <v>-1.8500000238418579</v>
      </c>
      <c r="X23" s="21">
        <f t="shared" si="35"/>
        <v>2.9516944470555346</v>
      </c>
      <c r="Y23" s="21">
        <f t="shared" si="36"/>
        <v>-0.25000000000545697</v>
      </c>
      <c r="Z23" s="21">
        <f t="shared" si="37"/>
        <v>2.9622626670808931</v>
      </c>
      <c r="AA23" s="21">
        <f t="shared" si="38"/>
        <v>0.29622626670808933</v>
      </c>
      <c r="AB23" s="22">
        <f t="shared" si="39"/>
        <v>2.9622626670808932E-2</v>
      </c>
      <c r="AC23" s="26"/>
      <c r="AD23" s="52">
        <f t="shared" si="40"/>
        <v>128.81138434298998</v>
      </c>
      <c r="AE23" s="53">
        <f t="shared" si="41"/>
        <v>-4.8412328529479698</v>
      </c>
      <c r="AF23" s="26"/>
      <c r="AG23" s="67">
        <f t="shared" si="42"/>
        <v>0.56557231013376663</v>
      </c>
      <c r="AH23" s="67">
        <f t="shared" si="43"/>
        <v>3.3757978693544803</v>
      </c>
      <c r="AI23" s="26"/>
      <c r="AJ23" s="20">
        <f t="shared" si="44"/>
        <v>320.48950541818436</v>
      </c>
    </row>
    <row r="24" spans="2:100" ht="15.75" x14ac:dyDescent="0.25">
      <c r="B24" s="124">
        <v>5</v>
      </c>
      <c r="C24" s="125"/>
      <c r="D24" s="100">
        <v>45292.291666666664</v>
      </c>
      <c r="E24" s="97">
        <f t="shared" ref="E24:E25" si="45">D24-D23</f>
        <v>3</v>
      </c>
      <c r="F24" s="98">
        <f t="shared" ref="F24:F25" si="46">D24-D$20</f>
        <v>13</v>
      </c>
      <c r="G24" s="17">
        <v>808761.02850000001</v>
      </c>
      <c r="H24" s="17">
        <v>9158810.1585000008</v>
      </c>
      <c r="I24" s="18">
        <v>2572.4210000000003</v>
      </c>
      <c r="K24" s="19">
        <f t="shared" ref="K24:K25" si="47">(G24-G23)*100</f>
        <v>-2.1500000031664968</v>
      </c>
      <c r="L24" s="20">
        <f t="shared" ref="L24:L25" si="48">(H24-H23)*100</f>
        <v>1.2000001966953278</v>
      </c>
      <c r="M24" s="20">
        <f t="shared" ref="M24:M25" si="49">SQRT(K24^2+L24^2)</f>
        <v>2.462214549076656</v>
      </c>
      <c r="N24" s="20">
        <f t="shared" ref="N24:N25" si="50">(I24-I23)*100</f>
        <v>-0.99999999997635314</v>
      </c>
      <c r="O24" s="21">
        <f t="shared" ref="O24:O25" si="51">(SQRT((G24-G23)^2+(H24-H23)^2+(I24-I23)^2)*100)</f>
        <v>2.6575365445535204</v>
      </c>
      <c r="P24" s="21">
        <f t="shared" ref="P24:P25" si="52">O24/(F24-F23)</f>
        <v>0.88584551485117347</v>
      </c>
      <c r="Q24" s="22">
        <f t="shared" ref="Q24:Q25" si="53">(P24-P23)/(F24-F23)</f>
        <v>-0.29409166420350802</v>
      </c>
      <c r="R24" s="26"/>
      <c r="S24" s="52">
        <f t="shared" ref="S24:S25" si="54">IF(K24&lt;0, ATAN2(L24,K24)*180/PI()+360,ATAN2(L24,K24)*180/PI())</f>
        <v>299.16761734038323</v>
      </c>
      <c r="T24" s="53">
        <f t="shared" ref="T24:T25" si="55">ATAN(N24/M24)*180/PI()</f>
        <v>-22.1039621709016</v>
      </c>
      <c r="U24" s="26"/>
      <c r="V24" s="23">
        <f t="shared" ref="V24:V25" si="56">(G24-$G$20)*100</f>
        <v>0.1500000013038516</v>
      </c>
      <c r="W24" s="21">
        <f t="shared" ref="W24:W25" si="57">(H24-$H$20)*100</f>
        <v>-0.64999982714653015</v>
      </c>
      <c r="X24" s="21">
        <f t="shared" ref="X24:X25" si="58">SQRT(V24^2+W24^2)</f>
        <v>0.66708303507260214</v>
      </c>
      <c r="Y24" s="21">
        <f t="shared" ref="Y24:Y25" si="59">(I24-$I$20)*100</f>
        <v>-1.2499999999818101</v>
      </c>
      <c r="Z24" s="21">
        <f t="shared" ref="Z24:Z25" si="60">SQRT((G24-$G$20)^2+(H24-$H$20)^2+(I24-$I$20)^2)*100</f>
        <v>1.4168626523542074</v>
      </c>
      <c r="AA24" s="21">
        <f t="shared" ref="AA24:AA25" si="61">Z24/F24</f>
        <v>0.10898943479647749</v>
      </c>
      <c r="AB24" s="22">
        <f t="shared" ref="AB24:AB25" si="62">(AA24-$AA$20)/(F24-$F$20)</f>
        <v>8.3838026766521155E-3</v>
      </c>
      <c r="AC24" s="26"/>
      <c r="AD24" s="52">
        <f t="shared" ref="AD24:AD25" si="63">IF(F24&lt;=0,NA(),IF((G24-$G$20)&lt;0,ATAN2((H24-$H$20),(G24-$G$20))*180/PI()+360,ATAN2((H24-$H$20),(G24-$G$20))*180/PI()))</f>
        <v>167.00537976061182</v>
      </c>
      <c r="AE24" s="53">
        <f t="shared" ref="AE24:AE25" si="64">IF(E24&lt;=0,NA(),ATAN(Y24/X24)*180/PI())</f>
        <v>-61.912656615703462</v>
      </c>
      <c r="AF24" s="26"/>
      <c r="AG24" s="67">
        <f t="shared" ref="AG24:AG25" si="65">1/(O24/E24)</f>
        <v>1.1288650032483429</v>
      </c>
      <c r="AH24" s="67">
        <f t="shared" ref="AH24:AH25" si="66">1/(Z24/F24)</f>
        <v>9.1752012648506707</v>
      </c>
      <c r="AI24" s="26"/>
      <c r="AJ24" s="20">
        <f t="shared" ref="AJ24:AJ25" si="67">SQRT((G24-$E$11)^2+(H24-$F$11)^2+(I24-$G$11)^2)</f>
        <v>320.48937912729991</v>
      </c>
    </row>
    <row r="25" spans="2:100" ht="15.75" x14ac:dyDescent="0.25">
      <c r="B25" s="111">
        <v>6</v>
      </c>
      <c r="C25" s="112"/>
      <c r="D25" s="100">
        <v>45293.291666608799</v>
      </c>
      <c r="E25" s="97">
        <f t="shared" si="45"/>
        <v>0.99999994213430909</v>
      </c>
      <c r="F25" s="98">
        <f t="shared" si="46"/>
        <v>13.999999942134309</v>
      </c>
      <c r="G25" s="17">
        <v>808761.02500000002</v>
      </c>
      <c r="H25" s="17">
        <v>9158810.1614999995</v>
      </c>
      <c r="I25" s="18">
        <v>2572.4229999999998</v>
      </c>
      <c r="K25" s="19">
        <f t="shared" si="47"/>
        <v>-0.34999999916180968</v>
      </c>
      <c r="L25" s="20">
        <f t="shared" si="48"/>
        <v>0.29999986290931702</v>
      </c>
      <c r="M25" s="20">
        <f t="shared" si="49"/>
        <v>0.46097713301082061</v>
      </c>
      <c r="N25" s="20">
        <f t="shared" si="50"/>
        <v>0.19999999994979589</v>
      </c>
      <c r="O25" s="21">
        <f t="shared" si="51"/>
        <v>0.5024936986060563</v>
      </c>
      <c r="P25" s="21">
        <f t="shared" si="52"/>
        <v>0.502493727683203</v>
      </c>
      <c r="Q25" s="22">
        <f t="shared" si="53"/>
        <v>-0.38335180935088775</v>
      </c>
      <c r="R25" s="26"/>
      <c r="S25" s="52">
        <f t="shared" si="54"/>
        <v>310.60128177561978</v>
      </c>
      <c r="T25" s="53">
        <f t="shared" si="55"/>
        <v>23.454141388563006</v>
      </c>
      <c r="U25" s="26"/>
      <c r="V25" s="23">
        <f t="shared" si="56"/>
        <v>-0.19999999785795808</v>
      </c>
      <c r="W25" s="21">
        <f t="shared" si="57"/>
        <v>-0.34999996423721313</v>
      </c>
      <c r="X25" s="21">
        <f t="shared" si="58"/>
        <v>0.40311285530138297</v>
      </c>
      <c r="Y25" s="21">
        <f t="shared" si="59"/>
        <v>-1.0500000000320142</v>
      </c>
      <c r="Z25" s="21">
        <f t="shared" si="60"/>
        <v>1.1247221764402369</v>
      </c>
      <c r="AA25" s="21">
        <f t="shared" si="61"/>
        <v>8.0337298649215017E-2</v>
      </c>
      <c r="AB25" s="22">
        <f t="shared" si="62"/>
        <v>5.7383784986621608E-3</v>
      </c>
      <c r="AC25" s="26"/>
      <c r="AD25" s="52">
        <f t="shared" si="63"/>
        <v>209.74488355451697</v>
      </c>
      <c r="AE25" s="53">
        <f t="shared" si="64"/>
        <v>-68.99735486160894</v>
      </c>
      <c r="AF25" s="26"/>
      <c r="AG25" s="67">
        <f t="shared" si="65"/>
        <v>1.9900745917975908</v>
      </c>
      <c r="AH25" s="67">
        <f t="shared" si="66"/>
        <v>12.44751836088493</v>
      </c>
      <c r="AI25" s="26"/>
      <c r="AJ25" s="20">
        <f t="shared" si="67"/>
        <v>320.48904208706074</v>
      </c>
    </row>
    <row r="26" spans="2:100" ht="15.75" x14ac:dyDescent="0.25">
      <c r="B26" s="124">
        <v>7</v>
      </c>
      <c r="C26" s="125"/>
      <c r="D26" s="100">
        <v>45296.375</v>
      </c>
      <c r="E26" s="97">
        <f t="shared" ref="E26:E27" si="68">D26-D25</f>
        <v>3.0833333912014496</v>
      </c>
      <c r="F26" s="98">
        <f t="shared" ref="F26:F27" si="69">D26-D$20</f>
        <v>17.083333333335759</v>
      </c>
      <c r="G26" s="17">
        <v>808761.02600000007</v>
      </c>
      <c r="H26" s="17">
        <v>9158810.1605000012</v>
      </c>
      <c r="I26" s="18">
        <v>2572.4279999999999</v>
      </c>
      <c r="K26" s="19">
        <f t="shared" ref="K26:K27" si="70">(G26-G25)*100</f>
        <v>0.10000000474974513</v>
      </c>
      <c r="L26" s="20">
        <f t="shared" ref="L26:L27" si="71">(H26-H25)*100</f>
        <v>-9.999983012676239E-2</v>
      </c>
      <c r="M26" s="20">
        <f t="shared" ref="M26:M27" si="72">SQRT(K26^2+L26^2)</f>
        <v>0.14142123947742213</v>
      </c>
      <c r="N26" s="20">
        <f t="shared" ref="N26:N27" si="73">(I26-I25)*100</f>
        <v>0.50000000001091394</v>
      </c>
      <c r="O26" s="21">
        <f t="shared" ref="O26:O27" si="74">(SQRT((G26-G25)^2+(H26-H25)^2+(I26-I25)^2)*100)</f>
        <v>0.51961521050316095</v>
      </c>
      <c r="P26" s="21">
        <f t="shared" ref="P26:P27" si="75">O26/(F26-F25)</f>
        <v>0.16852384889221728</v>
      </c>
      <c r="Q26" s="22">
        <f t="shared" ref="Q26:Q27" si="76">(P26-P25)/(F26-F25)</f>
        <v>-0.10831455325071132</v>
      </c>
      <c r="R26" s="26"/>
      <c r="S26" s="52">
        <f t="shared" ref="S26:S27" si="77">IF(K26&lt;0, ATAN2(L26,K26)*180/PI()+360,ATAN2(L26,K26)*180/PI())</f>
        <v>134.99994997415911</v>
      </c>
      <c r="T26" s="53">
        <f t="shared" ref="T26:T27" si="78">ATAN(N26/M26)*180/PI()</f>
        <v>74.20684334067316</v>
      </c>
      <c r="U26" s="26"/>
      <c r="V26" s="23">
        <f t="shared" ref="V26:V27" si="79">(G26-$G$20)*100</f>
        <v>-9.9999993108212948E-2</v>
      </c>
      <c r="W26" s="21">
        <f t="shared" ref="W26:W27" si="80">(H26-$H$20)*100</f>
        <v>-0.44999979436397552</v>
      </c>
      <c r="X26" s="21">
        <f t="shared" ref="X26:X27" si="81">SQRT(V26^2+W26^2)</f>
        <v>0.46097702063038121</v>
      </c>
      <c r="Y26" s="21">
        <f t="shared" ref="Y26:Y27" si="82">(I26-$I$20)*100</f>
        <v>-0.55000000002110028</v>
      </c>
      <c r="Z26" s="21">
        <f t="shared" ref="Z26:Z27" si="83">SQRT((G26-$G$20)^2+(H26-$H$20)^2+(I26-$I$20)^2)*100</f>
        <v>0.71763487483014177</v>
      </c>
      <c r="AA26" s="21">
        <f t="shared" ref="AA26:AA27" si="84">Z26/F26</f>
        <v>4.2007895112002334E-2</v>
      </c>
      <c r="AB26" s="22">
        <f t="shared" ref="AB26:AB27" si="85">(AA26-$AA$20)/(F26-$F$20)</f>
        <v>2.4589987382632023E-3</v>
      </c>
      <c r="AC26" s="26"/>
      <c r="AD26" s="52">
        <f t="shared" ref="AD26:AD27" si="86">IF(F26&lt;=0,NA(),IF((G26-$G$20)&lt;0,ATAN2((H26-$H$20),(G26-$G$20))*180/PI()+360,ATAN2((H26-$H$20),(G26-$G$20))*180/PI()))</f>
        <v>192.52881241746411</v>
      </c>
      <c r="AE26" s="53">
        <f t="shared" ref="AE26:AE27" si="87">IF(E26&lt;=0,NA(),ATAN(Y26/X26)*180/PI())</f>
        <v>-50.032279229781047</v>
      </c>
      <c r="AF26" s="26"/>
      <c r="AG26" s="67">
        <f t="shared" ref="AG26:AG27" si="88">1/(O26/E26)</f>
        <v>5.9338782408154565</v>
      </c>
      <c r="AH26" s="67">
        <f t="shared" ref="AH26:AH27" si="89">1/(Z26/F26)</f>
        <v>23.805048963624074</v>
      </c>
      <c r="AI26" s="26"/>
      <c r="AJ26" s="20">
        <f t="shared" ref="AJ26:AJ27" si="90">SQRT((G26-$E$11)^2+(H26-$F$11)^2+(I26-$G$11)^2)</f>
        <v>320.49011090353162</v>
      </c>
    </row>
    <row r="27" spans="2:100" ht="15.75" x14ac:dyDescent="0.25">
      <c r="B27" s="111">
        <v>8</v>
      </c>
      <c r="C27" s="112"/>
      <c r="D27" s="100">
        <v>45297.375</v>
      </c>
      <c r="E27" s="97">
        <f t="shared" si="68"/>
        <v>1</v>
      </c>
      <c r="F27" s="98">
        <f t="shared" si="69"/>
        <v>18.083333333335759</v>
      </c>
      <c r="G27" s="17">
        <v>808761.02850000001</v>
      </c>
      <c r="H27" s="17">
        <v>9158810.1600000001</v>
      </c>
      <c r="I27" s="18">
        <v>2572.4165000000003</v>
      </c>
      <c r="K27" s="19">
        <f t="shared" si="70"/>
        <v>0.24999999441206455</v>
      </c>
      <c r="L27" s="20">
        <f t="shared" si="71"/>
        <v>-5.0000101327896118E-2</v>
      </c>
      <c r="M27" s="20">
        <f t="shared" si="72"/>
        <v>0.2549509900722729</v>
      </c>
      <c r="N27" s="20">
        <f t="shared" si="73"/>
        <v>-1.1499999999614374</v>
      </c>
      <c r="O27" s="21">
        <f t="shared" si="74"/>
        <v>1.1779219020164871</v>
      </c>
      <c r="P27" s="21">
        <f t="shared" si="75"/>
        <v>1.1779219020164871</v>
      </c>
      <c r="Q27" s="22">
        <f t="shared" si="76"/>
        <v>1.0093980531242699</v>
      </c>
      <c r="R27" s="26"/>
      <c r="S27" s="52">
        <f t="shared" si="77"/>
        <v>101.3099550497644</v>
      </c>
      <c r="T27" s="53">
        <f t="shared" si="78"/>
        <v>-77.499898942690976</v>
      </c>
      <c r="U27" s="26"/>
      <c r="V27" s="23">
        <f t="shared" si="79"/>
        <v>0.1500000013038516</v>
      </c>
      <c r="W27" s="21">
        <f t="shared" si="80"/>
        <v>-0.49999989569187164</v>
      </c>
      <c r="X27" s="21">
        <f t="shared" si="81"/>
        <v>0.52201522591112037</v>
      </c>
      <c r="Y27" s="21">
        <f t="shared" si="82"/>
        <v>-1.6999999999825377</v>
      </c>
      <c r="Z27" s="21">
        <f t="shared" si="83"/>
        <v>1.778341895143807</v>
      </c>
      <c r="AA27" s="21">
        <f t="shared" si="84"/>
        <v>9.8341487289045265E-2</v>
      </c>
      <c r="AB27" s="22">
        <f t="shared" si="85"/>
        <v>5.4382389284257371E-3</v>
      </c>
      <c r="AC27" s="26"/>
      <c r="AD27" s="52">
        <f t="shared" si="86"/>
        <v>163.30075233916196</v>
      </c>
      <c r="AE27" s="53">
        <f t="shared" si="87"/>
        <v>-72.929964841365361</v>
      </c>
      <c r="AF27" s="26"/>
      <c r="AG27" s="67">
        <f t="shared" si="88"/>
        <v>0.84895271773799086</v>
      </c>
      <c r="AH27" s="67">
        <f t="shared" si="89"/>
        <v>10.168648325002451</v>
      </c>
      <c r="AI27" s="26"/>
      <c r="AJ27" s="20">
        <f t="shared" si="90"/>
        <v>320.48743948050202</v>
      </c>
    </row>
    <row r="28" spans="2:100" ht="15.75" x14ac:dyDescent="0.25">
      <c r="B28" s="124">
        <v>9</v>
      </c>
      <c r="C28" s="125"/>
      <c r="D28" s="100">
        <v>45299.375</v>
      </c>
      <c r="E28" s="97">
        <f t="shared" ref="E28:E29" si="91">D28-D27</f>
        <v>2</v>
      </c>
      <c r="F28" s="98">
        <f t="shared" ref="F28:F29" si="92">D28-D$20</f>
        <v>20.083333333335759</v>
      </c>
      <c r="G28" s="17">
        <v>808761.03750000009</v>
      </c>
      <c r="H28" s="17">
        <v>9158810.1545000002</v>
      </c>
      <c r="I28" s="18">
        <v>2572.4189999999999</v>
      </c>
      <c r="K28" s="19">
        <f t="shared" ref="K28:K29" si="93">(G28-G27)*100</f>
        <v>0.90000000782310963</v>
      </c>
      <c r="L28" s="20">
        <f t="shared" ref="L28:L29" si="94">(H28-H27)*100</f>
        <v>-0.54999999701976776</v>
      </c>
      <c r="M28" s="20">
        <f t="shared" ref="M28:M29" si="95">SQRT(K28^2+L28^2)</f>
        <v>1.0547511606077247</v>
      </c>
      <c r="N28" s="20">
        <f t="shared" ref="N28:N29" si="96">(I28-I27)*100</f>
        <v>0.24999999995998223</v>
      </c>
      <c r="O28" s="21">
        <f t="shared" ref="O28:O29" si="97">(SQRT((G28-G27)^2+(H28-H27)^2+(I28-I27)^2)*100)</f>
        <v>1.0839741744079205</v>
      </c>
      <c r="P28" s="21">
        <f t="shared" ref="P28:P29" si="98">O28/(F28-F27)</f>
        <v>0.54198708720396027</v>
      </c>
      <c r="Q28" s="22">
        <f t="shared" ref="Q28:Q29" si="99">(P28-P27)/(F28-F27)</f>
        <v>-0.31796740740626339</v>
      </c>
      <c r="R28" s="26"/>
      <c r="S28" s="52">
        <f t="shared" ref="S28:S29" si="100">IF(K28&lt;0, ATAN2(L28,K28)*180/PI()+360,ATAN2(L28,K28)*180/PI())</f>
        <v>121.42956525510243</v>
      </c>
      <c r="T28" s="53">
        <f t="shared" ref="T28:T29" si="101">ATAN(N28/M28)*180/PI()</f>
        <v>13.334330234187767</v>
      </c>
      <c r="U28" s="26"/>
      <c r="V28" s="23">
        <f t="shared" ref="V28:V29" si="102">(G28-$G$20)*100</f>
        <v>1.0500000091269612</v>
      </c>
      <c r="W28" s="21">
        <f t="shared" ref="W28:W29" si="103">(H28-$H$20)*100</f>
        <v>-1.0499998927116394</v>
      </c>
      <c r="X28" s="21">
        <f t="shared" ref="X28:X29" si="104">SQRT(V28^2+W28^2)</f>
        <v>1.4849241710811609</v>
      </c>
      <c r="Y28" s="21">
        <f t="shared" ref="Y28:Y29" si="105">(I28-$I$20)*100</f>
        <v>-1.4500000000225555</v>
      </c>
      <c r="Z28" s="21">
        <f t="shared" ref="Z28:Z29" si="106">SQRT((G28-$G$20)^2+(H28-$H$20)^2+(I28-$I$20)^2)*100</f>
        <v>2.0754517084062649</v>
      </c>
      <c r="AA28" s="21">
        <f t="shared" ref="AA28:AA29" si="107">Z28/F28</f>
        <v>0.10334199377955258</v>
      </c>
      <c r="AB28" s="22">
        <f t="shared" ref="AB28:AB29" si="108">(AA28-$AA$20)/(F28-$F$20)</f>
        <v>5.145659441304901E-3</v>
      </c>
      <c r="AC28" s="26"/>
      <c r="AD28" s="52">
        <f t="shared" ref="AD28:AD29" si="109">IF(F28&lt;=0,NA(),IF((G28-$G$20)&lt;0,ATAN2((H28-$H$20),(G28-$G$20))*180/PI()+360,ATAN2((H28-$H$20),(G28-$G$20))*180/PI()))</f>
        <v>134.99999682375861</v>
      </c>
      <c r="AE28" s="53">
        <f t="shared" ref="AE28:AE29" si="110">IF(E28&lt;=0,NA(),ATAN(Y28/X28)*180/PI())</f>
        <v>-44.318240251021919</v>
      </c>
      <c r="AF28" s="26"/>
      <c r="AG28" s="67">
        <f t="shared" ref="AG28:AG29" si="111">1/(O28/E28)</f>
        <v>1.8450624075914204</v>
      </c>
      <c r="AH28" s="67">
        <f t="shared" ref="AH28:AH29" si="112">1/(Z28/F28)</f>
        <v>9.6766083508431553</v>
      </c>
      <c r="AI28" s="26"/>
      <c r="AJ28" s="20">
        <f t="shared" ref="AJ28:AJ29" si="113">SQRT((G28-$E$11)^2+(H28-$F$11)^2+(I28-$G$11)^2)</f>
        <v>320.48763117743852</v>
      </c>
    </row>
    <row r="29" spans="2:100" ht="15.75" x14ac:dyDescent="0.25">
      <c r="B29" s="111">
        <v>10</v>
      </c>
      <c r="C29" s="112"/>
      <c r="D29" s="100">
        <v>45300.375</v>
      </c>
      <c r="E29" s="97">
        <f t="shared" si="91"/>
        <v>1</v>
      </c>
      <c r="F29" s="98">
        <f t="shared" si="92"/>
        <v>21.083333333335759</v>
      </c>
      <c r="G29" s="17">
        <v>808761.0064999999</v>
      </c>
      <c r="H29" s="17">
        <v>9158810.1739999987</v>
      </c>
      <c r="I29" s="18">
        <v>2572.4210000000003</v>
      </c>
      <c r="K29" s="19">
        <f t="shared" si="93"/>
        <v>-3.100000019185245</v>
      </c>
      <c r="L29" s="20">
        <f t="shared" si="94"/>
        <v>1.9499998539686203</v>
      </c>
      <c r="M29" s="20">
        <f t="shared" si="95"/>
        <v>3.6623079539309855</v>
      </c>
      <c r="N29" s="20">
        <f t="shared" si="96"/>
        <v>0.20000000004074536</v>
      </c>
      <c r="O29" s="21">
        <f t="shared" si="97"/>
        <v>3.6677649255973943</v>
      </c>
      <c r="P29" s="21">
        <f t="shared" si="98"/>
        <v>3.6677649255973943</v>
      </c>
      <c r="Q29" s="22">
        <f t="shared" si="99"/>
        <v>3.125777838393434</v>
      </c>
      <c r="R29" s="26"/>
      <c r="S29" s="52">
        <f t="shared" si="100"/>
        <v>302.17121503488943</v>
      </c>
      <c r="T29" s="53">
        <f t="shared" si="101"/>
        <v>3.1258389163859293</v>
      </c>
      <c r="U29" s="26"/>
      <c r="V29" s="23">
        <f t="shared" si="102"/>
        <v>-2.0500000100582838</v>
      </c>
      <c r="W29" s="21">
        <f t="shared" si="103"/>
        <v>0.8999999612569809</v>
      </c>
      <c r="X29" s="21">
        <f t="shared" si="104"/>
        <v>2.2388613113593103</v>
      </c>
      <c r="Y29" s="21">
        <f t="shared" si="105"/>
        <v>-1.2499999999818101</v>
      </c>
      <c r="Z29" s="21">
        <f t="shared" si="106"/>
        <v>2.5641762754257078</v>
      </c>
      <c r="AA29" s="21">
        <f t="shared" si="107"/>
        <v>0.12162100911108678</v>
      </c>
      <c r="AB29" s="22">
        <f t="shared" si="108"/>
        <v>5.7685854123828992E-3</v>
      </c>
      <c r="AC29" s="26"/>
      <c r="AD29" s="52">
        <f t="shared" si="109"/>
        <v>293.70264493963833</v>
      </c>
      <c r="AE29" s="53">
        <f t="shared" si="110"/>
        <v>-29.175476239194754</v>
      </c>
      <c r="AF29" s="26"/>
      <c r="AG29" s="67">
        <f t="shared" si="111"/>
        <v>0.27264560850696368</v>
      </c>
      <c r="AH29" s="67">
        <f t="shared" si="112"/>
        <v>8.2222636311676638</v>
      </c>
      <c r="AI29" s="26"/>
      <c r="AJ29" s="20">
        <f t="shared" si="113"/>
        <v>320.48813446416608</v>
      </c>
    </row>
    <row r="30" spans="2:100" ht="15.75" x14ac:dyDescent="0.25">
      <c r="B30" s="124">
        <v>11</v>
      </c>
      <c r="C30" s="125"/>
      <c r="D30" s="100">
        <v>45301.375</v>
      </c>
      <c r="E30" s="97">
        <f t="shared" ref="E30:E31" si="114">D30-D29</f>
        <v>1</v>
      </c>
      <c r="F30" s="98">
        <f t="shared" ref="F30:F31" si="115">D30-D$20</f>
        <v>22.083333333335759</v>
      </c>
      <c r="G30" s="17">
        <v>808761.00900000008</v>
      </c>
      <c r="H30" s="17">
        <v>9158810.1730000004</v>
      </c>
      <c r="I30" s="18">
        <v>2572.4045000000001</v>
      </c>
      <c r="K30" s="19">
        <f t="shared" ref="K30:K31" si="116">(G30-G29)*100</f>
        <v>0.25000001769512892</v>
      </c>
      <c r="L30" s="20">
        <f t="shared" ref="L30:L31" si="117">(H30-H29)*100</f>
        <v>-9.999983012676239E-2</v>
      </c>
      <c r="M30" s="20">
        <f t="shared" ref="M30:M31" si="118">SQRT(K30^2+L30^2)</f>
        <v>0.26925819369695347</v>
      </c>
      <c r="N30" s="20">
        <f t="shared" ref="N30:N31" si="119">(I30-I29)*100</f>
        <v>-1.6500000000178261</v>
      </c>
      <c r="O30" s="21">
        <f t="shared" ref="O30:O31" si="120">(SQRT((G30-G29)^2+(H30-H29)^2+(I30-I29)^2)*100)</f>
        <v>1.671825342232786</v>
      </c>
      <c r="P30" s="21">
        <f t="shared" ref="P30:P31" si="121">O30/(F30-F29)</f>
        <v>1.671825342232786</v>
      </c>
      <c r="Q30" s="22">
        <f t="shared" ref="Q30:Q31" si="122">(P30-P29)/(F30-F29)</f>
        <v>-1.9959395833646083</v>
      </c>
      <c r="R30" s="26"/>
      <c r="S30" s="52">
        <f t="shared" ref="S30:S31" si="123">IF(K30&lt;0, ATAN2(L30,K30)*180/PI()+360,ATAN2(L30,K30)*180/PI())</f>
        <v>111.80137452578697</v>
      </c>
      <c r="T30" s="53">
        <f t="shared" ref="T30:T31" si="124">ATAN(N30/M30)*180/PI()</f>
        <v>-80.73178045116785</v>
      </c>
      <c r="U30" s="26"/>
      <c r="V30" s="23">
        <f t="shared" ref="V30:V31" si="125">(G30-$G$20)*100</f>
        <v>-1.7999999923631549</v>
      </c>
      <c r="W30" s="21">
        <f t="shared" ref="W30:W31" si="126">(H30-$H$20)*100</f>
        <v>0.80000013113021851</v>
      </c>
      <c r="X30" s="21">
        <f t="shared" ref="X30:X31" si="127">SQRT(V30^2+W30^2)</f>
        <v>1.9697716066376134</v>
      </c>
      <c r="Y30" s="21">
        <f t="shared" ref="Y30:Y31" si="128">(I30-$I$20)*100</f>
        <v>-2.8999999999996362</v>
      </c>
      <c r="Z30" s="21">
        <f t="shared" ref="Z30:Z31" si="129">SQRT((G30-$G$20)^2+(H30-$H$20)^2+(I30-$I$20)^2)*100</f>
        <v>3.5057096545940047</v>
      </c>
      <c r="AA30" s="21">
        <f t="shared" ref="AA30:AA31" si="130">Z30/F30</f>
        <v>0.15874911643442807</v>
      </c>
      <c r="AB30" s="22">
        <f t="shared" ref="AB30:AB31" si="131">(AA30-$AA$20)/(F30-$F$20)</f>
        <v>7.1886392347657651E-3</v>
      </c>
      <c r="AC30" s="26"/>
      <c r="AD30" s="52">
        <f t="shared" ref="AD30:AD31" si="132">IF(F30&lt;=0,NA(),IF((G30-$G$20)&lt;0,ATAN2((H30-$H$20),(G30-$G$20))*180/PI()+360,ATAN2((H30-$H$20),(G30-$G$20))*180/PI()))</f>
        <v>293.96249255030534</v>
      </c>
      <c r="AE30" s="53">
        <f t="shared" ref="AE30:AE31" si="133">IF(E30&lt;=0,NA(),ATAN(Y30/X30)*180/PI())</f>
        <v>-55.814414435237687</v>
      </c>
      <c r="AF30" s="26"/>
      <c r="AG30" s="67">
        <f t="shared" ref="AG30:AG31" si="134">1/(O30/E30)</f>
        <v>0.59814860723696306</v>
      </c>
      <c r="AH30" s="67">
        <f t="shared" ref="AH30:AH31" si="135">1/(Z30/F30)</f>
        <v>6.2992476585723471</v>
      </c>
      <c r="AI30" s="26"/>
      <c r="AJ30" s="20">
        <f t="shared" ref="AJ30:AJ31" si="136">SQRT((G30-$E$11)^2+(H30-$F$11)^2+(I30-$G$11)^2)</f>
        <v>320.48511425236831</v>
      </c>
    </row>
    <row r="31" spans="2:100" ht="15.75" x14ac:dyDescent="0.25">
      <c r="B31" s="111">
        <v>12</v>
      </c>
      <c r="C31" s="112"/>
      <c r="D31" s="100">
        <v>45303.375</v>
      </c>
      <c r="E31" s="97">
        <f t="shared" si="114"/>
        <v>2</v>
      </c>
      <c r="F31" s="98">
        <f t="shared" si="115"/>
        <v>24.083333333335759</v>
      </c>
      <c r="G31" s="17">
        <v>808761.03899999999</v>
      </c>
      <c r="H31" s="17">
        <v>9158810.1545000002</v>
      </c>
      <c r="I31" s="18">
        <v>2572.4155000000001</v>
      </c>
      <c r="K31" s="19">
        <f t="shared" si="116"/>
        <v>2.9999999911524355</v>
      </c>
      <c r="L31" s="20">
        <f t="shared" si="117"/>
        <v>-1.8500000238418579</v>
      </c>
      <c r="M31" s="20">
        <f t="shared" si="118"/>
        <v>3.5245567146989547</v>
      </c>
      <c r="N31" s="20">
        <f t="shared" si="119"/>
        <v>1.0999999999967258</v>
      </c>
      <c r="O31" s="21">
        <f t="shared" si="120"/>
        <v>3.6922215582386557</v>
      </c>
      <c r="P31" s="21">
        <f t="shared" si="121"/>
        <v>1.8461107791193279</v>
      </c>
      <c r="Q31" s="22">
        <f t="shared" si="122"/>
        <v>8.7142718443270928E-2</v>
      </c>
      <c r="R31" s="26"/>
      <c r="S31" s="52">
        <f t="shared" si="123"/>
        <v>121.66075150202445</v>
      </c>
      <c r="T31" s="53">
        <f t="shared" si="124"/>
        <v>17.332933325453507</v>
      </c>
      <c r="U31" s="26"/>
      <c r="V31" s="23">
        <f t="shared" si="125"/>
        <v>1.1999999987892807</v>
      </c>
      <c r="W31" s="21">
        <f t="shared" si="126"/>
        <v>-1.0499998927116394</v>
      </c>
      <c r="X31" s="21">
        <f t="shared" si="127"/>
        <v>1.5945218003491604</v>
      </c>
      <c r="Y31" s="21">
        <f t="shared" si="128"/>
        <v>-1.8000000000029104</v>
      </c>
      <c r="Z31" s="21">
        <f t="shared" si="129"/>
        <v>2.4046828838329608</v>
      </c>
      <c r="AA31" s="21">
        <f t="shared" si="130"/>
        <v>9.984842424218901E-2</v>
      </c>
      <c r="AB31" s="22">
        <f t="shared" si="131"/>
        <v>4.1459553318551811E-3</v>
      </c>
      <c r="AC31" s="26"/>
      <c r="AD31" s="52">
        <f t="shared" si="132"/>
        <v>131.18592229303823</v>
      </c>
      <c r="AE31" s="53">
        <f t="shared" si="133"/>
        <v>-48.464018327849317</v>
      </c>
      <c r="AF31" s="26"/>
      <c r="AG31" s="67">
        <f t="shared" si="134"/>
        <v>0.5416793029490039</v>
      </c>
      <c r="AH31" s="67">
        <f t="shared" si="135"/>
        <v>10.015180585869171</v>
      </c>
      <c r="AI31" s="26"/>
      <c r="AJ31" s="20">
        <f t="shared" si="136"/>
        <v>320.48629912799868</v>
      </c>
    </row>
    <row r="32" spans="2:100" ht="15.75" x14ac:dyDescent="0.25">
      <c r="B32" s="124">
        <v>13</v>
      </c>
      <c r="C32" s="125"/>
      <c r="D32" s="100">
        <v>45304.375</v>
      </c>
      <c r="E32" s="97">
        <f t="shared" ref="E32" si="137">D32-D31</f>
        <v>1</v>
      </c>
      <c r="F32" s="98">
        <f t="shared" ref="F32" si="138">D32-D$20</f>
        <v>25.083333333335759</v>
      </c>
      <c r="G32" s="17">
        <v>808761.02799999993</v>
      </c>
      <c r="H32" s="17">
        <v>9158810.1665000003</v>
      </c>
      <c r="I32" s="18">
        <v>2572.4290000000001</v>
      </c>
      <c r="K32" s="19">
        <f t="shared" ref="K32:K33" si="139">(G32-G31)*100</f>
        <v>-1.1000000056810677</v>
      </c>
      <c r="L32" s="20">
        <f t="shared" ref="L32:L33" si="140">(H32-H31)*100</f>
        <v>1.2000000104308128</v>
      </c>
      <c r="M32" s="20">
        <f t="shared" ref="M32:M33" si="141">SQRT(K32^2+L32^2)</f>
        <v>1.6278820711379249</v>
      </c>
      <c r="N32" s="20">
        <f t="shared" ref="N32:N33" si="142">(I32-I31)*100</f>
        <v>1.3500000000021828</v>
      </c>
      <c r="O32" s="21">
        <f t="shared" ref="O32:O33" si="143">(SQRT((G32-G31)^2+(H32-H31)^2+(I32-I31)^2)*100)</f>
        <v>2.1148286071306566</v>
      </c>
      <c r="P32" s="21">
        <f t="shared" ref="P32:P33" si="144">O32/(F32-F31)</f>
        <v>2.1148286071306566</v>
      </c>
      <c r="Q32" s="22">
        <f t="shared" ref="Q32:Q33" si="145">(P32-P31)/(F32-F31)</f>
        <v>0.26871782801132871</v>
      </c>
      <c r="R32" s="26"/>
      <c r="S32" s="52">
        <f t="shared" ref="S32:S33" si="146">IF(K32&lt;0, ATAN2(L32,K32)*180/PI()+360,ATAN2(L32,K32)*180/PI())</f>
        <v>317.48955302268001</v>
      </c>
      <c r="T32" s="53">
        <f t="shared" ref="T32:T33" si="147">ATAN(N32/M32)*180/PI()</f>
        <v>39.668863288952252</v>
      </c>
      <c r="U32" s="26"/>
      <c r="V32" s="23">
        <f t="shared" ref="V32:V33" si="148">(G32-$G$20)*100</f>
        <v>9.9999993108212948E-2</v>
      </c>
      <c r="W32" s="21">
        <f t="shared" ref="W32:W33" si="149">(H32-$H$20)*100</f>
        <v>0.15000011771917343</v>
      </c>
      <c r="X32" s="21">
        <f t="shared" ref="X32:X33" si="150">SQRT(V32^2+W32^2)</f>
        <v>0.18027765789861072</v>
      </c>
      <c r="Y32" s="21">
        <f t="shared" ref="Y32:Y33" si="151">(I32-$I$20)*100</f>
        <v>-0.4500000000007276</v>
      </c>
      <c r="Z32" s="21">
        <f t="shared" ref="Z32:Z33" si="152">SQRT((G32-$G$20)^2+(H32-$H$20)^2+(I32-$I$20)^2)*100</f>
        <v>0.48476802074607128</v>
      </c>
      <c r="AA32" s="21">
        <f t="shared" ref="AA32:AA33" si="153">Z32/F32</f>
        <v>1.9326299830406287E-2</v>
      </c>
      <c r="AB32" s="22">
        <f t="shared" ref="AB32:AB33" si="154">(AA32-$AA$20)/(F32-$F$20)</f>
        <v>7.7048371416894694E-4</v>
      </c>
      <c r="AC32" s="26"/>
      <c r="AD32" s="52">
        <f t="shared" ref="AD32:AD33" si="155">IF(F32&lt;=0,NA(),IF((G32-$G$20)&lt;0,ATAN2((H32-$H$20),(G32-$G$20))*180/PI()+360,ATAN2((H32-$H$20),(G32-$G$20))*180/PI()))</f>
        <v>33.690044950246126</v>
      </c>
      <c r="AE32" s="53">
        <f t="shared" ref="AE32:AE33" si="156">IF(E32&lt;=0,NA(),ATAN(Y32/X32)*180/PI())</f>
        <v>-68.168120704933173</v>
      </c>
      <c r="AF32" s="26"/>
      <c r="AG32" s="67">
        <f t="shared" ref="AG32:AG33" si="157">1/(O32/E32)</f>
        <v>0.47285155715610144</v>
      </c>
      <c r="AH32" s="67">
        <f t="shared" ref="AH32:AH33" si="158">1/(Z32/F32)</f>
        <v>51.742962117698738</v>
      </c>
      <c r="AI32" s="26"/>
      <c r="AJ32" s="20">
        <f t="shared" ref="AJ32:AJ33" si="159">SQRT((G32-$E$11)^2+(H32-$F$11)^2+(I32-$G$11)^2)</f>
        <v>320.48420109339969</v>
      </c>
    </row>
    <row r="33" spans="2:36" ht="15.75" x14ac:dyDescent="0.25">
      <c r="B33" s="111">
        <v>14</v>
      </c>
      <c r="C33" s="112"/>
      <c r="D33" s="100">
        <v>45305.375</v>
      </c>
      <c r="E33" s="97">
        <f t="shared" ref="E33:E34" si="160">D33-D32</f>
        <v>1</v>
      </c>
      <c r="F33" s="98">
        <f t="shared" ref="F33:F34" si="161">D33-D$20</f>
        <v>26.083333333335759</v>
      </c>
      <c r="G33" s="17">
        <v>808761.02850000001</v>
      </c>
      <c r="H33" s="17">
        <v>9158810.1634999998</v>
      </c>
      <c r="I33" s="18">
        <v>2572.4205000000002</v>
      </c>
      <c r="K33" s="19">
        <f t="shared" si="139"/>
        <v>5.0000008195638657E-2</v>
      </c>
      <c r="L33" s="20">
        <f t="shared" si="140"/>
        <v>-0.30000004917383194</v>
      </c>
      <c r="M33" s="20">
        <f t="shared" si="141"/>
        <v>0.30413817636703472</v>
      </c>
      <c r="N33" s="20">
        <f t="shared" si="142"/>
        <v>-0.84999999999126885</v>
      </c>
      <c r="O33" s="21">
        <f t="shared" si="143"/>
        <v>0.9027735210500043</v>
      </c>
      <c r="P33" s="21">
        <f t="shared" si="144"/>
        <v>0.9027735210500043</v>
      </c>
      <c r="Q33" s="22">
        <f t="shared" si="145"/>
        <v>-1.2120550860806523</v>
      </c>
      <c r="R33" s="26"/>
      <c r="S33" s="52">
        <f t="shared" si="146"/>
        <v>170.5376777919744</v>
      </c>
      <c r="T33" s="53">
        <f t="shared" si="147"/>
        <v>-70.3123020119193</v>
      </c>
      <c r="U33" s="26"/>
      <c r="V33" s="23">
        <f t="shared" si="148"/>
        <v>0.1500000013038516</v>
      </c>
      <c r="W33" s="21">
        <f t="shared" si="149"/>
        <v>-0.14999993145465851</v>
      </c>
      <c r="X33" s="21">
        <f t="shared" si="150"/>
        <v>0.21213198680905654</v>
      </c>
      <c r="Y33" s="21">
        <f t="shared" si="151"/>
        <v>-1.2999999999919964</v>
      </c>
      <c r="Z33" s="21">
        <f t="shared" si="152"/>
        <v>1.3171939795666956</v>
      </c>
      <c r="AA33" s="21">
        <f t="shared" si="153"/>
        <v>5.0499449695843059E-2</v>
      </c>
      <c r="AB33" s="22">
        <f t="shared" si="154"/>
        <v>1.9360811384985955E-3</v>
      </c>
      <c r="AC33" s="26"/>
      <c r="AD33" s="52">
        <f t="shared" si="155"/>
        <v>134.99998665978376</v>
      </c>
      <c r="AE33" s="53">
        <f t="shared" si="156"/>
        <v>-80.732245494240161</v>
      </c>
      <c r="AF33" s="26"/>
      <c r="AG33" s="67">
        <f t="shared" si="157"/>
        <v>1.1076975306463495</v>
      </c>
      <c r="AH33" s="67">
        <f t="shared" si="158"/>
        <v>19.802195984767664</v>
      </c>
      <c r="AI33" s="26"/>
      <c r="AJ33" s="20">
        <f t="shared" si="159"/>
        <v>320.48513449957318</v>
      </c>
    </row>
    <row r="34" spans="2:36" ht="15.75" x14ac:dyDescent="0.25">
      <c r="B34" s="124">
        <v>15</v>
      </c>
      <c r="C34" s="125"/>
      <c r="D34" s="100">
        <v>45309.375</v>
      </c>
      <c r="E34" s="97">
        <f t="shared" si="160"/>
        <v>4</v>
      </c>
      <c r="F34" s="98">
        <f t="shared" si="161"/>
        <v>30.083333333335759</v>
      </c>
      <c r="G34" s="17">
        <v>808761.03399999999</v>
      </c>
      <c r="H34" s="17">
        <v>9158810.159</v>
      </c>
      <c r="I34" s="18">
        <v>2572.4195</v>
      </c>
      <c r="K34" s="19">
        <f t="shared" ref="K34:K35" si="162">(G34-G33)*100</f>
        <v>0.54999999701976776</v>
      </c>
      <c r="L34" s="20">
        <f t="shared" ref="L34:L35" si="163">(H34-H33)*100</f>
        <v>-0.44999998062849045</v>
      </c>
      <c r="M34" s="20">
        <f t="shared" ref="M34:M35" si="164">SQRT(K34^2+L34^2)</f>
        <v>0.71063350560425043</v>
      </c>
      <c r="N34" s="20">
        <f t="shared" ref="N34:N35" si="165">(I34-I33)*100</f>
        <v>-0.10000000002037268</v>
      </c>
      <c r="O34" s="21">
        <f t="shared" ref="O34:O35" si="166">(SQRT((G34-G33)^2+(H34-H33)^2+(I34-I33)^2)*100)</f>
        <v>0.71763499029204314</v>
      </c>
      <c r="P34" s="21">
        <f t="shared" ref="P34:P35" si="167">O34/(F34-F33)</f>
        <v>0.17940874757301079</v>
      </c>
      <c r="Q34" s="22">
        <f t="shared" ref="Q34:Q35" si="168">(P34-P33)/(F34-F33)</f>
        <v>-0.18084119336924837</v>
      </c>
      <c r="R34" s="26"/>
      <c r="S34" s="52">
        <f t="shared" ref="S34:S35" si="169">IF(K34&lt;0, ATAN2(L34,K34)*180/PI()+360,ATAN2(L34,K34)*180/PI())</f>
        <v>129.28940580584975</v>
      </c>
      <c r="T34" s="53">
        <f t="shared" ref="T34:T35" si="170">ATAN(N34/M34)*180/PI()</f>
        <v>-8.0100389090773376</v>
      </c>
      <c r="U34" s="26"/>
      <c r="V34" s="23">
        <f t="shared" ref="V34:V35" si="171">(G34-$G$20)*100</f>
        <v>0.69999999832361937</v>
      </c>
      <c r="W34" s="21">
        <f t="shared" ref="W34:W35" si="172">(H34-$H$20)*100</f>
        <v>-0.59999991208314896</v>
      </c>
      <c r="X34" s="21">
        <f t="shared" ref="X34:X35" si="173">SQRT(V34^2+W34^2)</f>
        <v>0.92195438724095968</v>
      </c>
      <c r="Y34" s="21">
        <f t="shared" ref="Y34:Y35" si="174">(I34-$I$20)*100</f>
        <v>-1.4000000000123691</v>
      </c>
      <c r="Z34" s="21">
        <f t="shared" ref="Z34:Z35" si="175">SQRT((G34-$G$20)^2+(H34-$H$20)^2+(I34-$I$20)^2)*100</f>
        <v>1.6763054292662443</v>
      </c>
      <c r="AA34" s="21">
        <f t="shared" ref="AA34:AA35" si="176">Z34/F34</f>
        <v>5.5722064130729387E-2</v>
      </c>
      <c r="AB34" s="22">
        <f t="shared" ref="AB34:AB35" si="177">(AA34-$AA$20)/(F34-$F$20)</f>
        <v>1.8522569794146779E-3</v>
      </c>
      <c r="AC34" s="26"/>
      <c r="AD34" s="52">
        <f t="shared" ref="AD34:AD35" si="178">IF(F34&lt;=0,NA(),IF((G34-$G$20)&lt;0,ATAN2((H34-$H$20),(G34-$G$20))*180/PI()+360,ATAN2((H34-$H$20),(G34-$G$20))*180/PI()))</f>
        <v>130.6012905644684</v>
      </c>
      <c r="AE34" s="53">
        <f t="shared" ref="AE34:AE35" si="179">IF(E34&lt;=0,NA(),ATAN(Y34/X34)*180/PI())</f>
        <v>-56.633543573280349</v>
      </c>
      <c r="AF34" s="26"/>
      <c r="AG34" s="67">
        <f t="shared" ref="AG34:AG35" si="180">1/(O34/E34)</f>
        <v>5.5738642263975882</v>
      </c>
      <c r="AH34" s="67">
        <f t="shared" ref="AH34:AH35" si="181">1/(Z34/F34)</f>
        <v>17.946212431289382</v>
      </c>
      <c r="AI34" s="26"/>
      <c r="AJ34" s="20">
        <f t="shared" ref="AJ34:AJ35" si="182">SQRT((G34-$E$11)^2+(H34-$F$11)^2+(I34-$G$11)^2)</f>
        <v>320.48581380556635</v>
      </c>
    </row>
    <row r="35" spans="2:36" ht="15.75" x14ac:dyDescent="0.25">
      <c r="B35" s="111">
        <v>16</v>
      </c>
      <c r="C35" s="112"/>
      <c r="D35" s="100">
        <v>45310.375</v>
      </c>
      <c r="E35" s="97">
        <f t="shared" ref="E35:E36" si="183">D35-D34</f>
        <v>1</v>
      </c>
      <c r="F35" s="98">
        <f t="shared" ref="F35:F36" si="184">D35-D$20</f>
        <v>31.083333333335759</v>
      </c>
      <c r="G35" s="17">
        <v>808761.01750000007</v>
      </c>
      <c r="H35" s="17">
        <v>9158810.1724999994</v>
      </c>
      <c r="I35" s="18">
        <v>2572.4169999999999</v>
      </c>
      <c r="K35" s="19">
        <f t="shared" si="162"/>
        <v>-1.6499999910593033</v>
      </c>
      <c r="L35" s="20">
        <f t="shared" si="163"/>
        <v>1.3499999418854713</v>
      </c>
      <c r="M35" s="20">
        <f t="shared" si="164"/>
        <v>2.1319005168127516</v>
      </c>
      <c r="N35" s="20">
        <f t="shared" si="165"/>
        <v>-0.25000000000545697</v>
      </c>
      <c r="O35" s="21">
        <f t="shared" si="166"/>
        <v>2.1465087499447111</v>
      </c>
      <c r="P35" s="21">
        <f t="shared" si="167"/>
        <v>2.1465087499447111</v>
      </c>
      <c r="Q35" s="22">
        <f t="shared" si="168"/>
        <v>1.9671000023717002</v>
      </c>
      <c r="R35" s="26"/>
      <c r="S35" s="52">
        <f t="shared" si="169"/>
        <v>309.28940580584981</v>
      </c>
      <c r="T35" s="53">
        <f t="shared" si="170"/>
        <v>-6.6883155434900248</v>
      </c>
      <c r="U35" s="26"/>
      <c r="V35" s="23">
        <f t="shared" si="171"/>
        <v>-0.94999999273568392</v>
      </c>
      <c r="W35" s="21">
        <f t="shared" si="172"/>
        <v>0.75000002980232239</v>
      </c>
      <c r="X35" s="21">
        <f t="shared" si="173"/>
        <v>1.2103718564562231</v>
      </c>
      <c r="Y35" s="21">
        <f t="shared" si="174"/>
        <v>-1.6500000000178261</v>
      </c>
      <c r="Z35" s="21">
        <f t="shared" si="175"/>
        <v>2.0463382005328712</v>
      </c>
      <c r="AA35" s="21">
        <f t="shared" si="176"/>
        <v>6.5833936746360691E-2</v>
      </c>
      <c r="AB35" s="22">
        <f t="shared" si="177"/>
        <v>2.1179818792393208E-3</v>
      </c>
      <c r="AC35" s="26"/>
      <c r="AD35" s="52">
        <f t="shared" si="178"/>
        <v>308.29016451260543</v>
      </c>
      <c r="AE35" s="53">
        <f t="shared" si="179"/>
        <v>-53.737766237171847</v>
      </c>
      <c r="AF35" s="26"/>
      <c r="AG35" s="67">
        <f t="shared" si="180"/>
        <v>0.46587278063774845</v>
      </c>
      <c r="AH35" s="67">
        <f t="shared" si="181"/>
        <v>15.189734192149464</v>
      </c>
      <c r="AI35" s="26"/>
      <c r="AJ35" s="20">
        <f t="shared" si="182"/>
        <v>320.48293394211527</v>
      </c>
    </row>
    <row r="36" spans="2:36" ht="15.75" x14ac:dyDescent="0.25">
      <c r="B36" s="124">
        <v>17</v>
      </c>
      <c r="C36" s="125"/>
      <c r="D36" s="100">
        <v>45311.375</v>
      </c>
      <c r="E36" s="97">
        <f t="shared" si="183"/>
        <v>1</v>
      </c>
      <c r="F36" s="98">
        <f t="shared" si="184"/>
        <v>32.083333333335759</v>
      </c>
      <c r="G36" s="17">
        <v>808761.01</v>
      </c>
      <c r="H36" s="17">
        <v>9158810.1775000002</v>
      </c>
      <c r="I36" s="18">
        <v>2572.422</v>
      </c>
      <c r="K36" s="19">
        <f t="shared" ref="K36:K37" si="185">(G36-G35)*100</f>
        <v>-0.75000000651925802</v>
      </c>
      <c r="L36" s="20">
        <f t="shared" ref="L36:L37" si="186">(H36-H35)*100</f>
        <v>0.50000008195638657</v>
      </c>
      <c r="M36" s="20">
        <f t="shared" ref="M36:M37" si="187">SQRT(K36^2+L36^2)</f>
        <v>0.90138786975157381</v>
      </c>
      <c r="N36" s="20">
        <f t="shared" ref="N36:N37" si="188">(I36-I35)*100</f>
        <v>0.50000000001091394</v>
      </c>
      <c r="O36" s="21">
        <f t="shared" ref="O36:O37" si="189">(SQRT((G36-G35)^2+(H36-H35)^2+(I36-I35)^2)*100)</f>
        <v>1.0307764509078554</v>
      </c>
      <c r="P36" s="21">
        <f t="shared" ref="P36:P37" si="190">O36/(F36-F35)</f>
        <v>1.0307764509078554</v>
      </c>
      <c r="Q36" s="22">
        <f t="shared" ref="Q36:Q37" si="191">(P36-P35)/(F36-F35)</f>
        <v>-1.1157322990368557</v>
      </c>
      <c r="R36" s="26"/>
      <c r="S36" s="52">
        <f t="shared" ref="S36:S37" si="192">IF(K36&lt;0, ATAN2(L36,K36)*180/PI()+360,ATAN2(L36,K36)*180/PI())</f>
        <v>303.69007163066055</v>
      </c>
      <c r="T36" s="53">
        <f t="shared" ref="T36:T37" si="193">ATAN(N36/M36)*180/PI()</f>
        <v>29.01713925311854</v>
      </c>
      <c r="U36" s="26"/>
      <c r="V36" s="23">
        <f t="shared" ref="V36:V37" si="194">(G36-$G$20)*100</f>
        <v>-1.6999999992549419</v>
      </c>
      <c r="W36" s="21">
        <f t="shared" ref="W36:W37" si="195">(H36-$H$20)*100</f>
        <v>1.250000111758709</v>
      </c>
      <c r="X36" s="21">
        <f t="shared" ref="X36:X37" si="196">SQRT(V36^2+W36^2)</f>
        <v>2.1100948502054564</v>
      </c>
      <c r="Y36" s="21">
        <f t="shared" ref="Y36:Y37" si="197">(I36-$I$20)*100</f>
        <v>-1.1500000000069122</v>
      </c>
      <c r="Z36" s="21">
        <f t="shared" ref="Z36:Z37" si="198">SQRT((G36-$G$20)^2+(H36-$H$20)^2+(I36-$I$20)^2)*100</f>
        <v>2.4031230257478464</v>
      </c>
      <c r="AA36" s="21">
        <f t="shared" ref="AA36:AA37" si="199">Z36/F36</f>
        <v>7.490253586745968E-2</v>
      </c>
      <c r="AB36" s="22">
        <f t="shared" ref="AB36:AB37" si="200">(AA36-$AA$20)/(F36-$F$20)</f>
        <v>2.3346244945699952E-3</v>
      </c>
      <c r="AC36" s="26"/>
      <c r="AD36" s="52">
        <f t="shared" ref="AD36:AD37" si="201">IF(F36&lt;=0,NA(),IF((G36-$G$20)&lt;0,ATAN2((H36-$H$20),(G36-$G$20))*180/PI()+360,ATAN2((H36-$H$20),(G36-$G$20))*180/PI()))</f>
        <v>306.32682840893654</v>
      </c>
      <c r="AE36" s="53">
        <f t="shared" ref="AE36:AE37" si="202">IF(E36&lt;=0,NA(),ATAN(Y36/X36)*180/PI())</f>
        <v>-28.590348610444103</v>
      </c>
      <c r="AF36" s="26"/>
      <c r="AG36" s="67">
        <f t="shared" ref="AG36:AG37" si="203">1/(O36/E36)</f>
        <v>0.97014245825974288</v>
      </c>
      <c r="AH36" s="67">
        <f t="shared" ref="AH36:AH37" si="204">1/(Z36/F36)</f>
        <v>13.350682836286127</v>
      </c>
      <c r="AI36" s="26"/>
      <c r="AJ36" s="20">
        <f t="shared" ref="AJ36:AJ37" si="205">SQRT((G36-$E$11)^2+(H36-$F$11)^2+(I36-$G$11)^2)</f>
        <v>320.48351249554241</v>
      </c>
    </row>
    <row r="37" spans="2:36" ht="15.75" x14ac:dyDescent="0.25">
      <c r="B37" s="111">
        <v>18</v>
      </c>
      <c r="C37" s="112"/>
      <c r="D37" s="100">
        <v>45316.375</v>
      </c>
      <c r="E37" s="97">
        <f t="shared" ref="E37:E38" si="206">D37-D36</f>
        <v>5</v>
      </c>
      <c r="F37" s="98">
        <f t="shared" ref="F37:F38" si="207">D37-D$20</f>
        <v>37.083333333335759</v>
      </c>
      <c r="G37" s="17">
        <v>808761.00399999996</v>
      </c>
      <c r="H37" s="17">
        <v>9158810.1790000014</v>
      </c>
      <c r="I37" s="18">
        <v>2572.4144999999999</v>
      </c>
      <c r="K37" s="19">
        <f t="shared" si="185"/>
        <v>-0.60000000521540642</v>
      </c>
      <c r="L37" s="20">
        <f t="shared" si="186"/>
        <v>0.15000011771917343</v>
      </c>
      <c r="M37" s="20">
        <f t="shared" si="187"/>
        <v>0.61846587745344006</v>
      </c>
      <c r="N37" s="20">
        <f t="shared" si="188"/>
        <v>-0.7500000000163709</v>
      </c>
      <c r="O37" s="21">
        <f t="shared" si="189"/>
        <v>0.972111126157298</v>
      </c>
      <c r="P37" s="21">
        <f t="shared" si="190"/>
        <v>0.19442222523145961</v>
      </c>
      <c r="Q37" s="22">
        <f t="shared" si="191"/>
        <v>-0.16727084513527918</v>
      </c>
      <c r="R37" s="26"/>
      <c r="S37" s="52">
        <f t="shared" si="192"/>
        <v>284.03625393083826</v>
      </c>
      <c r="T37" s="53">
        <f t="shared" si="193"/>
        <v>-50.490286186041835</v>
      </c>
      <c r="U37" s="26"/>
      <c r="V37" s="23">
        <f t="shared" si="194"/>
        <v>-2.3000000044703484</v>
      </c>
      <c r="W37" s="21">
        <f t="shared" si="195"/>
        <v>1.4000002294778824</v>
      </c>
      <c r="X37" s="21">
        <f t="shared" si="196"/>
        <v>2.6925825267021484</v>
      </c>
      <c r="Y37" s="21">
        <f t="shared" si="197"/>
        <v>-1.9000000000232831</v>
      </c>
      <c r="Z37" s="21">
        <f t="shared" si="198"/>
        <v>3.295451511278872</v>
      </c>
      <c r="AA37" s="21">
        <f t="shared" si="199"/>
        <v>8.8866108169312091E-2</v>
      </c>
      <c r="AB37" s="22">
        <f t="shared" si="200"/>
        <v>2.3963894337790457E-3</v>
      </c>
      <c r="AC37" s="26"/>
      <c r="AD37" s="52">
        <f t="shared" si="201"/>
        <v>301.32869698946985</v>
      </c>
      <c r="AE37" s="53">
        <f t="shared" si="202"/>
        <v>-35.208410189895204</v>
      </c>
      <c r="AF37" s="26"/>
      <c r="AG37" s="67">
        <f t="shared" si="203"/>
        <v>5.143444885529421</v>
      </c>
      <c r="AH37" s="67">
        <f t="shared" si="204"/>
        <v>11.252883923922388</v>
      </c>
      <c r="AI37" s="26"/>
      <c r="AJ37" s="20">
        <f t="shared" si="205"/>
        <v>320.48429802389586</v>
      </c>
    </row>
    <row r="38" spans="2:36" ht="15.75" x14ac:dyDescent="0.25">
      <c r="B38" s="124">
        <v>19</v>
      </c>
      <c r="C38" s="125"/>
      <c r="D38" s="100">
        <v>45320.375</v>
      </c>
      <c r="E38" s="97">
        <f t="shared" si="206"/>
        <v>4</v>
      </c>
      <c r="F38" s="98">
        <f t="shared" si="207"/>
        <v>41.083333333335759</v>
      </c>
      <c r="G38" s="17">
        <v>808761.02099999995</v>
      </c>
      <c r="H38" s="17">
        <v>9158810.1695000008</v>
      </c>
      <c r="I38" s="18">
        <v>2572.4165000000003</v>
      </c>
      <c r="K38" s="19">
        <f t="shared" ref="K38:K39" si="208">(G38-G37)*100</f>
        <v>1.6999999992549419</v>
      </c>
      <c r="L38" s="20">
        <f t="shared" ref="L38:L39" si="209">(H38-H37)*100</f>
        <v>-0.95000006258487701</v>
      </c>
      <c r="M38" s="20">
        <f t="shared" ref="M38:M39" si="210">SQRT(K38^2+L38^2)</f>
        <v>1.9474342392948916</v>
      </c>
      <c r="N38" s="20">
        <f t="shared" ref="N38:N39" si="211">(I38-I37)*100</f>
        <v>0.20000000004074536</v>
      </c>
      <c r="O38" s="21">
        <f t="shared" ref="O38:O39" si="212">(SQRT((G38-G37)^2+(H38-H37)^2+(I38-I37)^2)*100)</f>
        <v>1.9576772247728611</v>
      </c>
      <c r="P38" s="21">
        <f t="shared" ref="P38:P39" si="213">O38/(F38-F37)</f>
        <v>0.48941930619321528</v>
      </c>
      <c r="Q38" s="22">
        <f t="shared" ref="Q38:Q39" si="214">(P38-P37)/(F38-F37)</f>
        <v>7.3749270240438924E-2</v>
      </c>
      <c r="R38" s="26"/>
      <c r="S38" s="52">
        <f t="shared" ref="S38:S39" si="215">IF(K38&lt;0, ATAN2(L38,K38)*180/PI()+360,ATAN2(L38,K38)*180/PI())</f>
        <v>119.1974876641259</v>
      </c>
      <c r="T38" s="53">
        <f t="shared" ref="T38:T39" si="216">ATAN(N38/M38)*180/PI()</f>
        <v>5.8636752091627908</v>
      </c>
      <c r="U38" s="26"/>
      <c r="V38" s="23">
        <f t="shared" ref="V38:V39" si="217">(G38-$G$20)*100</f>
        <v>-0.60000000521540642</v>
      </c>
      <c r="W38" s="21">
        <f t="shared" ref="W38:W39" si="218">(H38-$H$20)*100</f>
        <v>0.45000016689300537</v>
      </c>
      <c r="X38" s="21">
        <f t="shared" ref="X38:X39" si="219">SQRT(V38^2+W38^2)</f>
        <v>0.75000010430813968</v>
      </c>
      <c r="Y38" s="21">
        <f t="shared" ref="Y38:Y39" si="220">(I38-$I$20)*100</f>
        <v>-1.6999999999825377</v>
      </c>
      <c r="Z38" s="21">
        <f t="shared" ref="Z38:Z39" si="221">SQRT((G38-$G$20)^2+(H38-$H$20)^2+(I38-$I$20)^2)*100</f>
        <v>1.8580904596931895</v>
      </c>
      <c r="AA38" s="21">
        <f t="shared" ref="AA38:AA39" si="222">Z38/F38</f>
        <v>4.5227353988472531E-2</v>
      </c>
      <c r="AB38" s="22">
        <f t="shared" ref="AB38:AB39" si="223">(AA38-$AA$20)/(F38-$F$20)</f>
        <v>1.100868656920159E-3</v>
      </c>
      <c r="AC38" s="26"/>
      <c r="AD38" s="52">
        <f t="shared" ref="AD38:AD39" si="224">IF(F38&lt;=0,NA(),IF((G38-$G$20)&lt;0,ATAN2((H38-$H$20),(G38-$G$20))*180/PI()+360,ATAN2((H38-$H$20),(G38-$G$20))*180/PI()))</f>
        <v>306.86990760653515</v>
      </c>
      <c r="AE38" s="53">
        <f t="shared" ref="AE38:AE39" si="225">IF(E38&lt;=0,NA(),ATAN(Y38/X38)*180/PI())</f>
        <v>-66.19405353855673</v>
      </c>
      <c r="AF38" s="26"/>
      <c r="AG38" s="67">
        <f t="shared" ref="AG38:AG39" si="226">1/(O38/E38)</f>
        <v>2.043237745928264</v>
      </c>
      <c r="AH38" s="67">
        <f t="shared" ref="AH38:AH39" si="227">1/(Z38/F38)</f>
        <v>22.110513037195989</v>
      </c>
      <c r="AI38" s="26"/>
      <c r="AJ38" s="20">
        <f t="shared" ref="AJ38:AJ39" si="228">SQRT((G38-$E$11)^2+(H38-$F$11)^2+(I38-$G$11)^2)</f>
        <v>320.48350057445424</v>
      </c>
    </row>
    <row r="39" spans="2:36" ht="15.75" x14ac:dyDescent="0.25">
      <c r="B39" s="111">
        <v>20</v>
      </c>
      <c r="C39" s="112"/>
      <c r="D39" s="100">
        <v>45322.375</v>
      </c>
      <c r="E39" s="97">
        <f t="shared" ref="E39:E40" si="229">D39-D38</f>
        <v>2</v>
      </c>
      <c r="F39" s="98">
        <f t="shared" ref="F39:F40" si="230">D39-D$20</f>
        <v>43.083333333335759</v>
      </c>
      <c r="G39" s="17">
        <v>808761.02549999999</v>
      </c>
      <c r="H39" s="17">
        <v>9158810.1660000011</v>
      </c>
      <c r="I39" s="18">
        <v>2572.4215000000004</v>
      </c>
      <c r="K39" s="19">
        <f t="shared" si="208"/>
        <v>0.45000000391155481</v>
      </c>
      <c r="L39" s="20">
        <f t="shared" si="209"/>
        <v>-0.34999996423721313</v>
      </c>
      <c r="M39" s="20">
        <f t="shared" si="210"/>
        <v>0.57008769368093692</v>
      </c>
      <c r="N39" s="20">
        <f t="shared" si="211"/>
        <v>0.50000000001091394</v>
      </c>
      <c r="O39" s="21">
        <f t="shared" si="212"/>
        <v>0.75828753022673645</v>
      </c>
      <c r="P39" s="21">
        <f t="shared" si="213"/>
        <v>0.37914376511336823</v>
      </c>
      <c r="Q39" s="22">
        <f t="shared" si="214"/>
        <v>-5.5137770539923525E-2</v>
      </c>
      <c r="R39" s="26"/>
      <c r="S39" s="52">
        <f t="shared" si="215"/>
        <v>127.87498057258736</v>
      </c>
      <c r="T39" s="53">
        <f t="shared" si="216"/>
        <v>41.252642213737516</v>
      </c>
      <c r="U39" s="26"/>
      <c r="V39" s="23">
        <f t="shared" si="217"/>
        <v>-0.1500000013038516</v>
      </c>
      <c r="W39" s="21">
        <f t="shared" si="218"/>
        <v>0.10000020265579224</v>
      </c>
      <c r="X39" s="21">
        <f t="shared" si="219"/>
        <v>0.18027767727135546</v>
      </c>
      <c r="Y39" s="21">
        <f t="shared" si="220"/>
        <v>-1.1999999999716238</v>
      </c>
      <c r="Z39" s="21">
        <f t="shared" si="221"/>
        <v>1.2134661267848608</v>
      </c>
      <c r="AA39" s="21">
        <f t="shared" si="222"/>
        <v>2.8165558068505819E-2</v>
      </c>
      <c r="AB39" s="22">
        <f t="shared" si="223"/>
        <v>6.5374602866934389E-4</v>
      </c>
      <c r="AC39" s="26"/>
      <c r="AD39" s="52">
        <f t="shared" si="224"/>
        <v>303.69012088679909</v>
      </c>
      <c r="AE39" s="53">
        <f t="shared" si="225"/>
        <v>-81.456268460437826</v>
      </c>
      <c r="AF39" s="26"/>
      <c r="AG39" s="67">
        <f t="shared" si="226"/>
        <v>2.6375219428993875</v>
      </c>
      <c r="AH39" s="67">
        <f t="shared" si="227"/>
        <v>35.504355978594319</v>
      </c>
      <c r="AI39" s="26"/>
      <c r="AJ39" s="20">
        <f t="shared" si="228"/>
        <v>320.48479576768045</v>
      </c>
    </row>
    <row r="40" spans="2:36" ht="15.75" x14ac:dyDescent="0.25">
      <c r="B40" s="124">
        <v>21</v>
      </c>
      <c r="C40" s="125"/>
      <c r="D40" s="100">
        <v>45326.375</v>
      </c>
      <c r="E40" s="97">
        <f t="shared" si="229"/>
        <v>4</v>
      </c>
      <c r="F40" s="98">
        <f t="shared" si="230"/>
        <v>47.083333333335759</v>
      </c>
      <c r="G40" s="17">
        <v>808761.01950000005</v>
      </c>
      <c r="H40" s="17">
        <v>9158810.1864999998</v>
      </c>
      <c r="I40" s="18">
        <v>2572.4214999999999</v>
      </c>
      <c r="K40" s="19">
        <f t="shared" ref="K40:K41" si="231">(G40-G39)*100</f>
        <v>-0.59999999357387424</v>
      </c>
      <c r="L40" s="20">
        <f t="shared" ref="L40:L41" si="232">(H40-H39)*100</f>
        <v>2.0499998703598976</v>
      </c>
      <c r="M40" s="20">
        <f t="shared" ref="M40:M41" si="233">SQRT(K40^2+L40^2)</f>
        <v>2.1360008101038366</v>
      </c>
      <c r="N40" s="20">
        <f t="shared" ref="N40:N41" si="234">(I40-I39)*100</f>
        <v>-4.5474735088646412E-11</v>
      </c>
      <c r="O40" s="21">
        <f t="shared" ref="O40:O41" si="235">(SQRT((G40-G39)^2+(H40-H39)^2+(I40-I39)^2)*100)</f>
        <v>2.1360008101038366</v>
      </c>
      <c r="P40" s="21">
        <f t="shared" ref="P40:P41" si="236">O40/(F40-F39)</f>
        <v>0.53400020252595914</v>
      </c>
      <c r="Q40" s="22">
        <f t="shared" ref="Q40:Q41" si="237">(P40-P39)/(F40-F39)</f>
        <v>3.871410935314773E-2</v>
      </c>
      <c r="R40" s="26"/>
      <c r="S40" s="52">
        <f t="shared" ref="S40:S41" si="238">IF(K40&lt;0, ATAN2(L40,K40)*180/PI()+360,ATAN2(L40,K40)*180/PI())</f>
        <v>343.68614676236206</v>
      </c>
      <c r="T40" s="53">
        <f t="shared" ref="T40:T41" si="239">ATAN(N40/M40)*180/PI()</f>
        <v>-1.2198077747584058E-9</v>
      </c>
      <c r="U40" s="26"/>
      <c r="V40" s="23">
        <f t="shared" ref="V40:V41" si="240">(G40-$G$20)*100</f>
        <v>-0.74999999487772584</v>
      </c>
      <c r="W40" s="21">
        <f t="shared" ref="W40:W41" si="241">(H40-$H$20)*100</f>
        <v>2.1500000730156898</v>
      </c>
      <c r="X40" s="21">
        <f t="shared" ref="X40:X41" si="242">SQRT(V40^2+W40^2)</f>
        <v>2.2770595746014335</v>
      </c>
      <c r="Y40" s="21">
        <f t="shared" ref="Y40:Y41" si="243">(I40-$I$20)*100</f>
        <v>-1.2000000000170985</v>
      </c>
      <c r="Z40" s="21">
        <f t="shared" ref="Z40:Z41" si="244">SQRT((G40-$G$20)^2+(H40-$H$20)^2+(I40-$I$20)^2)*100</f>
        <v>2.5739075947525962</v>
      </c>
      <c r="AA40" s="21">
        <f t="shared" ref="AA40:AA41" si="245">Z40/F40</f>
        <v>5.4667063959344363E-2</v>
      </c>
      <c r="AB40" s="22">
        <f t="shared" ref="AB40:AB41" si="246">(AA40-$AA$20)/(F40-$F$20)</f>
        <v>1.1610703849771655E-3</v>
      </c>
      <c r="AC40" s="26"/>
      <c r="AD40" s="52">
        <f t="shared" ref="AD40:AD41" si="247">IF(F40&lt;=0,NA(),IF((G40-$G$20)&lt;0,ATAN2((H40-$H$20),(G40-$G$20))*180/PI()+360,ATAN2((H40-$H$20),(G40-$G$20))*180/PI()))</f>
        <v>340.76932835116804</v>
      </c>
      <c r="AE40" s="53">
        <f t="shared" ref="AE40:AE41" si="248">IF(E40&lt;=0,NA(),ATAN(Y40/X40)*180/PI())</f>
        <v>-27.789025826364099</v>
      </c>
      <c r="AF40" s="26"/>
      <c r="AG40" s="67">
        <f t="shared" ref="AG40:AG41" si="249">1/(O40/E40)</f>
        <v>1.8726584658015881</v>
      </c>
      <c r="AH40" s="67">
        <f t="shared" ref="AH40:AH41" si="250">1/(Z40/F40)</f>
        <v>18.292549984826245</v>
      </c>
      <c r="AI40" s="26"/>
      <c r="AJ40" s="20">
        <f t="shared" ref="AJ40:AJ41" si="251">SQRT((G40-$E$11)^2+(H40-$F$11)^2+(I40-$G$11)^2)</f>
        <v>320.47089162851057</v>
      </c>
    </row>
    <row r="41" spans="2:36" ht="15.75" x14ac:dyDescent="0.25">
      <c r="B41" s="111">
        <v>22</v>
      </c>
      <c r="C41" s="112"/>
      <c r="D41" s="100">
        <v>45328.375</v>
      </c>
      <c r="E41" s="97">
        <f t="shared" ref="E41:E42" si="252">D41-D40</f>
        <v>2</v>
      </c>
      <c r="F41" s="98">
        <f t="shared" ref="F41:F42" si="253">D41-D$20</f>
        <v>49.083333333335759</v>
      </c>
      <c r="G41" s="17">
        <v>808761.02150000003</v>
      </c>
      <c r="H41" s="17">
        <v>9158810.1699999999</v>
      </c>
      <c r="I41" s="18">
        <v>2572.4165000000003</v>
      </c>
      <c r="K41" s="19">
        <f t="shared" si="231"/>
        <v>0.19999999785795808</v>
      </c>
      <c r="L41" s="20">
        <f t="shared" si="232"/>
        <v>-1.6499999910593033</v>
      </c>
      <c r="M41" s="20">
        <f t="shared" si="233"/>
        <v>1.6620770047259796</v>
      </c>
      <c r="N41" s="20">
        <f t="shared" si="234"/>
        <v>-0.4999999999654392</v>
      </c>
      <c r="O41" s="21">
        <f t="shared" si="235"/>
        <v>1.7356554870147252</v>
      </c>
      <c r="P41" s="21">
        <f t="shared" si="236"/>
        <v>0.86782774350736258</v>
      </c>
      <c r="Q41" s="22">
        <f t="shared" si="237"/>
        <v>0.16691377049070172</v>
      </c>
      <c r="R41" s="26"/>
      <c r="S41" s="52">
        <f t="shared" si="238"/>
        <v>173.0887729171931</v>
      </c>
      <c r="T41" s="53">
        <f t="shared" si="239"/>
        <v>-16.742780165529428</v>
      </c>
      <c r="U41" s="26"/>
      <c r="V41" s="23">
        <f t="shared" si="240"/>
        <v>-0.54999999701976776</v>
      </c>
      <c r="W41" s="21">
        <f t="shared" si="241"/>
        <v>0.50000008195638657</v>
      </c>
      <c r="X41" s="21">
        <f t="shared" si="242"/>
        <v>0.74330349029056619</v>
      </c>
      <c r="Y41" s="21">
        <f t="shared" si="243"/>
        <v>-1.6999999999825377</v>
      </c>
      <c r="Z41" s="21">
        <f t="shared" si="244"/>
        <v>1.8553975527144488</v>
      </c>
      <c r="AA41" s="21">
        <f t="shared" si="245"/>
        <v>3.7800968815912203E-2</v>
      </c>
      <c r="AB41" s="22">
        <f t="shared" si="246"/>
        <v>7.7013858368577936E-4</v>
      </c>
      <c r="AC41" s="26"/>
      <c r="AD41" s="52">
        <f t="shared" si="247"/>
        <v>312.27369383512985</v>
      </c>
      <c r="AE41" s="53">
        <f t="shared" si="248"/>
        <v>-66.383254691164765</v>
      </c>
      <c r="AF41" s="26"/>
      <c r="AG41" s="67">
        <f t="shared" si="249"/>
        <v>1.1523024096446348</v>
      </c>
      <c r="AH41" s="67">
        <f t="shared" si="250"/>
        <v>26.454348428737969</v>
      </c>
      <c r="AI41" s="26"/>
      <c r="AJ41" s="20">
        <f t="shared" si="251"/>
        <v>320.48281841759029</v>
      </c>
    </row>
    <row r="42" spans="2:36" ht="15.75" x14ac:dyDescent="0.25">
      <c r="B42" s="124">
        <v>23</v>
      </c>
      <c r="C42" s="125"/>
      <c r="D42" s="100">
        <v>45331.375</v>
      </c>
      <c r="E42" s="97">
        <f t="shared" si="252"/>
        <v>3</v>
      </c>
      <c r="F42" s="98">
        <f t="shared" si="253"/>
        <v>52.083333333335759</v>
      </c>
      <c r="G42" s="17">
        <v>808761.02349999989</v>
      </c>
      <c r="H42" s="17">
        <v>9158810.1695000008</v>
      </c>
      <c r="I42" s="18">
        <v>2572.4195</v>
      </c>
      <c r="K42" s="19">
        <f t="shared" ref="K42" si="254">(G42-G41)*100</f>
        <v>0.1999999862164259</v>
      </c>
      <c r="L42" s="20">
        <f t="shared" ref="L42" si="255">(H42-H41)*100</f>
        <v>-4.9999915063381195E-2</v>
      </c>
      <c r="M42" s="20">
        <f t="shared" ref="M42" si="256">SQRT(K42^2+L42^2)</f>
        <v>0.20615524730871121</v>
      </c>
      <c r="N42" s="20">
        <f t="shared" ref="N42" si="257">(I42-I41)*100</f>
        <v>0.29999999997016857</v>
      </c>
      <c r="O42" s="21">
        <f t="shared" ref="O42" si="258">(SQRT((G42-G41)^2+(H42-H41)^2+(I42-I41)^2)*100)</f>
        <v>0.36400547519922971</v>
      </c>
      <c r="P42" s="21">
        <f t="shared" ref="P42" si="259">O42/(F42-F41)</f>
        <v>0.12133515839974324</v>
      </c>
      <c r="Q42" s="22">
        <f t="shared" ref="Q42" si="260">(P42-P41)/(F42-F41)</f>
        <v>-0.24883086170253979</v>
      </c>
      <c r="R42" s="26"/>
      <c r="S42" s="52">
        <f t="shared" ref="S42" si="261">IF(K42&lt;0, ATAN2(L42,K42)*180/PI()+360,ATAN2(L42,K42)*180/PI())</f>
        <v>104.03622149580697</v>
      </c>
      <c r="T42" s="53">
        <f t="shared" ref="T42" si="262">ATAN(N42/M42)*180/PI()</f>
        <v>55.503767114333883</v>
      </c>
      <c r="U42" s="26"/>
      <c r="V42" s="23">
        <f t="shared" ref="V42" si="263">(G42-$G$20)*100</f>
        <v>-0.35000001080334187</v>
      </c>
      <c r="W42" s="21">
        <f t="shared" ref="W42" si="264">(H42-$H$20)*100</f>
        <v>0.45000016689300537</v>
      </c>
      <c r="X42" s="21">
        <f t="shared" ref="X42" si="265">SQRT(V42^2+W42^2)</f>
        <v>0.57008785091955094</v>
      </c>
      <c r="Y42" s="21">
        <f t="shared" ref="Y42" si="266">(I42-$I$20)*100</f>
        <v>-1.4000000000123691</v>
      </c>
      <c r="Z42" s="21">
        <f t="shared" ref="Z42" si="267">SQRT((G42-$G$20)^2+(H42-$H$20)^2+(I42-$I$20)^2)*100</f>
        <v>1.5116216979789308</v>
      </c>
      <c r="AA42" s="21">
        <f t="shared" ref="AA42" si="268">Z42/F42</f>
        <v>2.902313660119412E-2</v>
      </c>
      <c r="AB42" s="22">
        <f t="shared" ref="AB42" si="269">(AA42-$AA$20)/(F42-$F$20)</f>
        <v>5.572442227429012E-4</v>
      </c>
      <c r="AC42" s="26"/>
      <c r="AD42" s="52">
        <f t="shared" ref="AD42" si="270">IF(F42&lt;=0,NA(),IF((G42-$G$20)&lt;0,ATAN2((H42-$H$20),(G42-$G$20))*180/PI()+360,ATAN2((H42-$H$20),(G42-$G$20))*180/PI()))</f>
        <v>322.12502578966576</v>
      </c>
      <c r="AE42" s="53">
        <f t="shared" ref="AE42" si="271">IF(E42&lt;=0,NA(),ATAN(Y42/X42)*180/PI())</f>
        <v>-67.843571220540099</v>
      </c>
      <c r="AF42" s="26"/>
      <c r="AG42" s="67">
        <f t="shared" ref="AG42" si="272">1/(O42/E42)</f>
        <v>8.2416342731054293</v>
      </c>
      <c r="AH42" s="67">
        <f t="shared" ref="AH42" si="273">1/(Z42/F42)</f>
        <v>34.455269729835344</v>
      </c>
      <c r="AI42" s="26"/>
      <c r="AJ42" s="20">
        <f t="shared" ref="AJ42" si="274">SQRT((G42-$E$11)^2+(H42-$F$11)^2+(I42-$G$11)^2)</f>
        <v>320.48263326228022</v>
      </c>
    </row>
    <row r="43" spans="2:36" ht="15.75" x14ac:dyDescent="0.25">
      <c r="B43" s="111">
        <v>24</v>
      </c>
      <c r="C43" s="112"/>
      <c r="D43" s="100">
        <v>45334.416666666664</v>
      </c>
      <c r="E43" s="97">
        <f t="shared" ref="E43:E44" si="275">D43-D42</f>
        <v>3.0416666666642413</v>
      </c>
      <c r="F43" s="98">
        <f t="shared" ref="F43:F44" si="276">D43-D$20</f>
        <v>55.125</v>
      </c>
      <c r="G43" s="17">
        <v>808761.03850000002</v>
      </c>
      <c r="H43" s="17">
        <v>9158810.159</v>
      </c>
      <c r="I43" s="18">
        <v>2572.4079999999999</v>
      </c>
      <c r="K43" s="19">
        <f t="shared" ref="K43:K44" si="277">(G43-G42)*100</f>
        <v>1.500000013038516</v>
      </c>
      <c r="L43" s="20">
        <f t="shared" ref="L43:L44" si="278">(H43-H42)*100</f>
        <v>-1.0500000789761543</v>
      </c>
      <c r="M43" s="20">
        <f t="shared" ref="M43:M44" si="279">SQRT(K43^2+L43^2)</f>
        <v>1.8309833983314754</v>
      </c>
      <c r="N43" s="20">
        <f t="shared" ref="N43:N44" si="280">(I43-I42)*100</f>
        <v>-1.1500000000069122</v>
      </c>
      <c r="O43" s="21">
        <f t="shared" ref="O43:O44" si="281">(SQRT((G43-G42)^2+(H43-H42)^2+(I43-I42)^2)*100)</f>
        <v>2.1621748784456307</v>
      </c>
      <c r="P43" s="21">
        <f t="shared" ref="P43:P44" si="282">O43/(F43-F42)</f>
        <v>0.710852014832007</v>
      </c>
      <c r="Q43" s="22">
        <f t="shared" ref="Q43:Q44" si="283">(P43-P42)/(F43-F42)</f>
        <v>0.19381376101898096</v>
      </c>
      <c r="R43" s="26"/>
      <c r="S43" s="52">
        <f t="shared" ref="S43:S44" si="284">IF(K43&lt;0, ATAN2(L43,K43)*180/PI()+360,ATAN2(L43,K43)*180/PI())</f>
        <v>124.99202198919126</v>
      </c>
      <c r="T43" s="53">
        <f t="shared" ref="T43:T44" si="285">ATAN(N43/M43)*180/PI()</f>
        <v>-32.132017129135775</v>
      </c>
      <c r="U43" s="26"/>
      <c r="V43" s="23">
        <f t="shared" ref="V43:V44" si="286">(G43-$G$20)*100</f>
        <v>1.1500000022351742</v>
      </c>
      <c r="W43" s="21">
        <f t="shared" ref="W43:W44" si="287">(H43-$H$20)*100</f>
        <v>-0.59999991208314896</v>
      </c>
      <c r="X43" s="21">
        <f t="shared" ref="X43:X44" si="288">SQRT(V43^2+W43^2)</f>
        <v>1.297112138421612</v>
      </c>
      <c r="Y43" s="21">
        <f t="shared" ref="Y43:Y44" si="289">(I43-$I$20)*100</f>
        <v>-2.5500000000192813</v>
      </c>
      <c r="Z43" s="21">
        <f t="shared" ref="Z43:Z44" si="290">SQRT((G43-$G$20)^2+(H43-$H$20)^2+(I43-$I$20)^2)*100</f>
        <v>2.8609438826616334</v>
      </c>
      <c r="AA43" s="21">
        <f t="shared" ref="AA43:AA44" si="291">Z43/F43</f>
        <v>5.189920875576659E-2</v>
      </c>
      <c r="AB43" s="22">
        <f t="shared" ref="AB43:AB44" si="292">(AA43-$AA$20)/(F43-$F$20)</f>
        <v>9.4148224500256858E-4</v>
      </c>
      <c r="AC43" s="26"/>
      <c r="AD43" s="52">
        <f t="shared" ref="AD43:AD44" si="293">IF(F43&lt;=0,NA(),IF((G43-$G$20)&lt;0,ATAN2((H43-$H$20),(G43-$G$20))*180/PI()+360,ATAN2((H43-$H$20),(G43-$G$20))*180/PI()))</f>
        <v>117.5528080880438</v>
      </c>
      <c r="AE43" s="53">
        <f t="shared" ref="AE43:AE44" si="294">IF(E43&lt;=0,NA(),ATAN(Y43/X43)*180/PI())</f>
        <v>-63.038860088763641</v>
      </c>
      <c r="AF43" s="26"/>
      <c r="AG43" s="67">
        <f t="shared" ref="AG43:AG44" si="295">1/(O43/E43)</f>
        <v>1.4067625597661508</v>
      </c>
      <c r="AH43" s="67">
        <f t="shared" ref="AH43:AH44" si="296">1/(Z43/F43)</f>
        <v>19.268116489134119</v>
      </c>
      <c r="AI43" s="26"/>
      <c r="AJ43" s="20">
        <f t="shared" ref="AJ43:AJ44" si="297">SQRT((G43-$E$11)^2+(H43-$F$11)^2+(I43-$G$11)^2)</f>
        <v>320.48166455446847</v>
      </c>
    </row>
    <row r="44" spans="2:36" ht="15.75" x14ac:dyDescent="0.25">
      <c r="B44" s="124">
        <v>25</v>
      </c>
      <c r="C44" s="125"/>
      <c r="D44" s="100">
        <v>45336.416666666664</v>
      </c>
      <c r="E44" s="97">
        <f t="shared" si="275"/>
        <v>2</v>
      </c>
      <c r="F44" s="98">
        <f t="shared" si="276"/>
        <v>57.125</v>
      </c>
      <c r="G44" s="17">
        <v>808761.06049999991</v>
      </c>
      <c r="H44" s="17">
        <v>9158810.1475000009</v>
      </c>
      <c r="I44" s="18">
        <v>2572.4139999999998</v>
      </c>
      <c r="K44" s="19">
        <f t="shared" si="277"/>
        <v>2.199999988079071</v>
      </c>
      <c r="L44" s="20">
        <f t="shared" si="278"/>
        <v>-1.1499999091029167</v>
      </c>
      <c r="M44" s="20">
        <f t="shared" si="279"/>
        <v>2.482438264788196</v>
      </c>
      <c r="N44" s="20">
        <f t="shared" si="280"/>
        <v>0.59999999998581188</v>
      </c>
      <c r="O44" s="21">
        <f t="shared" si="281"/>
        <v>2.5539185066222458</v>
      </c>
      <c r="P44" s="21">
        <f t="shared" si="282"/>
        <v>1.2769592533111229</v>
      </c>
      <c r="Q44" s="22">
        <f t="shared" si="283"/>
        <v>0.28305361923955796</v>
      </c>
      <c r="R44" s="26"/>
      <c r="S44" s="52">
        <f t="shared" si="284"/>
        <v>117.59729413685127</v>
      </c>
      <c r="T44" s="53">
        <f t="shared" si="285"/>
        <v>13.587679468596452</v>
      </c>
      <c r="U44" s="26"/>
      <c r="V44" s="23">
        <f t="shared" si="286"/>
        <v>3.3499999903142452</v>
      </c>
      <c r="W44" s="21">
        <f t="shared" si="287"/>
        <v>-1.7499998211860657</v>
      </c>
      <c r="X44" s="21">
        <f t="shared" si="288"/>
        <v>3.779550146413817</v>
      </c>
      <c r="Y44" s="21">
        <f t="shared" si="289"/>
        <v>-1.9500000000334694</v>
      </c>
      <c r="Z44" s="21">
        <f t="shared" si="290"/>
        <v>4.2529400782737623</v>
      </c>
      <c r="AA44" s="21">
        <f t="shared" si="291"/>
        <v>7.444971690632407E-2</v>
      </c>
      <c r="AB44" s="22">
        <f t="shared" si="292"/>
        <v>1.3032773200231786E-3</v>
      </c>
      <c r="AC44" s="26"/>
      <c r="AD44" s="52">
        <f t="shared" si="293"/>
        <v>117.58202687314305</v>
      </c>
      <c r="AE44" s="53">
        <f t="shared" si="294"/>
        <v>-27.290766437468147</v>
      </c>
      <c r="AF44" s="26"/>
      <c r="AG44" s="67">
        <f t="shared" si="295"/>
        <v>0.78311034389470568</v>
      </c>
      <c r="AH44" s="67">
        <f t="shared" si="296"/>
        <v>13.431884519564315</v>
      </c>
      <c r="AI44" s="26"/>
      <c r="AJ44" s="20">
        <f t="shared" si="297"/>
        <v>320.48049632763559</v>
      </c>
    </row>
    <row r="45" spans="2:36" ht="15.75" x14ac:dyDescent="0.25">
      <c r="B45" s="111">
        <v>26</v>
      </c>
      <c r="C45" s="112"/>
      <c r="D45" s="100">
        <v>45338.416666666664</v>
      </c>
      <c r="E45" s="97">
        <f t="shared" ref="E45:E46" si="298">D45-D44</f>
        <v>2</v>
      </c>
      <c r="F45" s="98">
        <f t="shared" ref="F45:F46" si="299">D45-D$20</f>
        <v>59.125</v>
      </c>
      <c r="G45" s="17">
        <v>808761.04650000005</v>
      </c>
      <c r="H45" s="17">
        <v>9158810.1535</v>
      </c>
      <c r="I45" s="18">
        <v>2572.4090000000001</v>
      </c>
      <c r="K45" s="19">
        <f t="shared" ref="K45:K46" si="300">(G45-G44)*100</f>
        <v>-1.3999999850057065</v>
      </c>
      <c r="L45" s="20">
        <f t="shared" ref="L45:L46" si="301">(H45-H44)*100</f>
        <v>0.59999991208314896</v>
      </c>
      <c r="M45" s="20">
        <f t="shared" ref="M45:M46" si="302">SQRT(K45^2+L45^2)</f>
        <v>1.523154572758709</v>
      </c>
      <c r="N45" s="20">
        <f t="shared" ref="N45:N46" si="303">(I45-I44)*100</f>
        <v>-0.4999999999654392</v>
      </c>
      <c r="O45" s="21">
        <f t="shared" ref="O45:O46" si="304">(SQRT((G45-G44)^2+(H45-H44)^2+(I45-I44)^2)*100)</f>
        <v>1.6031219081782906</v>
      </c>
      <c r="P45" s="21">
        <f t="shared" ref="P45:P46" si="305">O45/(F45-F44)</f>
        <v>0.80156095408914529</v>
      </c>
      <c r="Q45" s="22">
        <f t="shared" ref="Q45:Q46" si="306">(P45-P44)/(F45-F44)</f>
        <v>-0.23769914961098881</v>
      </c>
      <c r="R45" s="26"/>
      <c r="S45" s="52">
        <f t="shared" ref="S45:S46" si="307">IF(K45&lt;0, ATAN2(L45,K45)*180/PI()+360,ATAN2(L45,K45)*180/PI())</f>
        <v>293.19858769610306</v>
      </c>
      <c r="T45" s="53">
        <f t="shared" ref="T45:T46" si="308">ATAN(N45/M45)*180/PI()</f>
        <v>-18.17325446039353</v>
      </c>
      <c r="U45" s="26"/>
      <c r="V45" s="23">
        <f t="shared" ref="V45:V46" si="309">(G45-$G$20)*100</f>
        <v>1.9500000053085387</v>
      </c>
      <c r="W45" s="21">
        <f t="shared" ref="W45:W46" si="310">(H45-$H$20)*100</f>
        <v>-1.1499999091029167</v>
      </c>
      <c r="X45" s="21">
        <f t="shared" ref="X45:X46" si="311">SQRT(V45^2+W45^2)</f>
        <v>2.2638462429325932</v>
      </c>
      <c r="Y45" s="21">
        <f t="shared" ref="Y45:Y46" si="312">(I45-$I$20)*100</f>
        <v>-2.4499999999989086</v>
      </c>
      <c r="Z45" s="21">
        <f t="shared" ref="Z45:Z46" si="313">SQRT((G45-$G$20)^2+(H45-$H$20)^2+(I45-$I$20)^2)*100</f>
        <v>3.3357907325902012</v>
      </c>
      <c r="AA45" s="21">
        <f t="shared" ref="AA45:AA46" si="314">Z45/F45</f>
        <v>5.6419293574464291E-2</v>
      </c>
      <c r="AB45" s="22">
        <f t="shared" ref="AB45:AB46" si="315">(AA45-$AA$20)/(F45-$F$20)</f>
        <v>9.5423752345816985E-4</v>
      </c>
      <c r="AC45" s="26"/>
      <c r="AD45" s="52">
        <f t="shared" ref="AD45:AD46" si="316">IF(F45&lt;=0,NA(),IF((G45-$G$20)&lt;0,ATAN2((H45-$H$20),(G45-$G$20))*180/PI()+360,ATAN2((H45-$H$20),(G45-$G$20))*180/PI()))</f>
        <v>120.52970385009641</v>
      </c>
      <c r="AE45" s="53">
        <f t="shared" ref="AE45:AE46" si="317">IF(E45&lt;=0,NA(),ATAN(Y45/X45)*180/PI())</f>
        <v>-47.261483448468823</v>
      </c>
      <c r="AF45" s="26"/>
      <c r="AG45" s="67">
        <f t="shared" ref="AG45:AG46" si="318">1/(O45/E45)</f>
        <v>1.2475657589089417</v>
      </c>
      <c r="AH45" s="67">
        <f t="shared" ref="AH45:AH46" si="319">1/(Z45/F45)</f>
        <v>17.724433197309757</v>
      </c>
      <c r="AI45" s="26"/>
      <c r="AJ45" s="20">
        <f t="shared" ref="AJ45:AJ46" si="320">SQRT((G45-$E$11)^2+(H45-$F$11)^2+(I45-$G$11)^2)</f>
        <v>320.48215742506864</v>
      </c>
    </row>
    <row r="46" spans="2:36" ht="15.75" x14ac:dyDescent="0.25">
      <c r="B46" s="124">
        <v>27</v>
      </c>
      <c r="C46" s="125"/>
      <c r="D46" s="100">
        <v>45341.416666666664</v>
      </c>
      <c r="E46" s="97">
        <f t="shared" si="298"/>
        <v>3</v>
      </c>
      <c r="F46" s="98">
        <f t="shared" si="299"/>
        <v>62.125</v>
      </c>
      <c r="G46" s="17">
        <v>808761.02549999999</v>
      </c>
      <c r="H46" s="17">
        <v>9158810.1675000004</v>
      </c>
      <c r="I46" s="18">
        <v>2572.4225000000001</v>
      </c>
      <c r="K46" s="19">
        <f t="shared" si="300"/>
        <v>-2.1000000066123903</v>
      </c>
      <c r="L46" s="20">
        <f t="shared" si="301"/>
        <v>1.4000000432133675</v>
      </c>
      <c r="M46" s="20">
        <f t="shared" si="302"/>
        <v>2.5238859222970973</v>
      </c>
      <c r="N46" s="20">
        <f t="shared" si="303"/>
        <v>1.3500000000021828</v>
      </c>
      <c r="O46" s="21">
        <f t="shared" si="304"/>
        <v>2.8622543822615354</v>
      </c>
      <c r="P46" s="21">
        <f t="shared" si="305"/>
        <v>0.9540847940871785</v>
      </c>
      <c r="Q46" s="22">
        <f t="shared" si="306"/>
        <v>5.0841279999344402E-2</v>
      </c>
      <c r="R46" s="26"/>
      <c r="S46" s="52">
        <f t="shared" si="307"/>
        <v>303.69006825895855</v>
      </c>
      <c r="T46" s="53">
        <f t="shared" si="308"/>
        <v>28.141857294170983</v>
      </c>
      <c r="U46" s="26"/>
      <c r="V46" s="23">
        <f t="shared" si="309"/>
        <v>-0.1500000013038516</v>
      </c>
      <c r="W46" s="21">
        <f t="shared" si="310"/>
        <v>0.25000013411045074</v>
      </c>
      <c r="X46" s="21">
        <f t="shared" si="311"/>
        <v>0.29154771041186184</v>
      </c>
      <c r="Y46" s="21">
        <f t="shared" si="312"/>
        <v>-1.0999999999967258</v>
      </c>
      <c r="Z46" s="21">
        <f t="shared" si="313"/>
        <v>1.1379806973051851</v>
      </c>
      <c r="AA46" s="21">
        <f t="shared" si="314"/>
        <v>1.8317596737306804E-2</v>
      </c>
      <c r="AB46" s="22">
        <f t="shared" si="315"/>
        <v>2.9485065170715177E-4</v>
      </c>
      <c r="AC46" s="26"/>
      <c r="AD46" s="52">
        <f t="shared" si="316"/>
        <v>329.0362568081344</v>
      </c>
      <c r="AE46" s="53">
        <f t="shared" si="317"/>
        <v>-75.155450935944046</v>
      </c>
      <c r="AF46" s="26"/>
      <c r="AG46" s="67">
        <f t="shared" si="318"/>
        <v>1.0481248691912661</v>
      </c>
      <c r="AH46" s="67">
        <f t="shared" si="319"/>
        <v>54.592314392604528</v>
      </c>
      <c r="AI46" s="26"/>
      <c r="AJ46" s="20">
        <f t="shared" si="320"/>
        <v>320.48369854466557</v>
      </c>
    </row>
    <row r="47" spans="2:36" ht="15.75" x14ac:dyDescent="0.25">
      <c r="B47" s="111">
        <v>28</v>
      </c>
      <c r="C47" s="112"/>
      <c r="D47" s="100">
        <v>45343.416666666664</v>
      </c>
      <c r="E47" s="97">
        <f t="shared" ref="E47:E48" si="321">D47-D46</f>
        <v>2</v>
      </c>
      <c r="F47" s="98">
        <f t="shared" ref="F47:F48" si="322">D47-D$20</f>
        <v>64.125</v>
      </c>
      <c r="G47" s="17">
        <v>808761.005</v>
      </c>
      <c r="H47" s="17">
        <v>9158810.182500001</v>
      </c>
      <c r="I47" s="18">
        <v>2572.4119999999998</v>
      </c>
      <c r="K47" s="19">
        <f t="shared" ref="K47:K48" si="323">(G47-G46)*100</f>
        <v>-2.0499999984167516</v>
      </c>
      <c r="L47" s="20">
        <f t="shared" ref="L47:L48" si="324">(H47-H46)*100</f>
        <v>1.5000000596046448</v>
      </c>
      <c r="M47" s="20">
        <f t="shared" ref="M47:M48" si="325">SQRT(K47^2+L47^2)</f>
        <v>2.5401771930955173</v>
      </c>
      <c r="N47" s="20">
        <f t="shared" ref="N47:N48" si="326">(I47-I46)*100</f>
        <v>-1.0500000000320142</v>
      </c>
      <c r="O47" s="21">
        <f t="shared" ref="O47:O48" si="327">(SQRT((G47-G46)^2+(H47-H46)^2+(I47-I46)^2)*100)</f>
        <v>2.748636056736113</v>
      </c>
      <c r="P47" s="21">
        <f t="shared" ref="P47:P48" si="328">O47/(F47-F46)</f>
        <v>1.3743180283680565</v>
      </c>
      <c r="Q47" s="22">
        <f t="shared" ref="Q47:Q48" si="329">(P47-P46)/(F47-F46)</f>
        <v>0.210116617140439</v>
      </c>
      <c r="R47" s="26"/>
      <c r="S47" s="52">
        <f t="shared" ref="S47:S48" si="330">IF(K47&lt;0, ATAN2(L47,K47)*180/PI()+360,ATAN2(L47,K47)*180/PI())</f>
        <v>306.19320841164978</v>
      </c>
      <c r="T47" s="53">
        <f t="shared" ref="T47:T48" si="331">ATAN(N47/M47)*180/PI()</f>
        <v>-22.458096666991565</v>
      </c>
      <c r="U47" s="26"/>
      <c r="V47" s="23">
        <f t="shared" ref="V47:V48" si="332">(G47-$G$20)*100</f>
        <v>-2.1999999997206032</v>
      </c>
      <c r="W47" s="21">
        <f t="shared" ref="W47:W48" si="333">(H47-$H$20)*100</f>
        <v>1.7500001937150955</v>
      </c>
      <c r="X47" s="21">
        <f t="shared" ref="X47:X48" si="334">SQRT(V47^2+W47^2)</f>
        <v>2.8111386797476796</v>
      </c>
      <c r="Y47" s="21">
        <f t="shared" ref="Y47:Y48" si="335">(I47-$I$20)*100</f>
        <v>-2.15000000002874</v>
      </c>
      <c r="Z47" s="21">
        <f t="shared" ref="Z47:Z48" si="336">SQRT((G47-$G$20)^2+(H47-$H$20)^2+(I47-$I$20)^2)*100</f>
        <v>3.539067769469399</v>
      </c>
      <c r="AA47" s="21">
        <f t="shared" ref="AA47:AA48" si="337">Z47/F47</f>
        <v>5.5190140654493555E-2</v>
      </c>
      <c r="AB47" s="22">
        <f t="shared" ref="AB47:AB48" si="338">(AA47-$AA$20)/(F47-$F$20)</f>
        <v>8.6066496147358372E-4</v>
      </c>
      <c r="AC47" s="26"/>
      <c r="AD47" s="52">
        <f t="shared" ref="AD47:AD48" si="339">IF(F47&lt;=0,NA(),IF((G47-$G$20)&lt;0,ATAN2((H47-$H$20),(G47-$G$20))*180/PI()+360,ATAN2((H47-$H$20),(G47-$G$20))*180/PI()))</f>
        <v>308.50065681378925</v>
      </c>
      <c r="AE47" s="53">
        <f t="shared" ref="AE47:AE48" si="340">IF(E47&lt;=0,NA(),ATAN(Y47/X47)*180/PI())</f>
        <v>-37.409288214122327</v>
      </c>
      <c r="AF47" s="26"/>
      <c r="AG47" s="67">
        <f t="shared" ref="AG47:AG48" si="341">1/(O47/E47)</f>
        <v>0.72763361853548336</v>
      </c>
      <c r="AH47" s="67">
        <f t="shared" ref="AH47:AH48" si="342">1/(Z47/F47)</f>
        <v>18.11917831955336</v>
      </c>
      <c r="AI47" s="26"/>
      <c r="AJ47" s="20">
        <f t="shared" ref="AJ47:AJ48" si="343">SQRT((G47-$E$11)^2+(H47-$F$11)^2+(I47-$G$11)^2)</f>
        <v>320.48046691810123</v>
      </c>
    </row>
    <row r="48" spans="2:36" ht="15.75" x14ac:dyDescent="0.25">
      <c r="B48" s="124">
        <v>29</v>
      </c>
      <c r="C48" s="125"/>
      <c r="D48" s="100">
        <v>45345.666666666664</v>
      </c>
      <c r="E48" s="97">
        <f t="shared" si="321"/>
        <v>2.25</v>
      </c>
      <c r="F48" s="98">
        <f t="shared" si="322"/>
        <v>66.375</v>
      </c>
      <c r="G48" s="17">
        <v>808761.02399999998</v>
      </c>
      <c r="H48" s="17">
        <v>9158810.1700000018</v>
      </c>
      <c r="I48" s="18">
        <v>2572.4139999999998</v>
      </c>
      <c r="K48" s="19">
        <f t="shared" si="323"/>
        <v>1.8999999971129</v>
      </c>
      <c r="L48" s="20">
        <f t="shared" si="324"/>
        <v>-1.249999925494194</v>
      </c>
      <c r="M48" s="20">
        <f t="shared" si="325"/>
        <v>2.2743130397472795</v>
      </c>
      <c r="N48" s="20">
        <f t="shared" si="326"/>
        <v>0.19999999999527063</v>
      </c>
      <c r="O48" s="21">
        <f t="shared" si="327"/>
        <v>2.2830899681709038</v>
      </c>
      <c r="P48" s="21">
        <f t="shared" si="328"/>
        <v>1.0147066525204016</v>
      </c>
      <c r="Q48" s="22">
        <f t="shared" si="329"/>
        <v>-0.15982727815451328</v>
      </c>
      <c r="R48" s="26"/>
      <c r="S48" s="52">
        <f t="shared" si="330"/>
        <v>123.34070581838102</v>
      </c>
      <c r="T48" s="53">
        <f t="shared" si="331"/>
        <v>5.0255850188313875</v>
      </c>
      <c r="U48" s="26"/>
      <c r="V48" s="23">
        <f t="shared" si="332"/>
        <v>-0.30000000260770321</v>
      </c>
      <c r="W48" s="21">
        <f t="shared" si="333"/>
        <v>0.50000026822090149</v>
      </c>
      <c r="X48" s="21">
        <f t="shared" si="334"/>
        <v>0.58309542082372368</v>
      </c>
      <c r="Y48" s="21">
        <f t="shared" si="335"/>
        <v>-1.9500000000334694</v>
      </c>
      <c r="Z48" s="21">
        <f t="shared" si="336"/>
        <v>2.035313310013013</v>
      </c>
      <c r="AA48" s="21">
        <f t="shared" si="337"/>
        <v>3.0663854011495486E-2</v>
      </c>
      <c r="AB48" s="22">
        <f t="shared" si="338"/>
        <v>4.6197896815812408E-4</v>
      </c>
      <c r="AC48" s="26"/>
      <c r="AD48" s="52">
        <f t="shared" si="339"/>
        <v>329.0362568081344</v>
      </c>
      <c r="AE48" s="53">
        <f t="shared" si="340"/>
        <v>-73.35211011200785</v>
      </c>
      <c r="AF48" s="26"/>
      <c r="AG48" s="67">
        <f t="shared" si="341"/>
        <v>0.98550649837184756</v>
      </c>
      <c r="AH48" s="67">
        <f t="shared" si="342"/>
        <v>32.61168669877938</v>
      </c>
      <c r="AI48" s="26"/>
      <c r="AJ48" s="20">
        <f t="shared" si="343"/>
        <v>320.4811087293694</v>
      </c>
    </row>
    <row r="49" spans="2:36" ht="15.75" x14ac:dyDescent="0.25">
      <c r="B49" s="111">
        <v>30</v>
      </c>
      <c r="C49" s="112"/>
      <c r="D49" s="100">
        <v>45350.375</v>
      </c>
      <c r="E49" s="97">
        <f t="shared" ref="E49:E50" si="344">D49-D48</f>
        <v>4.7083333333357587</v>
      </c>
      <c r="F49" s="98">
        <f t="shared" ref="F49:F50" si="345">D49-D$20</f>
        <v>71.083333333335759</v>
      </c>
      <c r="G49" s="17">
        <v>808761.00249999994</v>
      </c>
      <c r="H49" s="17">
        <v>9158810.182</v>
      </c>
      <c r="I49" s="18">
        <v>2572.4094999999998</v>
      </c>
      <c r="K49" s="19">
        <f t="shared" ref="K49:K50" si="346">(G49-G48)*100</f>
        <v>-2.1500000031664968</v>
      </c>
      <c r="L49" s="20">
        <f t="shared" ref="L49:L50" si="347">(H49-H48)*100</f>
        <v>1.1999998241662979</v>
      </c>
      <c r="M49" s="20">
        <f t="shared" ref="M49:M50" si="348">SQRT(K49^2+L49^2)</f>
        <v>2.4622143675186128</v>
      </c>
      <c r="N49" s="20">
        <f t="shared" ref="N49:N50" si="349">(I49-I48)*100</f>
        <v>-0.4500000000007276</v>
      </c>
      <c r="O49" s="21">
        <f t="shared" ref="O49:O50" si="350">(SQRT((G49-G48)^2+(H49-H48)^2+(I49-I48)^2)*100)</f>
        <v>2.5029981205777476</v>
      </c>
      <c r="P49" s="21">
        <f t="shared" ref="P49:P50" si="351">O49/(F49-F48)</f>
        <v>0.53161022029942473</v>
      </c>
      <c r="Q49" s="22">
        <f t="shared" ref="Q49:Q50" si="352">(P49-P48)/(F49-F48)</f>
        <v>-0.10260455197608383</v>
      </c>
      <c r="R49" s="26"/>
      <c r="S49" s="52">
        <f t="shared" ref="S49:S50" si="353">IF(K49&lt;0, ATAN2(L49,K49)*180/PI()+360,ATAN2(L49,K49)*180/PI())</f>
        <v>299.16760977084368</v>
      </c>
      <c r="T49" s="53">
        <f t="shared" ref="T49:T50" si="354">ATAN(N49/M49)*180/PI()</f>
        <v>-10.357201614795086</v>
      </c>
      <c r="U49" s="26"/>
      <c r="V49" s="23">
        <f t="shared" ref="V49:V50" si="355">(G49-$G$20)*100</f>
        <v>-2.4500000057742</v>
      </c>
      <c r="W49" s="21">
        <f t="shared" ref="W49:W50" si="356">(H49-$H$20)*100</f>
        <v>1.7000000923871994</v>
      </c>
      <c r="X49" s="21">
        <f t="shared" ref="X49:X50" si="357">SQRT(V49^2+W49^2)</f>
        <v>2.9820295676619417</v>
      </c>
      <c r="Y49" s="21">
        <f t="shared" ref="Y49:Y50" si="358">(I49-$I$20)*100</f>
        <v>-2.400000000034197</v>
      </c>
      <c r="Z49" s="21">
        <f t="shared" ref="Z49:Z50" si="359">SQRT((G49-$G$20)^2+(H49-$H$20)^2+(I49-$I$20)^2)*100</f>
        <v>3.8278584538321438</v>
      </c>
      <c r="AA49" s="21">
        <f t="shared" ref="AA49:AA50" si="360">Z49/F49</f>
        <v>5.3850294778410503E-2</v>
      </c>
      <c r="AB49" s="22">
        <f t="shared" ref="AB49:AB50" si="361">(AA49-$AA$20)/(F49-$F$20)</f>
        <v>7.5756569442075492E-4</v>
      </c>
      <c r="AC49" s="26"/>
      <c r="AD49" s="52">
        <f t="shared" ref="AD49:AD50" si="362">IF(F49&lt;=0,NA(),IF((G49-$G$20)&lt;0,ATAN2((H49-$H$20),(G49-$G$20))*180/PI()+360,ATAN2((H49-$H$20),(G49-$G$20))*180/PI()))</f>
        <v>304.75591394869434</v>
      </c>
      <c r="AE49" s="53">
        <f t="shared" ref="AE49:AE50" si="363">IF(E49&lt;=0,NA(),ATAN(Y49/X49)*180/PI())</f>
        <v>-38.827841019346963</v>
      </c>
      <c r="AF49" s="26"/>
      <c r="AG49" s="67">
        <f t="shared" ref="AG49:AG50" si="364">1/(O49/E49)</f>
        <v>1.8810774545244049</v>
      </c>
      <c r="AH49" s="67">
        <f t="shared" ref="AH49:AH50" si="365">1/(Z49/F49)</f>
        <v>18.570000482168521</v>
      </c>
      <c r="AI49" s="26"/>
      <c r="AJ49" s="20">
        <f t="shared" ref="AJ49:AJ50" si="366">SQRT((G49-$E$11)^2+(H49-$F$11)^2+(I49-$G$11)^2)</f>
        <v>320.4818277981704</v>
      </c>
    </row>
    <row r="50" spans="2:36" ht="15.75" x14ac:dyDescent="0.25">
      <c r="B50" s="124">
        <v>31</v>
      </c>
      <c r="C50" s="125"/>
      <c r="D50" s="100">
        <v>45355.375</v>
      </c>
      <c r="E50" s="97">
        <f t="shared" si="344"/>
        <v>5</v>
      </c>
      <c r="F50" s="98">
        <f t="shared" si="345"/>
        <v>76.083333333335759</v>
      </c>
      <c r="G50" s="17">
        <v>808761.02</v>
      </c>
      <c r="H50" s="17">
        <v>9158810.1704999991</v>
      </c>
      <c r="I50" s="18">
        <v>2572.4080000000004</v>
      </c>
      <c r="K50" s="19">
        <f t="shared" si="346"/>
        <v>1.7500000074505806</v>
      </c>
      <c r="L50" s="20">
        <f t="shared" si="347"/>
        <v>-1.1500000953674316</v>
      </c>
      <c r="M50" s="20">
        <f t="shared" si="348"/>
        <v>2.0940392177373695</v>
      </c>
      <c r="N50" s="20">
        <f t="shared" si="349"/>
        <v>-0.14999999993960955</v>
      </c>
      <c r="O50" s="21">
        <f t="shared" si="350"/>
        <v>2.0994047359677972</v>
      </c>
      <c r="P50" s="21">
        <f t="shared" si="351"/>
        <v>0.41988094719355945</v>
      </c>
      <c r="Q50" s="22">
        <f t="shared" si="352"/>
        <v>-2.2345854621173056E-2</v>
      </c>
      <c r="R50" s="26"/>
      <c r="S50" s="52">
        <f t="shared" si="353"/>
        <v>123.31063289328252</v>
      </c>
      <c r="T50" s="53">
        <f t="shared" si="354"/>
        <v>-4.0972071298521415</v>
      </c>
      <c r="U50" s="26"/>
      <c r="V50" s="23">
        <f t="shared" si="355"/>
        <v>-0.69999999832361937</v>
      </c>
      <c r="W50" s="21">
        <f t="shared" si="356"/>
        <v>0.54999999701976776</v>
      </c>
      <c r="X50" s="21">
        <f t="shared" si="357"/>
        <v>0.89022468757882223</v>
      </c>
      <c r="Y50" s="21">
        <f t="shared" si="358"/>
        <v>-2.5499999999738066</v>
      </c>
      <c r="Z50" s="21">
        <f t="shared" si="359"/>
        <v>2.7009257661478268</v>
      </c>
      <c r="AA50" s="21">
        <f t="shared" si="360"/>
        <v>3.5499571953749053E-2</v>
      </c>
      <c r="AB50" s="22">
        <f t="shared" si="361"/>
        <v>4.665880212978916E-4</v>
      </c>
      <c r="AC50" s="26"/>
      <c r="AD50" s="52">
        <f t="shared" si="362"/>
        <v>308.15722650320367</v>
      </c>
      <c r="AE50" s="53">
        <f t="shared" si="363"/>
        <v>-70.755511071796619</v>
      </c>
      <c r="AF50" s="26"/>
      <c r="AG50" s="67">
        <f t="shared" si="364"/>
        <v>2.3816274748447053</v>
      </c>
      <c r="AH50" s="67">
        <f t="shared" si="365"/>
        <v>28.169353740458035</v>
      </c>
      <c r="AI50" s="26"/>
      <c r="AJ50" s="20">
        <f t="shared" si="366"/>
        <v>320.48189597868151</v>
      </c>
    </row>
    <row r="51" spans="2:36" ht="15.75" x14ac:dyDescent="0.25">
      <c r="B51" s="111">
        <v>32</v>
      </c>
      <c r="C51" s="112"/>
      <c r="D51" s="100">
        <v>45357.458333333336</v>
      </c>
      <c r="E51" s="97">
        <f t="shared" ref="E51:E52" si="367">D51-D50</f>
        <v>2.0833333333357587</v>
      </c>
      <c r="F51" s="98">
        <f t="shared" ref="F51:F52" si="368">D51-D$20</f>
        <v>78.166666666671517</v>
      </c>
      <c r="G51" s="17">
        <v>808761.00949999993</v>
      </c>
      <c r="H51" s="17">
        <v>9158810.1809999999</v>
      </c>
      <c r="I51" s="18">
        <v>2572.4094999999998</v>
      </c>
      <c r="K51" s="19">
        <f t="shared" ref="K51:K52" si="369">(G51-G50)*100</f>
        <v>-1.0500000091269612</v>
      </c>
      <c r="L51" s="20">
        <f t="shared" ref="L51:L52" si="370">(H51-H50)*100</f>
        <v>1.0500000789761543</v>
      </c>
      <c r="M51" s="20">
        <f t="shared" ref="M51:M52" si="371">SQRT(K51^2+L51^2)</f>
        <v>1.4849243027900609</v>
      </c>
      <c r="N51" s="20">
        <f t="shared" ref="N51:N52" si="372">(I51-I50)*100</f>
        <v>0.14999999993960955</v>
      </c>
      <c r="O51" s="21">
        <f t="shared" ref="O51:O52" si="373">(SQRT((G51-G50)^2+(H51-H50)^2+(I51-I50)^2)*100)</f>
        <v>1.4924812176367352</v>
      </c>
      <c r="P51" s="21">
        <f t="shared" ref="P51:P52" si="374">O51/(F51-F50)</f>
        <v>0.71639098446479887</v>
      </c>
      <c r="Q51" s="22">
        <f t="shared" ref="Q51:Q52" si="375">(P51-P50)/(F51-F50)</f>
        <v>0.14232481789002924</v>
      </c>
      <c r="R51" s="26"/>
      <c r="S51" s="52">
        <f t="shared" ref="S51:S52" si="376">IF(K51&lt;0, ATAN2(L51,K51)*180/PI()+360,ATAN2(L51,K51)*180/PI())</f>
        <v>315.00000190574468</v>
      </c>
      <c r="T51" s="53">
        <f t="shared" ref="T51:T52" si="377">ATAN(N51/M51)*180/PI()</f>
        <v>5.7681809435159277</v>
      </c>
      <c r="U51" s="26"/>
      <c r="V51" s="23">
        <f t="shared" ref="V51:V52" si="378">(G51-$G$20)*100</f>
        <v>-1.7500000074505806</v>
      </c>
      <c r="W51" s="21">
        <f t="shared" ref="W51:W52" si="379">(H51-$H$20)*100</f>
        <v>1.6000000759959221</v>
      </c>
      <c r="X51" s="21">
        <f t="shared" ref="X51:X52" si="380">SQRT(V51^2+W51^2)</f>
        <v>2.3711811970543266</v>
      </c>
      <c r="Y51" s="21">
        <f t="shared" ref="Y51:Y52" si="381">(I51-$I$20)*100</f>
        <v>-2.400000000034197</v>
      </c>
      <c r="Z51" s="21">
        <f t="shared" ref="Z51:Z52" si="382">SQRT((G51-$G$20)^2+(H51-$H$20)^2+(I51-$I$20)^2)*100</f>
        <v>3.3737961214969898</v>
      </c>
      <c r="AA51" s="21">
        <f t="shared" ref="AA51:AA52" si="383">Z51/F51</f>
        <v>4.3161570850705079E-2</v>
      </c>
      <c r="AB51" s="22">
        <f t="shared" ref="AB51:AB52" si="384">(AA51-$AA$20)/(F51-$F$20)</f>
        <v>5.5217361429470027E-4</v>
      </c>
      <c r="AC51" s="26"/>
      <c r="AD51" s="52">
        <f t="shared" ref="AD51:AD52" si="385">IF(F51&lt;=0,NA(),IF((G51-$G$20)&lt;0,ATAN2((H51-$H$20),(G51-$G$20))*180/PI()+360,ATAN2((H51-$H$20),(G51-$G$20))*180/PI()))</f>
        <v>312.43623102231192</v>
      </c>
      <c r="AE51" s="53">
        <f t="shared" ref="AE51:AE52" si="386">IF(E51&lt;=0,NA(),ATAN(Y51/X51)*180/PI())</f>
        <v>-45.346072729784609</v>
      </c>
      <c r="AF51" s="26"/>
      <c r="AG51" s="67">
        <f t="shared" ref="AG51:AG52" si="387">1/(O51/E51)</f>
        <v>1.3958857965627243</v>
      </c>
      <c r="AH51" s="67">
        <f t="shared" ref="AH51:AH52" si="388">1/(Z51/F51)</f>
        <v>23.168758233081412</v>
      </c>
      <c r="AI51" s="26"/>
      <c r="AJ51" s="20">
        <f t="shared" ref="AJ51:AJ52" si="389">SQRT((G51-$E$11)^2+(H51-$F$11)^2+(I51-$G$11)^2)</f>
        <v>320.47894593553167</v>
      </c>
    </row>
    <row r="52" spans="2:36" ht="15.75" x14ac:dyDescent="0.25">
      <c r="B52" s="124">
        <v>33</v>
      </c>
      <c r="C52" s="125"/>
      <c r="D52" s="100">
        <v>45359.458333333336</v>
      </c>
      <c r="E52" s="97">
        <f t="shared" si="367"/>
        <v>2</v>
      </c>
      <c r="F52" s="98">
        <f t="shared" si="368"/>
        <v>80.166666666671517</v>
      </c>
      <c r="G52" s="17">
        <v>808761.02850000001</v>
      </c>
      <c r="H52" s="17">
        <v>9158810.1689999998</v>
      </c>
      <c r="I52" s="18">
        <v>2572.4080000000004</v>
      </c>
      <c r="K52" s="19">
        <f t="shared" si="369"/>
        <v>1.9000000087544322</v>
      </c>
      <c r="L52" s="20">
        <f t="shared" si="370"/>
        <v>-1.2000000104308128</v>
      </c>
      <c r="M52" s="20">
        <f t="shared" si="371"/>
        <v>2.2472205183961793</v>
      </c>
      <c r="N52" s="20">
        <f t="shared" si="372"/>
        <v>-0.14999999993960955</v>
      </c>
      <c r="O52" s="21">
        <f t="shared" si="373"/>
        <v>2.2522211388499742</v>
      </c>
      <c r="P52" s="21">
        <f t="shared" si="374"/>
        <v>1.1261105694249871</v>
      </c>
      <c r="Q52" s="22">
        <f t="shared" si="375"/>
        <v>0.20485979248009412</v>
      </c>
      <c r="R52" s="26"/>
      <c r="S52" s="52">
        <f t="shared" si="376"/>
        <v>122.27564442024267</v>
      </c>
      <c r="T52" s="53">
        <f t="shared" si="377"/>
        <v>-3.8187783331754086</v>
      </c>
      <c r="U52" s="26"/>
      <c r="V52" s="23">
        <f t="shared" si="378"/>
        <v>0.1500000013038516</v>
      </c>
      <c r="W52" s="21">
        <f t="shared" si="379"/>
        <v>0.40000006556510925</v>
      </c>
      <c r="X52" s="21">
        <f t="shared" si="380"/>
        <v>0.42720024911421484</v>
      </c>
      <c r="Y52" s="21">
        <f t="shared" si="381"/>
        <v>-2.5499999999738066</v>
      </c>
      <c r="Z52" s="21">
        <f t="shared" si="382"/>
        <v>2.5855367049627551</v>
      </c>
      <c r="AA52" s="21">
        <f t="shared" si="383"/>
        <v>3.2252017109720567E-2</v>
      </c>
      <c r="AB52" s="22">
        <f t="shared" si="384"/>
        <v>4.0231206373869373E-4</v>
      </c>
      <c r="AC52" s="26"/>
      <c r="AD52" s="52">
        <f t="shared" si="385"/>
        <v>20.556042295701538</v>
      </c>
      <c r="AE52" s="53">
        <f t="shared" si="386"/>
        <v>-80.489583424216121</v>
      </c>
      <c r="AF52" s="26"/>
      <c r="AG52" s="67">
        <f t="shared" si="387"/>
        <v>0.88801226731280791</v>
      </c>
      <c r="AH52" s="67">
        <f t="shared" si="388"/>
        <v>31.005812647253183</v>
      </c>
      <c r="AI52" s="26"/>
      <c r="AJ52" s="20">
        <f t="shared" si="389"/>
        <v>320.47863527187809</v>
      </c>
    </row>
    <row r="53" spans="2:36" ht="15.75" x14ac:dyDescent="0.25">
      <c r="B53" s="111">
        <v>34</v>
      </c>
      <c r="C53" s="112"/>
      <c r="D53" s="100">
        <v>45361.458333333336</v>
      </c>
      <c r="E53" s="97">
        <f t="shared" ref="E53:E54" si="390">D53-D52</f>
        <v>2</v>
      </c>
      <c r="F53" s="98">
        <f t="shared" ref="F53:F54" si="391">D53-D$20</f>
        <v>82.166666666671517</v>
      </c>
      <c r="G53" s="17">
        <v>808761.00750000007</v>
      </c>
      <c r="H53" s="17">
        <v>9158810.1834999993</v>
      </c>
      <c r="I53" s="18">
        <v>2572.4155000000001</v>
      </c>
      <c r="K53" s="19">
        <f t="shared" ref="K53:K54" si="392">(G53-G52)*100</f>
        <v>-2.0999999949708581</v>
      </c>
      <c r="L53" s="20">
        <f t="shared" ref="L53:L54" si="393">(H53-H52)*100</f>
        <v>1.4499999582767487</v>
      </c>
      <c r="M53" s="20">
        <f t="shared" ref="M53:M54" si="394">SQRT(K53^2+L53^2)</f>
        <v>2.5519600031897398</v>
      </c>
      <c r="N53" s="20">
        <f t="shared" ref="N53:N54" si="395">(I53-I52)*100</f>
        <v>0.74999999997089617</v>
      </c>
      <c r="O53" s="21">
        <f t="shared" ref="O53:O54" si="396">(SQRT((G53-G52)^2+(H53-H52)^2+(I53-I52)^2)*100)</f>
        <v>2.6598871889304854</v>
      </c>
      <c r="P53" s="21">
        <f t="shared" ref="P53:P54" si="397">O53/(F53-F52)</f>
        <v>1.3299435944652427</v>
      </c>
      <c r="Q53" s="22">
        <f t="shared" ref="Q53:Q54" si="398">(P53-P52)/(F53-F52)</f>
        <v>0.10191651252012779</v>
      </c>
      <c r="R53" s="26"/>
      <c r="S53" s="52">
        <f t="shared" ref="S53:S54" si="399">IF(K53&lt;0, ATAN2(L53,K53)*180/PI()+360,ATAN2(L53,K53)*180/PI())</f>
        <v>304.62415437325052</v>
      </c>
      <c r="T53" s="53">
        <f t="shared" ref="T53:T54" si="400">ATAN(N53/M53)*180/PI()</f>
        <v>16.377627327002099</v>
      </c>
      <c r="U53" s="26"/>
      <c r="V53" s="23">
        <f t="shared" ref="V53:V54" si="401">(G53-$G$20)*100</f>
        <v>-1.9499999936670065</v>
      </c>
      <c r="W53" s="21">
        <f t="shared" ref="W53:W54" si="402">(H53-$H$20)*100</f>
        <v>1.8500000238418579</v>
      </c>
      <c r="X53" s="21">
        <f t="shared" ref="X53:X54" si="403">SQRT(V53^2+W53^2)</f>
        <v>2.6879360229581728</v>
      </c>
      <c r="Y53" s="21">
        <f t="shared" ref="Y53:Y54" si="404">(I53-$I$20)*100</f>
        <v>-1.8000000000029104</v>
      </c>
      <c r="Z53" s="21">
        <f t="shared" ref="Z53:Z54" si="405">SQRT((G53-$G$20)^2+(H53-$H$20)^2+(I53-$I$20)^2)*100</f>
        <v>3.2349652337431194</v>
      </c>
      <c r="AA53" s="21">
        <f t="shared" ref="AA53:AA54" si="406">Z53/F53</f>
        <v>3.9370773635816571E-2</v>
      </c>
      <c r="AB53" s="22">
        <f t="shared" ref="AB53:AB54" si="407">(AA53-$AA$20)/(F53-$F$20)</f>
        <v>4.7915748846832755E-4</v>
      </c>
      <c r="AC53" s="26"/>
      <c r="AD53" s="52">
        <f t="shared" ref="AD53:AD54" si="408">IF(F53&lt;=0,NA(),IF((G53-$G$20)&lt;0,ATAN2((H53-$H$20),(G53-$G$20))*180/PI()+360,ATAN2((H53-$H$20),(G53-$G$20))*180/PI()))</f>
        <v>313.4925647028241</v>
      </c>
      <c r="AE53" s="53">
        <f t="shared" ref="AE53:AE54" si="409">IF(E53&lt;=0,NA(),ATAN(Y53/X53)*180/PI())</f>
        <v>-33.808590392416953</v>
      </c>
      <c r="AF53" s="26"/>
      <c r="AG53" s="67">
        <f t="shared" ref="AG53:AG54" si="410">1/(O53/E53)</f>
        <v>0.75191158795128465</v>
      </c>
      <c r="AH53" s="67">
        <f t="shared" ref="AH53:AH54" si="411">1/(Z53/F53)</f>
        <v>25.399551689029426</v>
      </c>
      <c r="AI53" s="26"/>
      <c r="AJ53" s="20">
        <f t="shared" ref="AJ53:AJ54" si="412">SQRT((G53-$E$11)^2+(H53-$F$11)^2+(I53-$G$11)^2)</f>
        <v>320.4788424489692</v>
      </c>
    </row>
    <row r="54" spans="2:36" ht="15.75" x14ac:dyDescent="0.25">
      <c r="B54" s="124">
        <v>35</v>
      </c>
      <c r="C54" s="125"/>
      <c r="D54" s="100">
        <v>45363.458333333336</v>
      </c>
      <c r="E54" s="97">
        <f t="shared" si="390"/>
        <v>2</v>
      </c>
      <c r="F54" s="98">
        <f t="shared" si="391"/>
        <v>84.166666666671517</v>
      </c>
      <c r="G54" s="17">
        <v>808761.02499999991</v>
      </c>
      <c r="H54" s="17">
        <v>9158810.1704999991</v>
      </c>
      <c r="I54" s="18">
        <v>2572.4115000000002</v>
      </c>
      <c r="K54" s="19">
        <f t="shared" si="392"/>
        <v>1.7499999841675162</v>
      </c>
      <c r="L54" s="20">
        <f t="shared" si="393"/>
        <v>-1.3000000268220901</v>
      </c>
      <c r="M54" s="20">
        <f t="shared" si="394"/>
        <v>2.1800229389443917</v>
      </c>
      <c r="N54" s="20">
        <f t="shared" si="395"/>
        <v>-0.39999999999054126</v>
      </c>
      <c r="O54" s="21">
        <f t="shared" si="396"/>
        <v>2.2164160291597281</v>
      </c>
      <c r="P54" s="21">
        <f t="shared" si="397"/>
        <v>1.1082080145798641</v>
      </c>
      <c r="Q54" s="22">
        <f t="shared" si="398"/>
        <v>-0.11086778994268931</v>
      </c>
      <c r="R54" s="26"/>
      <c r="S54" s="52">
        <f t="shared" si="399"/>
        <v>126.60707562663417</v>
      </c>
      <c r="T54" s="53">
        <f t="shared" si="400"/>
        <v>-10.397226503930158</v>
      </c>
      <c r="U54" s="26"/>
      <c r="V54" s="23">
        <f t="shared" si="401"/>
        <v>-0.20000000949949026</v>
      </c>
      <c r="W54" s="21">
        <f t="shared" si="402"/>
        <v>0.54999999701976776</v>
      </c>
      <c r="X54" s="21">
        <f t="shared" si="403"/>
        <v>0.58523499598156359</v>
      </c>
      <c r="Y54" s="21">
        <f t="shared" si="404"/>
        <v>-2.1999999999934516</v>
      </c>
      <c r="Z54" s="21">
        <f t="shared" si="405"/>
        <v>2.276510487674662</v>
      </c>
      <c r="AA54" s="21">
        <f t="shared" si="406"/>
        <v>2.7047649358509278E-2</v>
      </c>
      <c r="AB54" s="22">
        <f t="shared" si="407"/>
        <v>3.213582102000917E-4</v>
      </c>
      <c r="AC54" s="26"/>
      <c r="AD54" s="52">
        <f t="shared" si="408"/>
        <v>340.01689250436181</v>
      </c>
      <c r="AE54" s="53">
        <f t="shared" si="409"/>
        <v>-75.10339882184023</v>
      </c>
      <c r="AF54" s="26"/>
      <c r="AG54" s="67">
        <f t="shared" si="410"/>
        <v>0.90235766827504216</v>
      </c>
      <c r="AH54" s="67">
        <f t="shared" si="411"/>
        <v>36.971789553512409</v>
      </c>
      <c r="AI54" s="26"/>
      <c r="AJ54" s="20">
        <f t="shared" si="412"/>
        <v>320.47977834705642</v>
      </c>
    </row>
    <row r="55" spans="2:36" ht="15.75" x14ac:dyDescent="0.25">
      <c r="B55" s="111">
        <v>36</v>
      </c>
      <c r="C55" s="112"/>
      <c r="D55" s="100">
        <v>45365.458333333336</v>
      </c>
      <c r="E55" s="97">
        <f t="shared" ref="E55" si="413">D55-D54</f>
        <v>2</v>
      </c>
      <c r="F55" s="98">
        <f t="shared" ref="F55" si="414">D55-D$20</f>
        <v>86.166666666671517</v>
      </c>
      <c r="G55" s="17">
        <v>808760.9879999999</v>
      </c>
      <c r="H55" s="17">
        <v>9158810.1950000003</v>
      </c>
      <c r="I55" s="18">
        <v>2572.41</v>
      </c>
      <c r="K55" s="19">
        <f t="shared" ref="K55" si="415">(G55-G54)*100</f>
        <v>-3.7000000011175871</v>
      </c>
      <c r="L55" s="20">
        <f t="shared" ref="L55" si="416">(H55-H54)*100</f>
        <v>2.4500001221895218</v>
      </c>
      <c r="M55" s="20">
        <f t="shared" ref="M55" si="417">SQRT(K55^2+L55^2)</f>
        <v>4.4376233061176809</v>
      </c>
      <c r="N55" s="20">
        <f t="shared" ref="N55" si="418">(I55-I54)*100</f>
        <v>-0.15000000003055902</v>
      </c>
      <c r="O55" s="21">
        <f t="shared" ref="O55" si="419">(SQRT((G55-G54)^2+(H55-H54)^2+(I55-I54)^2)*100)</f>
        <v>4.4401577232129927</v>
      </c>
      <c r="P55" s="21">
        <f t="shared" ref="P55" si="420">O55/(F55-F54)</f>
        <v>2.2200788616064964</v>
      </c>
      <c r="Q55" s="22">
        <f t="shared" ref="Q55" si="421">(P55-P54)/(F55-F54)</f>
        <v>0.55593542351331615</v>
      </c>
      <c r="R55" s="26"/>
      <c r="S55" s="52">
        <f t="shared" ref="S55" si="422">IF(K55&lt;0, ATAN2(L55,K55)*180/PI()+360,ATAN2(L55,K55)*180/PI())</f>
        <v>303.51102010527313</v>
      </c>
      <c r="T55" s="53">
        <f t="shared" ref="T55" si="423">ATAN(N55/M55)*180/PI()</f>
        <v>-1.9359678289517157</v>
      </c>
      <c r="U55" s="26"/>
      <c r="V55" s="23">
        <f t="shared" ref="V55" si="424">(G55-$G$20)*100</f>
        <v>-3.9000000106170774</v>
      </c>
      <c r="W55" s="21">
        <f t="shared" ref="W55" si="425">(H55-$H$20)*100</f>
        <v>3.0000001192092896</v>
      </c>
      <c r="X55" s="21">
        <f t="shared" ref="X55" si="426">SQRT(V55^2+W55^2)</f>
        <v>4.9203659211555548</v>
      </c>
      <c r="Y55" s="21">
        <f t="shared" ref="Y55" si="427">(I55-$I$20)*100</f>
        <v>-2.3500000000240107</v>
      </c>
      <c r="Z55" s="21">
        <f t="shared" ref="Z55" si="428">SQRT((G55-$G$20)^2+(H55-$H$20)^2+(I55-$I$20)^2)*100</f>
        <v>5.452751672154327</v>
      </c>
      <c r="AA55" s="21">
        <f t="shared" ref="AA55" si="429">Z55/F55</f>
        <v>6.3281450740665615E-2</v>
      </c>
      <c r="AB55" s="22">
        <f t="shared" ref="AB55" si="430">(AA55-$AA$20)/(F55-$F$20)</f>
        <v>7.3440755211600056E-4</v>
      </c>
      <c r="AC55" s="26"/>
      <c r="AD55" s="52">
        <f t="shared" ref="AD55" si="431">IF(F55&lt;=0,NA(),IF((G55-$G$20)&lt;0,ATAN2((H55-$H$20),(G55-$G$20))*180/PI()+360,ATAN2((H55-$H$20),(G55-$G$20))*180/PI()))</f>
        <v>307.56859305372615</v>
      </c>
      <c r="AE55" s="53">
        <f t="shared" ref="AE55" si="432">IF(E55&lt;=0,NA(),ATAN(Y55/X55)*180/PI())</f>
        <v>-25.529456068310221</v>
      </c>
      <c r="AF55" s="26"/>
      <c r="AG55" s="67">
        <f t="shared" ref="AG55" si="433">1/(O55/E55)</f>
        <v>0.4504344495566156</v>
      </c>
      <c r="AH55" s="67">
        <f t="shared" ref="AH55" si="434">1/(Z55/F55)</f>
        <v>15.80241900739777</v>
      </c>
      <c r="AI55" s="26"/>
      <c r="AJ55" s="20">
        <f t="shared" ref="AJ55" si="435">SQRT((G55-$E$11)^2+(H55-$F$11)^2+(I55-$G$11)^2)</f>
        <v>320.47876505976075</v>
      </c>
    </row>
    <row r="56" spans="2:36" ht="15.75" x14ac:dyDescent="0.25">
      <c r="B56" s="124">
        <v>37</v>
      </c>
      <c r="C56" s="125"/>
      <c r="D56" s="100">
        <v>45369.666666666664</v>
      </c>
      <c r="E56" s="97">
        <f t="shared" ref="E56" si="436">D56-D55</f>
        <v>4.2083333333284827</v>
      </c>
      <c r="F56" s="98">
        <f t="shared" ref="F56" si="437">D56-D$20</f>
        <v>90.375</v>
      </c>
      <c r="G56" s="17">
        <v>808761.02300000004</v>
      </c>
      <c r="H56" s="17">
        <v>9158810.1710000001</v>
      </c>
      <c r="I56" s="18">
        <v>2572.4085</v>
      </c>
      <c r="K56" s="19">
        <f t="shared" ref="K56" si="438">(G56-G55)*100</f>
        <v>3.5000000149011612</v>
      </c>
      <c r="L56" s="20">
        <f t="shared" ref="L56" si="439">(H56-H55)*100</f>
        <v>-2.4000000208616257</v>
      </c>
      <c r="M56" s="20">
        <f t="shared" ref="M56" si="440">SQRT(K56^2+L56^2)</f>
        <v>4.2438190588718472</v>
      </c>
      <c r="N56" s="20">
        <f t="shared" ref="N56" si="441">(I56-I55)*100</f>
        <v>-0.14999999998508429</v>
      </c>
      <c r="O56" s="21">
        <f t="shared" ref="O56" si="442">(SQRT((G56-G55)^2+(H56-H55)^2+(I56-I55)^2)*100)</f>
        <v>4.2464691455890105</v>
      </c>
      <c r="P56" s="21">
        <f t="shared" ref="P56" si="443">O56/(F56-F55)</f>
        <v>1.0090619751906309</v>
      </c>
      <c r="Q56" s="22">
        <f t="shared" ref="Q56" si="444">(P56-P55)/(F56-F55)</f>
        <v>-0.28776638885162648</v>
      </c>
      <c r="R56" s="26"/>
      <c r="S56" s="52">
        <f t="shared" ref="S56" si="445">IF(K56&lt;0, ATAN2(L56,K56)*180/PI()+360,ATAN2(L56,K56)*180/PI())</f>
        <v>124.43898942731742</v>
      </c>
      <c r="T56" s="53">
        <f t="shared" ref="T56" si="446">ATAN(N56/M56)*180/PI()</f>
        <v>-2.0243065242541283</v>
      </c>
      <c r="U56" s="26"/>
      <c r="V56" s="23">
        <f t="shared" ref="V56" si="447">(G56-$G$20)*100</f>
        <v>-0.39999999571591616</v>
      </c>
      <c r="W56" s="21">
        <f t="shared" ref="W56" si="448">(H56-$H$20)*100</f>
        <v>0.60000009834766388</v>
      </c>
      <c r="X56" s="21">
        <f t="shared" ref="X56" si="449">SQRT(V56^2+W56^2)</f>
        <v>0.72111033454662077</v>
      </c>
      <c r="Y56" s="21">
        <f t="shared" ref="Y56" si="450">(I56-$I$20)*100</f>
        <v>-2.5000000000090949</v>
      </c>
      <c r="Z56" s="21">
        <f t="shared" ref="Z56" si="451">SQRT((G56-$G$20)^2+(H56-$H$20)^2+(I56-$I$20)^2)*100</f>
        <v>2.6019223882805216</v>
      </c>
      <c r="AA56" s="21">
        <f t="shared" ref="AA56" si="452">Z56/F56</f>
        <v>2.8790289220254735E-2</v>
      </c>
      <c r="AB56" s="22">
        <f t="shared" ref="AB56" si="453">(AA56-$AA$20)/(F56-$F$20)</f>
        <v>3.1856474932508697E-4</v>
      </c>
      <c r="AC56" s="26"/>
      <c r="AD56" s="52">
        <f t="shared" ref="AD56" si="454">IF(F56&lt;=0,NA(),IF((G56-$G$20)&lt;0,ATAN2((H56-$H$20),(G56-$G$20))*180/PI()+360,ATAN2((H56-$H$20),(G56-$G$20))*180/PI()))</f>
        <v>326.3099370917858</v>
      </c>
      <c r="AE56" s="53">
        <f t="shared" ref="AE56" si="455">IF(E56&lt;=0,NA(),ATAN(Y56/X56)*180/PI())</f>
        <v>-73.910104264149098</v>
      </c>
      <c r="AF56" s="26"/>
      <c r="AG56" s="67">
        <f t="shared" ref="AG56" si="456">1/(O56/E56)</f>
        <v>0.99101940672284383</v>
      </c>
      <c r="AH56" s="67">
        <f t="shared" ref="AH56" si="457">1/(Z56/F56)</f>
        <v>34.73393380489118</v>
      </c>
      <c r="AI56" s="26"/>
      <c r="AJ56" s="20">
        <f t="shared" ref="AJ56" si="458">SQRT((G56-$E$11)^2+(H56-$F$11)^2+(I56-$G$11)^2)</f>
        <v>320.47996356955002</v>
      </c>
    </row>
    <row r="57" spans="2:36" ht="15.75" x14ac:dyDescent="0.25">
      <c r="B57" s="111">
        <v>38</v>
      </c>
      <c r="C57" s="112"/>
      <c r="D57" s="100">
        <v>45375.666666666664</v>
      </c>
      <c r="E57" s="97">
        <f t="shared" ref="E57" si="459">D57-D56</f>
        <v>6</v>
      </c>
      <c r="F57" s="98">
        <f t="shared" ref="F57" si="460">D57-D$20</f>
        <v>96.375</v>
      </c>
      <c r="G57" s="17">
        <v>808761.02349999989</v>
      </c>
      <c r="H57" s="17">
        <v>9158810.175999999</v>
      </c>
      <c r="I57" s="18">
        <v>2572.42</v>
      </c>
      <c r="K57" s="19">
        <f t="shared" ref="K57" si="461">(G57-G56)*100</f>
        <v>4.9999984912574291E-2</v>
      </c>
      <c r="L57" s="20">
        <f t="shared" ref="L57" si="462">(H57-H56)*100</f>
        <v>0.49999989569187164</v>
      </c>
      <c r="M57" s="20">
        <f t="shared" ref="M57" si="463">SQRT(K57^2+L57^2)</f>
        <v>0.50249367576432258</v>
      </c>
      <c r="N57" s="20">
        <f t="shared" ref="N57" si="464">(I57-I56)*100</f>
        <v>1.1500000000069122</v>
      </c>
      <c r="O57" s="21">
        <f t="shared" ref="O57" si="465">(SQRT((G57-G56)^2+(H57-H56)^2+(I57-I56)^2)*100)</f>
        <v>1.2549899976490004</v>
      </c>
      <c r="P57" s="21">
        <f t="shared" ref="P57" si="466">O57/(F57-F56)</f>
        <v>0.20916499960816673</v>
      </c>
      <c r="Q57" s="22">
        <f t="shared" ref="Q57" si="467">(P57-P56)/(F57-F56)</f>
        <v>-0.13331616259707738</v>
      </c>
      <c r="R57" s="26"/>
      <c r="S57" s="52">
        <f t="shared" ref="S57" si="468">IF(K57&lt;0, ATAN2(L57,K57)*180/PI()+360,ATAN2(L57,K57)*180/PI())</f>
        <v>5.710592609174256</v>
      </c>
      <c r="T57" s="53">
        <f t="shared" ref="T57" si="469">ATAN(N57/M57)*180/PI()</f>
        <v>66.397028408643806</v>
      </c>
      <c r="U57" s="26"/>
      <c r="V57" s="23">
        <f t="shared" ref="V57" si="470">(G57-$G$20)*100</f>
        <v>-0.35000001080334187</v>
      </c>
      <c r="W57" s="21">
        <f t="shared" ref="W57" si="471">(H57-$H$20)*100</f>
        <v>1.0999999940395355</v>
      </c>
      <c r="X57" s="21">
        <f t="shared" ref="X57" si="472">SQRT(V57^2+W57^2)</f>
        <v>1.1543396356572522</v>
      </c>
      <c r="Y57" s="21">
        <f t="shared" ref="Y57" si="473">(I57-$I$20)*100</f>
        <v>-1.3500000000021828</v>
      </c>
      <c r="Z57" s="21">
        <f t="shared" ref="Z57" si="474">SQRT((G57-$G$20)^2+(H57-$H$20)^2+(I57-$I$20)^2)*100</f>
        <v>1.7762319652723322</v>
      </c>
      <c r="AA57" s="21">
        <f t="shared" ref="AA57" si="475">Z57/F57</f>
        <v>1.8430422467157793E-2</v>
      </c>
      <c r="AB57" s="22">
        <f t="shared" ref="AB57" si="476">(AA57-$AA$20)/(F57-$F$20)</f>
        <v>1.9123654959437398E-4</v>
      </c>
      <c r="AC57" s="26"/>
      <c r="AD57" s="52">
        <f t="shared" ref="AD57" si="477">IF(F57&lt;=0,NA(),IF((G57-$G$20)&lt;0,ATAN2((H57-$H$20),(G57-$G$20))*180/PI()+360,ATAN2((H57-$H$20),(G57-$G$20))*180/PI()))</f>
        <v>342.34987517938487</v>
      </c>
      <c r="AE57" s="53">
        <f t="shared" ref="AE57" si="478">IF(E57&lt;=0,NA(),ATAN(Y57/X57)*180/PI())</f>
        <v>-49.467359860841107</v>
      </c>
      <c r="AF57" s="26"/>
      <c r="AG57" s="67">
        <f t="shared" ref="AG57" si="479">1/(O57/E57)</f>
        <v>4.7809145979170582</v>
      </c>
      <c r="AH57" s="67">
        <f t="shared" ref="AH57" si="480">1/(Z57/F57)</f>
        <v>54.258115991749847</v>
      </c>
      <c r="AI57" s="26"/>
      <c r="AJ57" s="20">
        <f t="shared" ref="AJ57" si="481">SQRT((G57-$E$11)^2+(H57-$F$11)^2+(I57-$G$11)^2)</f>
        <v>320.47729150619824</v>
      </c>
    </row>
    <row r="58" spans="2:36" ht="15.75" x14ac:dyDescent="0.25">
      <c r="B58" s="124">
        <v>39</v>
      </c>
      <c r="C58" s="125"/>
      <c r="D58" s="100">
        <v>45377.666666666664</v>
      </c>
      <c r="E58" s="97">
        <f t="shared" ref="E58:E59" si="482">D58-D57</f>
        <v>2</v>
      </c>
      <c r="F58" s="98">
        <f t="shared" ref="F58:F59" si="483">D58-D$20</f>
        <v>98.375</v>
      </c>
      <c r="G58" s="17">
        <v>808761.00349999999</v>
      </c>
      <c r="H58" s="17">
        <v>9158810.1884999983</v>
      </c>
      <c r="I58" s="18">
        <v>2572.4170000000004</v>
      </c>
      <c r="K58" s="19">
        <f t="shared" ref="K58" si="484">(G58-G57)*100</f>
        <v>-1.999999990221113</v>
      </c>
      <c r="L58" s="20">
        <f t="shared" ref="L58" si="485">(H58-H57)*100</f>
        <v>1.249999925494194</v>
      </c>
      <c r="M58" s="20">
        <f t="shared" ref="M58" si="486">SQRT(K58^2+L58^2)</f>
        <v>2.3584952352336739</v>
      </c>
      <c r="N58" s="20">
        <f t="shared" ref="N58" si="487">(I58-I57)*100</f>
        <v>-0.29999999997016857</v>
      </c>
      <c r="O58" s="21">
        <f t="shared" ref="O58" si="488">(SQRT((G58-G57)^2+(H58-H57)^2+(I58-I57)^2)*100)</f>
        <v>2.3774986381914172</v>
      </c>
      <c r="P58" s="21">
        <f t="shared" ref="P58" si="489">O58/(F58-F57)</f>
        <v>1.1887493190957086</v>
      </c>
      <c r="Q58" s="22">
        <f t="shared" ref="Q58" si="490">(P58-P57)/(F58-F57)</f>
        <v>0.48979215974377094</v>
      </c>
      <c r="R58" s="26"/>
      <c r="S58" s="52">
        <f t="shared" ref="S58" si="491">IF(K58&lt;0, ATAN2(L58,K58)*180/PI()+360,ATAN2(L58,K58)*180/PI())</f>
        <v>302.00538179911712</v>
      </c>
      <c r="T58" s="53">
        <f t="shared" ref="T58" si="492">ATAN(N58/M58)*180/PI()</f>
        <v>-7.2490798322919927</v>
      </c>
      <c r="U58" s="26"/>
      <c r="V58" s="23">
        <f t="shared" ref="V58" si="493">(G58-$G$20)*100</f>
        <v>-2.3500000010244548</v>
      </c>
      <c r="W58" s="21">
        <f t="shared" ref="W58" si="494">(H58-$H$20)*100</f>
        <v>2.3499999195337296</v>
      </c>
      <c r="X58" s="21">
        <f t="shared" ref="X58" si="495">SQRT(V58^2+W58^2)</f>
        <v>3.323401815402927</v>
      </c>
      <c r="Y58" s="21">
        <f t="shared" ref="Y58" si="496">(I58-$I$20)*100</f>
        <v>-1.6499999999723514</v>
      </c>
      <c r="Z58" s="21">
        <f t="shared" ref="Z58" si="497">SQRT((G58-$G$20)^2+(H58-$H$20)^2+(I58-$I$20)^2)*100</f>
        <v>3.7104581424040122</v>
      </c>
      <c r="AA58" s="21">
        <f t="shared" ref="AA58" si="498">Z58/F58</f>
        <v>3.7717490647054763E-2</v>
      </c>
      <c r="AB58" s="22">
        <f t="shared" ref="AB58" si="499">(AA58-$AA$20)/(F58-$F$20)</f>
        <v>3.8340524164731654E-4</v>
      </c>
      <c r="AC58" s="26"/>
      <c r="AD58" s="52">
        <f t="shared" ref="AD58" si="500">IF(F58&lt;=0,NA(),IF((G58-$G$20)&lt;0,ATAN2((H58-$H$20),(G58-$G$20))*180/PI()+360,ATAN2((H58-$H$20),(G58-$G$20))*180/PI()))</f>
        <v>314.99999900657986</v>
      </c>
      <c r="AE58" s="53">
        <f t="shared" ref="AE58" si="501">IF(E58&lt;=0,NA(),ATAN(Y58/X58)*180/PI())</f>
        <v>-26.403444157958447</v>
      </c>
      <c r="AF58" s="26"/>
      <c r="AG58" s="67">
        <f t="shared" ref="AG58" si="502">1/(O58/E58)</f>
        <v>0.84122025050723748</v>
      </c>
      <c r="AH58" s="67">
        <f t="shared" ref="AH58" si="503">1/(Z58/F58)</f>
        <v>26.512898468182872</v>
      </c>
      <c r="AI58" s="26"/>
      <c r="AJ58" s="20">
        <f t="shared" ref="AJ58" si="504">SQRT((G58-$E$11)^2+(H58-$F$11)^2+(I58-$G$11)^2)</f>
        <v>320.47702753670745</v>
      </c>
    </row>
    <row r="59" spans="2:36" ht="15.75" x14ac:dyDescent="0.25">
      <c r="B59" s="124">
        <v>40</v>
      </c>
      <c r="C59" s="125"/>
      <c r="D59" s="100">
        <v>45383.666666666664</v>
      </c>
      <c r="E59" s="97">
        <f t="shared" si="482"/>
        <v>6</v>
      </c>
      <c r="F59" s="98">
        <f t="shared" si="483"/>
        <v>104.375</v>
      </c>
      <c r="G59" s="17">
        <v>808761.01650000003</v>
      </c>
      <c r="H59" s="17">
        <v>9158810.1779999994</v>
      </c>
      <c r="I59" s="18">
        <v>2572.4155000000001</v>
      </c>
      <c r="K59" s="19">
        <f t="shared" ref="K59" si="505">(G59-G58)*100</f>
        <v>1.3000000035390258</v>
      </c>
      <c r="L59" s="20">
        <f t="shared" ref="L59" si="506">(H59-H58)*100</f>
        <v>-1.0499998927116394</v>
      </c>
      <c r="M59" s="20">
        <f t="shared" ref="M59" si="507">SQRT(K59^2+L59^2)</f>
        <v>1.6710774320467383</v>
      </c>
      <c r="N59" s="20">
        <f t="shared" ref="N59" si="508">(I59-I58)*100</f>
        <v>-0.15000000003055902</v>
      </c>
      <c r="O59" s="21">
        <f t="shared" ref="O59" si="509">(SQRT((G59-G58)^2+(H59-H58)^2+(I59-I58)^2)*100)</f>
        <v>1.6777961091578111</v>
      </c>
      <c r="P59" s="21">
        <f t="shared" ref="P59" si="510">O59/(F59-F58)</f>
        <v>0.27963268485963516</v>
      </c>
      <c r="Q59" s="22">
        <f t="shared" ref="Q59" si="511">(P59-P58)/(F59-F58)</f>
        <v>-0.15151943903934559</v>
      </c>
      <c r="R59" s="26"/>
      <c r="S59" s="52">
        <f t="shared" ref="S59" si="512">IF(K59&lt;0, ATAN2(L59,K59)*180/PI()+360,ATAN2(L59,K59)*180/PI())</f>
        <v>128.92754065484013</v>
      </c>
      <c r="T59" s="53">
        <f t="shared" ref="T59" si="513">ATAN(N59/M59)*180/PI()</f>
        <v>-5.1292628695329574</v>
      </c>
      <c r="U59" s="26"/>
      <c r="V59" s="23">
        <f t="shared" ref="V59" si="514">(G59-$G$20)*100</f>
        <v>-1.049999997485429</v>
      </c>
      <c r="W59" s="21">
        <f t="shared" ref="W59" si="515">(H59-$H$20)*100</f>
        <v>1.3000000268220901</v>
      </c>
      <c r="X59" s="21">
        <f t="shared" ref="X59" si="516">SQRT(V59^2+W59^2)</f>
        <v>1.6710775159928506</v>
      </c>
      <c r="Y59" s="21">
        <f t="shared" ref="Y59" si="517">(I59-$I$20)*100</f>
        <v>-1.8000000000029104</v>
      </c>
      <c r="Z59" s="21">
        <f t="shared" ref="Z59" si="518">SQRT((G59-$G$20)^2+(H59-$H$20)^2+(I59-$I$20)^2)*100</f>
        <v>2.4561148312868668</v>
      </c>
      <c r="AA59" s="21">
        <f t="shared" ref="AA59" si="519">Z59/F59</f>
        <v>2.3531639102149622E-2</v>
      </c>
      <c r="AB59" s="22">
        <f t="shared" ref="AB59" si="520">(AA59-$AA$20)/(F59-$F$20)</f>
        <v>2.25452829721194E-4</v>
      </c>
      <c r="AC59" s="26"/>
      <c r="AD59" s="52">
        <f t="shared" ref="AD59" si="521">IF(F59&lt;=0,NA(),IF((G59-$G$20)&lt;0,ATAN2((H59-$H$20),(G59-$G$20))*180/PI()+360,ATAN2((H59-$H$20),(G59-$G$20))*180/PI()))</f>
        <v>321.07245705212398</v>
      </c>
      <c r="AE59" s="53">
        <f t="shared" ref="AE59" si="522">IF(E59&lt;=0,NA(),ATAN(Y59/X59)*180/PI())</f>
        <v>-47.127097502335928</v>
      </c>
      <c r="AF59" s="26"/>
      <c r="AG59" s="67">
        <f t="shared" ref="AG59" si="523">1/(O59/E59)</f>
        <v>3.5761198677542345</v>
      </c>
      <c r="AH59" s="67">
        <f t="shared" ref="AH59" si="524">1/(Z59/F59)</f>
        <v>42.495977252542929</v>
      </c>
      <c r="AI59" s="26"/>
      <c r="AJ59" s="20">
        <f t="shared" ref="AJ59" si="525">SQRT((G59-$E$11)^2+(H59-$F$11)^2+(I59-$G$11)^2)</f>
        <v>320.47865024862153</v>
      </c>
    </row>
    <row r="60" spans="2:36" ht="15.75" x14ac:dyDescent="0.25">
      <c r="B60" s="124">
        <v>41</v>
      </c>
      <c r="C60" s="125"/>
      <c r="D60" s="100">
        <v>45390.666666666664</v>
      </c>
      <c r="E60" s="97">
        <f t="shared" ref="E60" si="526">D60-D59</f>
        <v>7</v>
      </c>
      <c r="F60" s="98">
        <f t="shared" ref="F60" si="527">D60-D$20</f>
        <v>111.375</v>
      </c>
      <c r="G60" s="17">
        <v>808761.01099999994</v>
      </c>
      <c r="H60" s="17">
        <v>9158810.182</v>
      </c>
      <c r="I60" s="18">
        <v>2572.4049999999997</v>
      </c>
      <c r="K60" s="19">
        <f t="shared" ref="K60" si="528">(G60-G59)*100</f>
        <v>-0.55000000866129994</v>
      </c>
      <c r="L60" s="20">
        <f t="shared" ref="L60" si="529">(H60-H59)*100</f>
        <v>0.40000006556510925</v>
      </c>
      <c r="M60" s="20">
        <f t="shared" ref="M60" si="530">SQRT(K60^2+L60^2)</f>
        <v>0.6800735710050213</v>
      </c>
      <c r="N60" s="20">
        <f t="shared" ref="N60" si="531">(I60-I59)*100</f>
        <v>-1.0500000000320142</v>
      </c>
      <c r="O60" s="21">
        <f t="shared" ref="O60" si="532">(SQRT((G60-G59)^2+(H60-H59)^2+(I60-I59)^2)*100)</f>
        <v>1.2509996251185496</v>
      </c>
      <c r="P60" s="21">
        <f t="shared" ref="P60" si="533">O60/(F60-F59)</f>
        <v>0.17871423215979279</v>
      </c>
      <c r="Q60" s="22">
        <f t="shared" ref="Q60" si="534">(P60-P59)/(F60-F59)</f>
        <v>-1.4416921814263196E-2</v>
      </c>
      <c r="R60" s="26"/>
      <c r="S60" s="52">
        <f t="shared" ref="S60" si="535">IF(K60&lt;0, ATAN2(L60,K60)*180/PI()+360,ATAN2(L60,K60)*180/PI())</f>
        <v>306.02737742322194</v>
      </c>
      <c r="T60" s="53">
        <f t="shared" ref="T60" si="536">ATAN(N60/M60)*180/PI()</f>
        <v>-57.069309095354747</v>
      </c>
      <c r="U60" s="26"/>
      <c r="V60" s="23">
        <f t="shared" ref="V60" si="537">(G60-$G$20)*100</f>
        <v>-1.600000006146729</v>
      </c>
      <c r="W60" s="21">
        <f t="shared" ref="W60" si="538">(H60-$H$20)*100</f>
        <v>1.7000000923871994</v>
      </c>
      <c r="X60" s="21">
        <f t="shared" ref="X60" si="539">SQRT(V60^2+W60^2)</f>
        <v>2.3345235774748598</v>
      </c>
      <c r="Y60" s="21">
        <f t="shared" ref="Y60" si="540">(I60-$I$20)*100</f>
        <v>-2.8500000000349246</v>
      </c>
      <c r="Z60" s="21">
        <f t="shared" ref="Z60" si="541">SQRT((G60-$G$20)^2+(H60-$H$20)^2+(I60-$I$20)^2)*100</f>
        <v>3.6840874492857916</v>
      </c>
      <c r="AA60" s="21">
        <f t="shared" ref="AA60" si="542">Z60/F60</f>
        <v>3.3078226256213615E-2</v>
      </c>
      <c r="AB60" s="22">
        <f t="shared" ref="AB60" si="543">(AA60-$AA$20)/(F60-$F$20)</f>
        <v>2.9699866447778777E-4</v>
      </c>
      <c r="AC60" s="26"/>
      <c r="AD60" s="52">
        <f t="shared" ref="AD60" si="544">IF(F60&lt;=0,NA(),IF((G60-$G$20)&lt;0,ATAN2((H60-$H$20),(G60-$G$20))*180/PI()+360,ATAN2((H60-$H$20),(G60-$G$20))*180/PI()))</f>
        <v>316.73570603309821</v>
      </c>
      <c r="AE60" s="53">
        <f t="shared" ref="AE60" si="545">IF(E60&lt;=0,NA(),ATAN(Y60/X60)*180/PI())</f>
        <v>-50.678028930286303</v>
      </c>
      <c r="AF60" s="26"/>
      <c r="AG60" s="67">
        <f t="shared" ref="AG60" si="546">1/(O60/E60)</f>
        <v>5.5955252579205634</v>
      </c>
      <c r="AH60" s="67">
        <f t="shared" ref="AH60" si="547">1/(Z60/F60)</f>
        <v>30.23136707072236</v>
      </c>
      <c r="AI60" s="26"/>
      <c r="AJ60" s="20">
        <f t="shared" ref="AJ60" si="548">SQRT((G60-$E$11)^2+(H60-$F$11)^2+(I60-$G$11)^2)</f>
        <v>320.47662712490813</v>
      </c>
    </row>
    <row r="61" spans="2:36" ht="15.75" x14ac:dyDescent="0.25">
      <c r="B61" s="124">
        <v>42</v>
      </c>
      <c r="C61" s="125"/>
      <c r="D61" s="100">
        <v>45398.666666666664</v>
      </c>
      <c r="E61" s="97">
        <f t="shared" ref="E61" si="549">D61-D60</f>
        <v>8</v>
      </c>
      <c r="F61" s="98">
        <f t="shared" ref="F61" si="550">D61-D$20</f>
        <v>119.375</v>
      </c>
      <c r="G61" s="17">
        <v>808761.01249999995</v>
      </c>
      <c r="H61" s="17">
        <v>9158810.1849999987</v>
      </c>
      <c r="I61" s="18">
        <v>2572.4085</v>
      </c>
      <c r="K61" s="19">
        <f t="shared" ref="K61:K62" si="551">(G61-G60)*100</f>
        <v>0.1500000013038516</v>
      </c>
      <c r="L61" s="20">
        <f t="shared" ref="L61:L62" si="552">(H61-H60)*100</f>
        <v>0.29999986290931702</v>
      </c>
      <c r="M61" s="20">
        <f t="shared" ref="M61:M62" si="553">SQRT(K61^2+L61^2)</f>
        <v>0.33541007459043998</v>
      </c>
      <c r="N61" s="20">
        <f t="shared" ref="N61:N62" si="554">(I61-I60)*100</f>
        <v>0.35000000002582965</v>
      </c>
      <c r="O61" s="21">
        <f t="shared" ref="O61:O62" si="555">(SQRT((G61-G60)^2+(H61-H60)^2+(I61-I60)^2)*100)</f>
        <v>0.48476790132479408</v>
      </c>
      <c r="P61" s="21">
        <f t="shared" ref="P61:P62" si="556">O61/(F61-F60)</f>
        <v>6.059598766559926E-2</v>
      </c>
      <c r="Q61" s="22">
        <f t="shared" ref="Q61:Q62" si="557">(P61-P60)/(F61-F60)</f>
        <v>-1.4764780561774191E-2</v>
      </c>
      <c r="R61" s="26"/>
      <c r="S61" s="52">
        <f t="shared" ref="S61:S62" si="558">IF(K61&lt;0, ATAN2(L61,K61)*180/PI()+360,ATAN2(L61,K61)*180/PI())</f>
        <v>26.565061849252452</v>
      </c>
      <c r="T61" s="53">
        <f t="shared" ref="T61:T62" si="559">ATAN(N61/M61)*180/PI()</f>
        <v>46.219437761300519</v>
      </c>
      <c r="U61" s="26"/>
      <c r="V61" s="23">
        <f t="shared" ref="V61:V62" si="560">(G61-$G$20)*100</f>
        <v>-1.4500000048428774</v>
      </c>
      <c r="W61" s="21">
        <f t="shared" ref="W61:W62" si="561">(H61-$H$20)*100</f>
        <v>1.9999999552965164</v>
      </c>
      <c r="X61" s="21">
        <f t="shared" ref="X61:X62" si="562">SQRT(V61^2+W61^2)</f>
        <v>2.4703238320573302</v>
      </c>
      <c r="Y61" s="21">
        <f t="shared" ref="Y61:Y62" si="563">(I61-$I$20)*100</f>
        <v>-2.5000000000090949</v>
      </c>
      <c r="Z61" s="21">
        <f t="shared" ref="Z61:Z62" si="564">SQRT((G61-$G$20)^2+(H61-$H$20)^2+(I61-$I$20)^2)*100</f>
        <v>3.5146123307238151</v>
      </c>
      <c r="AA61" s="21">
        <f t="shared" ref="AA61:AA62" si="565">Z61/F61</f>
        <v>2.9441778686691646E-2</v>
      </c>
      <c r="AB61" s="22">
        <f t="shared" ref="AB61:AB62" si="566">(AA61-$AA$20)/(F61-$F$20)</f>
        <v>2.4663270104034887E-4</v>
      </c>
      <c r="AC61" s="26"/>
      <c r="AD61" s="52">
        <f t="shared" ref="AD61:AD62" si="567">IF(F61&lt;=0,NA(),IF((G61-$G$20)&lt;0,ATAN2((H61-$H$20),(G61-$G$20))*180/PI()+360,ATAN2((H61-$H$20),(G61-$G$20))*180/PI()))</f>
        <v>324.05788742908987</v>
      </c>
      <c r="AE61" s="53">
        <f t="shared" ref="AE61:AE62" si="568">IF(E61&lt;=0,NA(),ATAN(Y61/X61)*180/PI())</f>
        <v>-45.34209017939186</v>
      </c>
      <c r="AF61" s="26"/>
      <c r="AG61" s="67">
        <f t="shared" ref="AG61:AG62" si="569">1/(O61/E61)</f>
        <v>16.502742813905922</v>
      </c>
      <c r="AH61" s="67">
        <f t="shared" ref="AH61:AH62" si="570">1/(Z61/F61)</f>
        <v>33.965339208667537</v>
      </c>
      <c r="AI61" s="26"/>
      <c r="AJ61" s="20">
        <f t="shared" ref="AJ61:AJ62" si="571">SQRT((G61-$E$11)^2+(H61-$F$11)^2+(I61-$G$11)^2)</f>
        <v>320.47386622716277</v>
      </c>
    </row>
    <row r="62" spans="2:36" ht="15.75" x14ac:dyDescent="0.25">
      <c r="B62" s="124">
        <v>43</v>
      </c>
      <c r="C62" s="125"/>
      <c r="D62" s="100">
        <v>45402.666666666664</v>
      </c>
      <c r="E62" s="97">
        <f t="shared" ref="E62" si="572">D62-D61</f>
        <v>4</v>
      </c>
      <c r="F62" s="98">
        <f t="shared" ref="F62" si="573">D62-D$20</f>
        <v>123.375</v>
      </c>
      <c r="G62" s="17">
        <v>808761.01600000006</v>
      </c>
      <c r="H62" s="17">
        <v>9158810.1840000004</v>
      </c>
      <c r="I62" s="18">
        <v>2572.4189999999999</v>
      </c>
      <c r="K62" s="19">
        <f t="shared" si="551"/>
        <v>0.35000001080334187</v>
      </c>
      <c r="L62" s="20">
        <f t="shared" si="552"/>
        <v>-9.999983012676239E-2</v>
      </c>
      <c r="M62" s="20">
        <f t="shared" si="553"/>
        <v>0.3640054581839684</v>
      </c>
      <c r="N62" s="20">
        <f t="shared" si="554"/>
        <v>1.0499999999865395</v>
      </c>
      <c r="O62" s="21">
        <f t="shared" si="555"/>
        <v>1.111305526648479</v>
      </c>
      <c r="P62" s="21">
        <f t="shared" si="556"/>
        <v>0.27782638166211976</v>
      </c>
      <c r="Q62" s="22">
        <f t="shared" si="557"/>
        <v>5.4307598499130125E-2</v>
      </c>
      <c r="R62" s="26"/>
      <c r="S62" s="52">
        <f t="shared" si="558"/>
        <v>105.94536972389808</v>
      </c>
      <c r="T62" s="53">
        <f t="shared" si="559"/>
        <v>70.880007784832841</v>
      </c>
      <c r="U62" s="26"/>
      <c r="V62" s="23">
        <f t="shared" si="560"/>
        <v>-1.0999999940395355</v>
      </c>
      <c r="W62" s="21">
        <f t="shared" si="561"/>
        <v>1.900000125169754</v>
      </c>
      <c r="X62" s="21">
        <f t="shared" si="562"/>
        <v>2.1954499453488023</v>
      </c>
      <c r="Y62" s="21">
        <f t="shared" si="563"/>
        <v>-1.4500000000225555</v>
      </c>
      <c r="Z62" s="21">
        <f t="shared" si="564"/>
        <v>2.6310645112952802</v>
      </c>
      <c r="AA62" s="21">
        <f t="shared" si="565"/>
        <v>2.1325750851430843E-2</v>
      </c>
      <c r="AB62" s="22">
        <f t="shared" si="566"/>
        <v>1.7285309707340096E-4</v>
      </c>
      <c r="AC62" s="26"/>
      <c r="AD62" s="52">
        <f t="shared" si="567"/>
        <v>329.93141894945211</v>
      </c>
      <c r="AE62" s="53">
        <f t="shared" si="568"/>
        <v>-33.443041363525751</v>
      </c>
      <c r="AF62" s="26"/>
      <c r="AG62" s="67">
        <f t="shared" si="569"/>
        <v>3.5993702038568678</v>
      </c>
      <c r="AH62" s="67">
        <f t="shared" si="570"/>
        <v>46.891666650644815</v>
      </c>
      <c r="AI62" s="26"/>
      <c r="AJ62" s="20">
        <f t="shared" si="571"/>
        <v>320.47445024859792</v>
      </c>
    </row>
    <row r="63" spans="2:36" ht="15.75" x14ac:dyDescent="0.25">
      <c r="B63" s="124">
        <v>44</v>
      </c>
      <c r="C63" s="125"/>
      <c r="D63" s="100">
        <v>45405.666666666664</v>
      </c>
      <c r="E63" s="97">
        <f t="shared" ref="E63" si="574">D63-D62</f>
        <v>3</v>
      </c>
      <c r="F63" s="98">
        <f t="shared" ref="F63" si="575">D63-D$20</f>
        <v>126.375</v>
      </c>
      <c r="G63" s="17">
        <v>808761.0205000001</v>
      </c>
      <c r="H63" s="17">
        <v>9158810.182</v>
      </c>
      <c r="I63" s="18">
        <v>2572.4085</v>
      </c>
      <c r="K63" s="19">
        <f t="shared" ref="K63" si="576">(G63-G62)*100</f>
        <v>0.45000000391155481</v>
      </c>
      <c r="L63" s="20">
        <f t="shared" ref="L63" si="577">(H63-H62)*100</f>
        <v>-0.20000003278255463</v>
      </c>
      <c r="M63" s="20">
        <f t="shared" ref="M63" si="578">SQRT(K63^2+L63^2)</f>
        <v>0.49244290697848647</v>
      </c>
      <c r="N63" s="20">
        <f t="shared" ref="N63" si="579">(I63-I62)*100</f>
        <v>-1.0499999999865395</v>
      </c>
      <c r="O63" s="21">
        <f t="shared" ref="O63" si="580">(SQRT((G63-G62)^2+(H63-H62)^2+(I63-I62)^2)*100)</f>
        <v>1.1597413576333109</v>
      </c>
      <c r="P63" s="21">
        <f t="shared" ref="P63" si="581">O63/(F63-F62)</f>
        <v>0.38658045254443696</v>
      </c>
      <c r="Q63" s="22">
        <f t="shared" ref="Q63" si="582">(P63-P62)/(F63-F62)</f>
        <v>3.6251356960772398E-2</v>
      </c>
      <c r="R63" s="26"/>
      <c r="S63" s="52">
        <f t="shared" ref="S63" si="583">IF(K63&lt;0, ATAN2(L63,K63)*180/PI()+360,ATAN2(L63,K63)*180/PI())</f>
        <v>113.96249227524939</v>
      </c>
      <c r="T63" s="53">
        <f t="shared" ref="T63" si="584">ATAN(N63/M63)*180/PI()</f>
        <v>-64.873739934680046</v>
      </c>
      <c r="U63" s="26"/>
      <c r="V63" s="23">
        <f t="shared" ref="V63" si="585">(G63-$G$20)*100</f>
        <v>-0.64999999012798071</v>
      </c>
      <c r="W63" s="21">
        <f t="shared" ref="W63" si="586">(H63-$H$20)*100</f>
        <v>1.7000000923871994</v>
      </c>
      <c r="X63" s="21">
        <f t="shared" ref="X63" si="587">SQRT(V63^2+W63^2)</f>
        <v>1.8200275550888951</v>
      </c>
      <c r="Y63" s="21">
        <f t="shared" ref="Y63" si="588">(I63-$I$20)*100</f>
        <v>-2.5000000000090949</v>
      </c>
      <c r="Z63" s="21">
        <f t="shared" ref="Z63" si="589">SQRT((G63-$G$20)^2+(H63-$H$20)^2+(I63-$I$20)^2)*100</f>
        <v>3.0923292679351495</v>
      </c>
      <c r="AA63" s="21">
        <f t="shared" ref="AA63" si="590">Z63/F63</f>
        <v>2.4469469973769729E-2</v>
      </c>
      <c r="AB63" s="22">
        <f t="shared" ref="AB63" si="591">(AA63-$AA$20)/(F63-$F$20)</f>
        <v>1.9362587516336087E-4</v>
      </c>
      <c r="AC63" s="26"/>
      <c r="AD63" s="52">
        <f t="shared" ref="AD63" si="592">IF(F63&lt;=0,NA(),IF((G63-$G$20)&lt;0,ATAN2((H63-$H$20),(G63-$G$20))*180/PI()+360,ATAN2((H63-$H$20),(G63-$G$20))*180/PI()))</f>
        <v>339.07549958406605</v>
      </c>
      <c r="AE63" s="53">
        <f t="shared" ref="AE63" si="593">IF(E63&lt;=0,NA(),ATAN(Y63/X63)*180/PI())</f>
        <v>-53.944969075853017</v>
      </c>
      <c r="AF63" s="26"/>
      <c r="AG63" s="67">
        <f t="shared" ref="AG63" si="594">1/(O63/E63)</f>
        <v>2.5867836653873524</v>
      </c>
      <c r="AH63" s="67">
        <f t="shared" ref="AH63" si="595">1/(Z63/F63)</f>
        <v>40.867252174728719</v>
      </c>
      <c r="AI63" s="26"/>
      <c r="AJ63" s="20">
        <f t="shared" ref="AJ63" si="596">SQRT((G63-$E$11)^2+(H63-$F$11)^2+(I63-$G$11)^2)</f>
        <v>320.47212091662971</v>
      </c>
    </row>
    <row r="64" spans="2:36" ht="15.75" x14ac:dyDescent="0.25">
      <c r="B64" s="124">
        <v>45</v>
      </c>
      <c r="C64" s="125"/>
      <c r="D64" s="100">
        <v>45413.666666666664</v>
      </c>
      <c r="E64" s="97">
        <f t="shared" ref="E64" si="597">D64-D63</f>
        <v>8</v>
      </c>
      <c r="F64" s="98">
        <f t="shared" ref="F64" si="598">D64-D$20</f>
        <v>134.375</v>
      </c>
      <c r="G64" s="17">
        <v>808761.005</v>
      </c>
      <c r="H64" s="17">
        <v>9158810.1925000008</v>
      </c>
      <c r="I64" s="18">
        <v>2572.4070000000002</v>
      </c>
      <c r="K64" s="19">
        <f t="shared" ref="K64" si="599">(G64-G63)*100</f>
        <v>-1.5500000095926225</v>
      </c>
      <c r="L64" s="20">
        <f t="shared" ref="L64" si="600">(H64-H63)*100</f>
        <v>1.0500000789761543</v>
      </c>
      <c r="M64" s="20">
        <f t="shared" ref="M64" si="601">SQRT(K64^2+L64^2)</f>
        <v>1.8721645749204476</v>
      </c>
      <c r="N64" s="20">
        <f t="shared" ref="N64" si="602">(I64-I63)*100</f>
        <v>-0.14999999998508429</v>
      </c>
      <c r="O64" s="21">
        <f t="shared" ref="O64" si="603">(SQRT((G64-G63)^2+(H64-H63)^2+(I64-I63)^2)*100)</f>
        <v>1.8781640491667881</v>
      </c>
      <c r="P64" s="21">
        <f t="shared" ref="P64" si="604">O64/(F64-F63)</f>
        <v>0.23477050614584852</v>
      </c>
      <c r="Q64" s="22">
        <f t="shared" ref="Q64" si="605">(P64-P63)/(F64-F63)</f>
        <v>-1.8976243299823555E-2</v>
      </c>
      <c r="R64" s="26"/>
      <c r="S64" s="52">
        <f t="shared" ref="S64" si="606">IF(K64&lt;0, ATAN2(L64,K64)*180/PI()+360,ATAN2(L64,K64)*180/PI())</f>
        <v>304.11447478176143</v>
      </c>
      <c r="T64" s="53">
        <f t="shared" ref="T64" si="607">ATAN(N64/M64)*180/PI()</f>
        <v>-4.5808190810733418</v>
      </c>
      <c r="U64" s="26"/>
      <c r="V64" s="23">
        <f t="shared" ref="V64" si="608">(G64-$G$20)*100</f>
        <v>-2.1999999997206032</v>
      </c>
      <c r="W64" s="21">
        <f t="shared" ref="W64" si="609">(H64-$H$20)*100</f>
        <v>2.7500001713633537</v>
      </c>
      <c r="X64" s="21">
        <f t="shared" ref="X64" si="610">SQRT(V64^2+W64^2)</f>
        <v>3.5217184642258283</v>
      </c>
      <c r="Y64" s="21">
        <f t="shared" ref="Y64" si="611">(I64-$I$20)*100</f>
        <v>-2.6499999999941792</v>
      </c>
      <c r="Z64" s="21">
        <f t="shared" ref="Z64" si="612">SQRT((G64-$G$20)^2+(H64-$H$20)^2+(I64-$I$20)^2)*100</f>
        <v>4.407380280987593</v>
      </c>
      <c r="AA64" s="21">
        <f t="shared" ref="AA64" si="613">Z64/F64</f>
        <v>3.2799109067814643E-2</v>
      </c>
      <c r="AB64" s="22">
        <f t="shared" ref="AB64" si="614">(AA64-$AA$20)/(F64-$F$20)</f>
        <v>2.4408639306280663E-4</v>
      </c>
      <c r="AC64" s="26"/>
      <c r="AD64" s="52">
        <f t="shared" ref="AD64" si="615">IF(F64&lt;=0,NA(),IF((G64-$G$20)&lt;0,ATAN2((H64-$H$20),(G64-$G$20))*180/PI()+360,ATAN2((H64-$H$20),(G64-$G$20))*180/PI()))</f>
        <v>321.34019349108189</v>
      </c>
      <c r="AE64" s="53">
        <f t="shared" ref="AE64" si="616">IF(E64&lt;=0,NA(),ATAN(Y64/X64)*180/PI())</f>
        <v>-36.960493403036168</v>
      </c>
      <c r="AF64" s="26"/>
      <c r="AG64" s="67">
        <f t="shared" ref="AG64" si="617">1/(O64/E64)</f>
        <v>4.2594788264364061</v>
      </c>
      <c r="AH64" s="67">
        <f t="shared" ref="AH64" si="618">1/(Z64/F64)</f>
        <v>30.48863302757475</v>
      </c>
      <c r="AI64" s="26"/>
      <c r="AJ64" s="20">
        <f t="shared" ref="AJ64" si="619">SQRT((G64-$E$11)^2+(H64-$F$11)^2+(I64-$G$11)^2)</f>
        <v>320.47136566495863</v>
      </c>
    </row>
    <row r="65" spans="2:37" ht="15.75" x14ac:dyDescent="0.25">
      <c r="B65" s="124">
        <v>46</v>
      </c>
      <c r="C65" s="125"/>
      <c r="D65" s="100">
        <v>45418.666666666664</v>
      </c>
      <c r="E65" s="97">
        <f t="shared" ref="E65" si="620">D65-D64</f>
        <v>5</v>
      </c>
      <c r="F65" s="98">
        <f t="shared" ref="F65" si="621">D65-D$20</f>
        <v>139.375</v>
      </c>
      <c r="G65" s="17">
        <v>808761.00099999993</v>
      </c>
      <c r="H65" s="17">
        <v>9158810.1964999996</v>
      </c>
      <c r="I65" s="18">
        <v>2572.4165000000003</v>
      </c>
      <c r="K65" s="19">
        <f t="shared" ref="K65" si="622">(G65-G64)*100</f>
        <v>-0.40000000735744834</v>
      </c>
      <c r="L65" s="20">
        <f t="shared" ref="L65" si="623">(H65-H64)*100</f>
        <v>0.39999987930059433</v>
      </c>
      <c r="M65" s="20">
        <f t="shared" ref="M65" si="624">SQRT(K65^2+L65^2)</f>
        <v>0.5656853448043786</v>
      </c>
      <c r="N65" s="20">
        <f t="shared" ref="N65" si="625">(I65-I64)*100</f>
        <v>0.95000000001164153</v>
      </c>
      <c r="O65" s="21">
        <f t="shared" ref="O65" si="626">(SQRT((G65-G64)^2+(H65-H64)^2+(I65-I64)^2)*100)</f>
        <v>1.1056671783808036</v>
      </c>
      <c r="P65" s="21">
        <f t="shared" ref="P65" si="627">O65/(F65-F64)</f>
        <v>0.22113343567616073</v>
      </c>
      <c r="Q65" s="22">
        <f t="shared" ref="Q65" si="628">(P65-P64)/(F65-F64)</f>
        <v>-2.7274140939375579E-3</v>
      </c>
      <c r="R65" s="26"/>
      <c r="S65" s="52">
        <f t="shared" ref="S65" si="629">IF(K65&lt;0, ATAN2(L65,K65)*180/PI()+360,ATAN2(L65,K65)*180/PI())</f>
        <v>314.99999082860211</v>
      </c>
      <c r="T65" s="53">
        <f t="shared" ref="T65" si="630">ATAN(N65/M65)*180/PI()</f>
        <v>59.227967108263911</v>
      </c>
      <c r="U65" s="26"/>
      <c r="V65" s="23">
        <f t="shared" ref="V65" si="631">(G65-$G$20)*100</f>
        <v>-2.6000000070780516</v>
      </c>
      <c r="W65" s="21">
        <f t="shared" ref="W65" si="632">(H65-$H$20)*100</f>
        <v>3.1500000506639481</v>
      </c>
      <c r="X65" s="21">
        <f t="shared" ref="X65" si="633">SQRT(V65^2+W65^2)</f>
        <v>4.0844216672607079</v>
      </c>
      <c r="Y65" s="21">
        <f t="shared" ref="Y65" si="634">(I65-$I$20)*100</f>
        <v>-1.6999999999825377</v>
      </c>
      <c r="Z65" s="21">
        <f t="shared" ref="Z65" si="635">SQRT((G65-$G$20)^2+(H65-$H$20)^2+(I65-$I$20)^2)*100</f>
        <v>4.4240818658710834</v>
      </c>
      <c r="AA65" s="21">
        <f t="shared" ref="AA65" si="636">Z65/F65</f>
        <v>3.1742291414321673E-2</v>
      </c>
      <c r="AB65" s="22">
        <f t="shared" ref="AB65" si="637">(AA65-$AA$20)/(F65-$F$20)</f>
        <v>2.2774738234490887E-4</v>
      </c>
      <c r="AC65" s="26"/>
      <c r="AD65" s="52">
        <f t="shared" ref="AD65" si="638">IF(F65&lt;=0,NA(),IF((G65-$G$20)&lt;0,ATAN2((H65-$H$20),(G65-$G$20))*180/PI()+360,ATAN2((H65-$H$20),(G65-$G$20))*180/PI()))</f>
        <v>320.4638431890736</v>
      </c>
      <c r="AE65" s="53">
        <f t="shared" ref="AE65" si="639">IF(E65&lt;=0,NA(),ATAN(Y65/X65)*180/PI())</f>
        <v>-22.597840136428825</v>
      </c>
      <c r="AF65" s="26"/>
      <c r="AG65" s="67">
        <f t="shared" ref="AG65" si="640">1/(O65/E65)</f>
        <v>4.5221564841259552</v>
      </c>
      <c r="AH65" s="67">
        <f t="shared" ref="AH65" si="641">1/(Z65/F65)</f>
        <v>31.503711781463078</v>
      </c>
      <c r="AI65" s="26"/>
      <c r="AJ65" s="20">
        <f t="shared" ref="AJ65" si="642">SQRT((G65-$E$11)^2+(H65-$F$11)^2+(I65-$G$11)^2)</f>
        <v>320.47160959293029</v>
      </c>
      <c r="AK65" t="s">
        <v>51</v>
      </c>
    </row>
    <row r="66" spans="2:37" ht="15.75" x14ac:dyDescent="0.25">
      <c r="B66" s="124">
        <v>47</v>
      </c>
      <c r="C66" s="125"/>
      <c r="D66" s="100">
        <v>45422.666666666664</v>
      </c>
      <c r="E66" s="97">
        <f t="shared" ref="E66" si="643">D66-D65</f>
        <v>4</v>
      </c>
      <c r="F66" s="98">
        <f t="shared" ref="F66" si="644">D66-D$20</f>
        <v>143.375</v>
      </c>
      <c r="G66" s="17">
        <v>808760.96799999999</v>
      </c>
      <c r="H66" s="17">
        <v>9158810.2144999988</v>
      </c>
      <c r="I66" s="18">
        <v>2572.4175</v>
      </c>
      <c r="K66" s="19">
        <f t="shared" ref="K66" si="645">(G66-G65)*100</f>
        <v>-3.2999999937601388</v>
      </c>
      <c r="L66" s="20">
        <f t="shared" ref="L66" si="646">(H66-H65)*100</f>
        <v>1.7999999225139618</v>
      </c>
      <c r="M66" s="20">
        <f t="shared" ref="M66" si="647">SQRT(K66^2+L66^2)</f>
        <v>3.7589891832601996</v>
      </c>
      <c r="N66" s="20">
        <f t="shared" ref="N66" si="648">(I66-I65)*100</f>
        <v>9.9999999974897946E-2</v>
      </c>
      <c r="O66" s="21">
        <f t="shared" ref="O66" si="649">(SQRT((G66-G65)^2+(H66-H65)^2+(I66-I65)^2)*100)</f>
        <v>3.7603190928247252</v>
      </c>
      <c r="P66" s="21">
        <f t="shared" ref="P66" si="650">O66/(F66-F65)</f>
        <v>0.9400797732061813</v>
      </c>
      <c r="Q66" s="22">
        <f t="shared" ref="Q66" si="651">(P66-P65)/(F66-F65)</f>
        <v>0.17973658438250514</v>
      </c>
      <c r="R66" s="26"/>
      <c r="S66" s="52">
        <f t="shared" ref="S66" si="652">IF(K66&lt;0, ATAN2(L66,K66)*180/PI()+360,ATAN2(L66,K66)*180/PI())</f>
        <v>298.61045867465424</v>
      </c>
      <c r="T66" s="53">
        <f t="shared" ref="T66" si="653">ATAN(N66/M66)*180/PI()</f>
        <v>1.5238742677595201</v>
      </c>
      <c r="U66" s="26"/>
      <c r="V66" s="23">
        <f t="shared" ref="V66" si="654">(G66-$G$20)*100</f>
        <v>-5.9000000008381903</v>
      </c>
      <c r="W66" s="21">
        <f t="shared" ref="W66" si="655">(H66-$H$20)*100</f>
        <v>4.9499999731779099</v>
      </c>
      <c r="X66" s="21">
        <f t="shared" ref="X66" si="656">SQRT(V66^2+W66^2)</f>
        <v>7.7014608837773082</v>
      </c>
      <c r="Y66" s="21">
        <f t="shared" ref="Y66" si="657">(I66-$I$20)*100</f>
        <v>-1.6000000000076398</v>
      </c>
      <c r="Z66" s="21">
        <f t="shared" ref="Z66" si="658">SQRT((G66-$G$20)^2+(H66-$H$20)^2+(I66-$I$20)^2)*100</f>
        <v>7.8659074329905767</v>
      </c>
      <c r="AA66" s="21">
        <f t="shared" ref="AA66" si="659">Z66/F66</f>
        <v>5.4862475557039769E-2</v>
      </c>
      <c r="AB66" s="22">
        <f t="shared" ref="AB66" si="660">(AA66-$AA$20)/(F66-$F$20)</f>
        <v>3.8265022184508994E-4</v>
      </c>
      <c r="AC66" s="26"/>
      <c r="AD66" s="52">
        <f t="shared" ref="AD66" si="661">IF(F66&lt;=0,NA(),IF((G66-$G$20)&lt;0,ATAN2((H66-$H$20),(G66-$G$20))*180/PI()+360,ATAN2((H66-$H$20),(G66-$G$20))*180/PI()))</f>
        <v>309.99607989088213</v>
      </c>
      <c r="AE66" s="53">
        <f t="shared" ref="AE66" si="662">IF(E66&lt;=0,NA(),ATAN(Y66/X66)*180/PI())</f>
        <v>-11.73640629801403</v>
      </c>
      <c r="AF66" s="26"/>
      <c r="AG66" s="67">
        <f t="shared" ref="AG66" si="663">1/(O66/E66)</f>
        <v>1.0637395128601248</v>
      </c>
      <c r="AH66" s="67">
        <f t="shared" ref="AH66" si="664">1/(Z66/F66)</f>
        <v>18.227394769313928</v>
      </c>
      <c r="AI66" s="26"/>
      <c r="AJ66" s="20">
        <f t="shared" ref="AJ66" si="665">SQRT((G66-$E$11)^2+(H66-$F$11)^2+(I66-$G$11)^2)</f>
        <v>320.47427782659275</v>
      </c>
    </row>
    <row r="67" spans="2:37" ht="15.75" x14ac:dyDescent="0.25">
      <c r="B67" s="124">
        <v>48</v>
      </c>
      <c r="C67" s="125"/>
      <c r="D67" s="100">
        <v>45426.666666666664</v>
      </c>
      <c r="E67" s="97">
        <f t="shared" ref="E67" si="666">D67-D66</f>
        <v>4</v>
      </c>
      <c r="F67" s="98">
        <f t="shared" ref="F67" si="667">D67-D$20</f>
        <v>147.375</v>
      </c>
      <c r="G67" s="17">
        <v>808761.02300000004</v>
      </c>
      <c r="H67" s="17">
        <v>9158810.1775000002</v>
      </c>
      <c r="I67" s="18">
        <v>2572.4085</v>
      </c>
      <c r="K67" s="19">
        <f t="shared" ref="K67" si="668">(G67-G66)*100</f>
        <v>5.5000000051222742</v>
      </c>
      <c r="L67" s="20">
        <f t="shared" ref="L67" si="669">(H67-H66)*100</f>
        <v>-3.6999998614192009</v>
      </c>
      <c r="M67" s="20">
        <f t="shared" ref="M67" si="670">SQRT(K67^2+L67^2)</f>
        <v>6.6287252945681132</v>
      </c>
      <c r="N67" s="20">
        <f t="shared" ref="N67" si="671">(I67-I66)*100</f>
        <v>-0.90000000000145519</v>
      </c>
      <c r="O67" s="21">
        <f t="shared" ref="O67" si="672">(SQRT((G67-G66)^2+(H67-H66)^2+(I67-I66)^2)*100)</f>
        <v>6.6895440076921346</v>
      </c>
      <c r="P67" s="21">
        <f t="shared" ref="P67" si="673">O67/(F67-F66)</f>
        <v>1.6723860019230337</v>
      </c>
      <c r="Q67" s="22">
        <f t="shared" ref="Q67" si="674">(P67-P66)/(F67-F66)</f>
        <v>0.18307655717921309</v>
      </c>
      <c r="R67" s="26"/>
      <c r="S67" s="52">
        <f t="shared" ref="S67" si="675">IF(K67&lt;0, ATAN2(L67,K67)*180/PI()+360,ATAN2(L67,K67)*180/PI())</f>
        <v>123.9297964034804</v>
      </c>
      <c r="T67" s="53">
        <f t="shared" ref="T67" si="676">ATAN(N67/M67)*180/PI()</f>
        <v>-7.7319239202720569</v>
      </c>
      <c r="U67" s="26"/>
      <c r="V67" s="23">
        <f t="shared" ref="V67" si="677">(G67-$G$20)*100</f>
        <v>-0.39999999571591616</v>
      </c>
      <c r="W67" s="21">
        <f t="shared" ref="W67" si="678">(H67-$H$20)*100</f>
        <v>1.250000111758709</v>
      </c>
      <c r="X67" s="21">
        <f t="shared" ref="X67" si="679">SQRT(V67^2+W67^2)</f>
        <v>1.3124405799766776</v>
      </c>
      <c r="Y67" s="21">
        <f t="shared" ref="Y67" si="680">(I67-$I$20)*100</f>
        <v>-2.5000000000090949</v>
      </c>
      <c r="Z67" s="21">
        <f t="shared" ref="Z67" si="681">SQRT((G67-$G$20)^2+(H67-$H$20)^2+(I67-$I$20)^2)*100</f>
        <v>2.8235616295761976</v>
      </c>
      <c r="AA67" s="21">
        <f t="shared" ref="AA67" si="682">Z67/F67</f>
        <v>1.9159027172696845E-2</v>
      </c>
      <c r="AB67" s="22">
        <f t="shared" ref="AB67" si="683">(AA67-$AA$20)/(F67-$F$20)</f>
        <v>1.300018807307674E-4</v>
      </c>
      <c r="AC67" s="26"/>
      <c r="AD67" s="52">
        <f t="shared" ref="AD67" si="684">IF(F67&lt;=0,NA(),IF((G67-$G$20)&lt;0,ATAN2((H67-$H$20),(G67-$G$20))*180/PI()+360,ATAN2((H67-$H$20),(G67-$G$20))*180/PI()))</f>
        <v>342.25533004004939</v>
      </c>
      <c r="AE67" s="53">
        <f t="shared" ref="AE67" si="685">IF(E67&lt;=0,NA(),ATAN(Y67/X67)*180/PI())</f>
        <v>-62.30159476278488</v>
      </c>
      <c r="AF67" s="26"/>
      <c r="AG67" s="67">
        <f t="shared" ref="AG67" si="686">1/(O67/E67)</f>
        <v>0.59794808067642624</v>
      </c>
      <c r="AH67" s="67">
        <f t="shared" ref="AH67" si="687">1/(Z67/F67)</f>
        <v>52.194716933492344</v>
      </c>
      <c r="AI67" s="26"/>
      <c r="AJ67" s="20">
        <f t="shared" ref="AJ67" si="688">SQRT((G67-$E$11)^2+(H67-$F$11)^2+(I67-$G$11)^2)</f>
        <v>320.47454521181311</v>
      </c>
    </row>
    <row r="68" spans="2:37" ht="15.75" x14ac:dyDescent="0.25">
      <c r="B68" s="124">
        <v>49</v>
      </c>
      <c r="C68" s="125"/>
      <c r="D68" s="100">
        <v>45432.666666666664</v>
      </c>
      <c r="E68" s="97">
        <f t="shared" ref="E68" si="689">D68-D67</f>
        <v>6</v>
      </c>
      <c r="F68" s="98">
        <f t="shared" ref="F68" si="690">D68-D$20</f>
        <v>153.375</v>
      </c>
      <c r="G68" s="17">
        <v>808761.02249999996</v>
      </c>
      <c r="H68" s="17">
        <v>9158810.1809999999</v>
      </c>
      <c r="I68" s="18">
        <v>2572.404</v>
      </c>
      <c r="K68" s="19">
        <f t="shared" ref="K68" si="691">(G68-G67)*100</f>
        <v>-5.0000008195638657E-2</v>
      </c>
      <c r="L68" s="20">
        <f t="shared" ref="L68" si="692">(H68-H67)*100</f>
        <v>0.34999996423721313</v>
      </c>
      <c r="M68" s="20">
        <f t="shared" ref="M68" si="693">SQRT(K68^2+L68^2)</f>
        <v>0.35355335634895957</v>
      </c>
      <c r="N68" s="20">
        <f t="shared" ref="N68" si="694">(I68-I67)*100</f>
        <v>-0.4500000000007276</v>
      </c>
      <c r="O68" s="21">
        <f t="shared" ref="O68" si="695">(SQRT((G68-G67)^2+(H68-H67)^2+(I68-I67)^2)*100)</f>
        <v>0.57227613595734461</v>
      </c>
      <c r="P68" s="21">
        <f t="shared" ref="P68" si="696">O68/(F68-F67)</f>
        <v>9.5379355992890769E-2</v>
      </c>
      <c r="Q68" s="22">
        <f t="shared" ref="Q68" si="697">(P68-P67)/(F68-F67)</f>
        <v>-0.26283444098835712</v>
      </c>
      <c r="R68" s="26"/>
      <c r="S68" s="52">
        <f t="shared" ref="S68" si="698">IF(K68&lt;0, ATAN2(L68,K68)*180/PI()+360,ATAN2(L68,K68)*180/PI())</f>
        <v>351.86989551140971</v>
      </c>
      <c r="T68" s="53">
        <f t="shared" ref="T68" si="699">ATAN(N68/M68)*180/PI()</f>
        <v>-51.844196157338516</v>
      </c>
      <c r="U68" s="26"/>
      <c r="V68" s="23">
        <f t="shared" ref="V68" si="700">(G68-$G$20)*100</f>
        <v>-0.45000000391155481</v>
      </c>
      <c r="W68" s="21">
        <f t="shared" ref="W68" si="701">(H68-$H$20)*100</f>
        <v>1.6000000759959221</v>
      </c>
      <c r="X68" s="21">
        <f t="shared" ref="X68" si="702">SQRT(V68^2+W68^2)</f>
        <v>1.6620770880760483</v>
      </c>
      <c r="Y68" s="21">
        <f t="shared" ref="Y68" si="703">(I68-$I$20)*100</f>
        <v>-2.9500000000098225</v>
      </c>
      <c r="Z68" s="21">
        <f t="shared" ref="Z68" si="704">SQRT((G68-$G$20)^2+(H68-$H$20)^2+(I68-$I$20)^2)*100</f>
        <v>3.3860006271064558</v>
      </c>
      <c r="AA68" s="21">
        <f t="shared" ref="AA68" si="705">Z68/F68</f>
        <v>2.2076613705665563E-2</v>
      </c>
      <c r="AB68" s="22">
        <f t="shared" ref="AB68" si="706">(AA68-$AA$20)/(F68-$F$20)</f>
        <v>1.4393880166693114E-4</v>
      </c>
      <c r="AC68" s="26"/>
      <c r="AD68" s="52">
        <f t="shared" ref="AD68" si="707">IF(F68&lt;=0,NA(),IF((G68-$G$20)&lt;0,ATAN2((H68-$H$20),(G68-$G$20))*180/PI()+360,ATAN2((H68-$H$20),(G68-$G$20))*180/PI()))</f>
        <v>344.29136275046858</v>
      </c>
      <c r="AE68" s="53">
        <f t="shared" ref="AE68" si="708">IF(E68&lt;=0,NA(),ATAN(Y68/X68)*180/PI())</f>
        <v>-60.602395370797083</v>
      </c>
      <c r="AF68" s="26"/>
      <c r="AG68" s="67">
        <f t="shared" ref="AG68" si="709">1/(O68/E68)</f>
        <v>10.484449067516627</v>
      </c>
      <c r="AH68" s="67">
        <f t="shared" ref="AH68" si="710">1/(Z68/F68)</f>
        <v>45.296802006521865</v>
      </c>
      <c r="AI68" s="26"/>
      <c r="AJ68" s="20">
        <f t="shared" ref="AJ68" si="711">SQRT((G68-$E$11)^2+(H68-$F$11)^2+(I68-$G$11)^2)</f>
        <v>320.47120392897614</v>
      </c>
    </row>
    <row r="69" spans="2:37" ht="15.75" x14ac:dyDescent="0.25">
      <c r="B69" s="124">
        <v>50</v>
      </c>
      <c r="C69" s="125"/>
      <c r="D69" s="100">
        <v>45445.666666666664</v>
      </c>
      <c r="E69" s="97">
        <f t="shared" ref="E69" si="712">D69-D68</f>
        <v>13</v>
      </c>
      <c r="F69" s="98">
        <f t="shared" ref="F69" si="713">D69-D$20</f>
        <v>166.375</v>
      </c>
      <c r="G69" s="17">
        <v>808761.03949999996</v>
      </c>
      <c r="H69" s="17">
        <v>9158810.1689999998</v>
      </c>
      <c r="I69" s="18">
        <v>2572.3995000000004</v>
      </c>
      <c r="K69" s="19">
        <f t="shared" ref="K69" si="714">(G69-G68)*100</f>
        <v>1.6999999992549419</v>
      </c>
      <c r="L69" s="20">
        <f t="shared" ref="L69" si="715">(H69-H68)*100</f>
        <v>-1.2000000104308128</v>
      </c>
      <c r="M69" s="20">
        <f t="shared" ref="M69" si="716">SQRT(K69^2+L69^2)</f>
        <v>2.0808652100750673</v>
      </c>
      <c r="N69" s="20">
        <f t="shared" ref="N69" si="717">(I69-I68)*100</f>
        <v>-0.44999999995525286</v>
      </c>
      <c r="O69" s="21">
        <f t="shared" ref="O69" si="718">(SQRT((G69-G68)^2+(H69-H68)^2+(I69-I68)^2)*100)</f>
        <v>2.1289668908793491</v>
      </c>
      <c r="P69" s="21">
        <f t="shared" ref="P69" si="719">O69/(F69-F68)</f>
        <v>0.16376668391379609</v>
      </c>
      <c r="Q69" s="22">
        <f t="shared" ref="Q69" si="720">(P69-P68)/(F69-F68)</f>
        <v>5.2605636862234862E-3</v>
      </c>
      <c r="R69" s="26"/>
      <c r="S69" s="52">
        <f t="shared" ref="S69" si="721">IF(K69&lt;0, ATAN2(L69,K69)*180/PI()+360,ATAN2(L69,K69)*180/PI())</f>
        <v>125.21759321466315</v>
      </c>
      <c r="T69" s="53">
        <f t="shared" ref="T69" si="722">ATAN(N69/M69)*180/PI()</f>
        <v>-12.20265721490663</v>
      </c>
      <c r="U69" s="26"/>
      <c r="V69" s="23">
        <f t="shared" ref="V69" si="723">(G69-$G$20)*100</f>
        <v>1.2499999953433871</v>
      </c>
      <c r="W69" s="21">
        <f t="shared" ref="W69" si="724">(H69-$H$20)*100</f>
        <v>0.40000006556510925</v>
      </c>
      <c r="X69" s="21">
        <f t="shared" ref="X69" si="725">SQRT(V69^2+W69^2)</f>
        <v>1.3124404903882536</v>
      </c>
      <c r="Y69" s="21">
        <f t="shared" ref="Y69" si="726">(I69-$I$20)*100</f>
        <v>-3.3999999999650754</v>
      </c>
      <c r="Z69" s="21">
        <f t="shared" ref="Z69" si="727">SQRT((G69-$G$20)^2+(H69-$H$20)^2+(I69-$I$20)^2)*100</f>
        <v>3.6445164343947019</v>
      </c>
      <c r="AA69" s="21">
        <f t="shared" ref="AA69" si="728">Z69/F69</f>
        <v>2.1905433114318269E-2</v>
      </c>
      <c r="AB69" s="22">
        <f t="shared" ref="AB69" si="729">(AA69-$AA$20)/(F69-$F$20)</f>
        <v>1.3166300895157488E-4</v>
      </c>
      <c r="AC69" s="26"/>
      <c r="AD69" s="52">
        <f t="shared" ref="AD69" si="730">IF(F69&lt;=0,NA(),IF((G69-$G$20)&lt;0,ATAN2((H69-$H$20),(G69-$G$20))*180/PI()+360,ATAN2((H69-$H$20),(G69-$G$20))*180/PI()))</f>
        <v>72.255325586857907</v>
      </c>
      <c r="AE69" s="53">
        <f t="shared" ref="AE69" si="731">IF(E69&lt;=0,NA(),ATAN(Y69/X69)*180/PI())</f>
        <v>-68.892817863575942</v>
      </c>
      <c r="AF69" s="26"/>
      <c r="AG69" s="67">
        <f t="shared" ref="AG69" si="732">1/(O69/E69)</f>
        <v>6.106248084783731</v>
      </c>
      <c r="AH69" s="67">
        <f t="shared" ref="AH69" si="733">1/(Z69/F69)</f>
        <v>45.650775073986551</v>
      </c>
      <c r="AI69" s="26"/>
      <c r="AJ69" s="20">
        <f t="shared" ref="AJ69" si="734">SQRT((G69-$E$11)^2+(H69-$F$11)^2+(I69-$G$11)^2)</f>
        <v>320.47149607413718</v>
      </c>
    </row>
    <row r="70" spans="2:37" ht="15.75" x14ac:dyDescent="0.25">
      <c r="B70" s="124">
        <v>51</v>
      </c>
      <c r="C70" s="125"/>
      <c r="D70" s="100">
        <v>45457.625</v>
      </c>
      <c r="E70" s="97">
        <f t="shared" ref="E70" si="735">D70-D69</f>
        <v>11.958333333335759</v>
      </c>
      <c r="F70" s="98">
        <f t="shared" ref="F70" si="736">D70-D$20</f>
        <v>178.33333333333576</v>
      </c>
      <c r="G70" s="17">
        <v>808761.02799999993</v>
      </c>
      <c r="H70" s="17">
        <v>9158810.1785000004</v>
      </c>
      <c r="I70" s="18">
        <v>2572.4070000000002</v>
      </c>
      <c r="K70" s="19">
        <f t="shared" ref="K70" si="737">(G70-G69)*100</f>
        <v>-1.1500000022351742</v>
      </c>
      <c r="L70" s="20">
        <f t="shared" ref="L70" si="738">(H70-H69)*100</f>
        <v>0.95000006258487701</v>
      </c>
      <c r="M70" s="20">
        <f t="shared" ref="M70" si="739">SQRT(K70^2+L70^2)</f>
        <v>1.4916434306000113</v>
      </c>
      <c r="N70" s="20">
        <f t="shared" ref="N70" si="740">(I70-I69)*100</f>
        <v>0.74999999997089617</v>
      </c>
      <c r="O70" s="21">
        <f t="shared" ref="O70" si="741">(SQRT((G70-G69)^2+(H70-H69)^2+(I70-I69)^2)*100)</f>
        <v>1.6695808228440201</v>
      </c>
      <c r="P70" s="21">
        <f t="shared" ref="P70" si="742">O70/(F70-F69)</f>
        <v>0.13961651480225909</v>
      </c>
      <c r="Q70" s="22">
        <f t="shared" ref="Q70" si="743">(P70-P69)/(F70-F69)</f>
        <v>-2.0195263368528588E-3</v>
      </c>
      <c r="R70" s="26"/>
      <c r="S70" s="52">
        <f t="shared" ref="S70" si="744">IF(K70&lt;0, ATAN2(L70,K70)*180/PI()+360,ATAN2(L70,K70)*180/PI())</f>
        <v>309.55966976767485</v>
      </c>
      <c r="T70" s="53">
        <f t="shared" ref="T70" si="745">ATAN(N70/M70)*180/PI()</f>
        <v>26.693301529286284</v>
      </c>
      <c r="U70" s="26"/>
      <c r="V70" s="23">
        <f t="shared" ref="V70" si="746">(G70-$G$20)*100</f>
        <v>9.9999993108212948E-2</v>
      </c>
      <c r="W70" s="21">
        <f t="shared" ref="W70" si="747">(H70-$H$20)*100</f>
        <v>1.3500001281499863</v>
      </c>
      <c r="X70" s="21">
        <f t="shared" ref="X70" si="748">SQRT(V70^2+W70^2)</f>
        <v>1.3536987643588296</v>
      </c>
      <c r="Y70" s="21">
        <f t="shared" ref="Y70" si="749">(I70-$I$20)*100</f>
        <v>-2.6499999999941792</v>
      </c>
      <c r="Z70" s="21">
        <f t="shared" ref="Z70" si="750">SQRT((G70-$G$20)^2+(H70-$H$20)^2+(I70-$I$20)^2)*100</f>
        <v>2.9757352611742482</v>
      </c>
      <c r="AA70" s="21">
        <f t="shared" ref="AA70" si="751">Z70/F70</f>
        <v>1.6686365950509575E-2</v>
      </c>
      <c r="AB70" s="22">
        <f t="shared" ref="AB70" si="752">(AA70-$AA$20)/(F70-$F$20)</f>
        <v>9.3568407199117845E-5</v>
      </c>
      <c r="AC70" s="26"/>
      <c r="AD70" s="52">
        <f t="shared" ref="AD70" si="753">IF(F70&lt;=0,NA(),IF((G70-$G$20)&lt;0,ATAN2((H70-$H$20),(G70-$G$20))*180/PI()+360,ATAN2((H70-$H$20),(G70-$G$20))*180/PI()))</f>
        <v>4.2363941074789571</v>
      </c>
      <c r="AE70" s="53">
        <f t="shared" ref="AE70" si="754">IF(E70&lt;=0,NA(),ATAN(Y70/X70)*180/PI())</f>
        <v>-62.94070423868429</v>
      </c>
      <c r="AF70" s="26"/>
      <c r="AG70" s="67">
        <f t="shared" ref="AG70" si="755">1/(O70/E70)</f>
        <v>7.1624764549975666</v>
      </c>
      <c r="AH70" s="67">
        <f t="shared" ref="AH70" si="756">1/(Z70/F70)</f>
        <v>59.929166300554591</v>
      </c>
      <c r="AI70" s="26"/>
      <c r="AJ70" s="20">
        <f t="shared" ref="AJ70" si="757">SQRT((G70-$E$11)^2+(H70-$F$11)^2+(I70-$G$11)^2)</f>
        <v>320.47082827992148</v>
      </c>
    </row>
    <row r="71" spans="2:37" ht="15.75" x14ac:dyDescent="0.25">
      <c r="B71" s="124">
        <v>52</v>
      </c>
      <c r="C71" s="125"/>
      <c r="D71" s="100">
        <v>45466.625</v>
      </c>
      <c r="E71" s="97">
        <f t="shared" ref="E71" si="758">D71-D70</f>
        <v>9</v>
      </c>
      <c r="F71" s="98">
        <f t="shared" ref="F71" si="759">D71-D$20</f>
        <v>187.33333333333576</v>
      </c>
      <c r="G71" s="17">
        <v>808761.00949999993</v>
      </c>
      <c r="H71" s="17">
        <v>9158810.1904999986</v>
      </c>
      <c r="I71" s="18">
        <v>2572.3985000000002</v>
      </c>
      <c r="K71" s="19">
        <f t="shared" ref="K71" si="760">(G71-G70)*100</f>
        <v>-1.8500000005587935</v>
      </c>
      <c r="L71" s="20">
        <f t="shared" ref="L71" si="761">(H71-H70)*100</f>
        <v>1.1999998241662979</v>
      </c>
      <c r="M71" s="20">
        <f t="shared" ref="M71" si="762">SQRT(K71^2+L71^2)</f>
        <v>2.2051076119016693</v>
      </c>
      <c r="N71" s="20">
        <f t="shared" ref="N71" si="763">(I71-I70)*100</f>
        <v>-0.84999999999126885</v>
      </c>
      <c r="O71" s="21">
        <f t="shared" ref="O71" si="764">(SQRT((G71-G70)^2+(H71-H70)^2+(I71-I70)^2)*100)</f>
        <v>2.3632603707699746</v>
      </c>
      <c r="P71" s="21">
        <f t="shared" ref="P71" si="765">O71/(F71-F70)</f>
        <v>0.26258448564110831</v>
      </c>
      <c r="Q71" s="22">
        <f t="shared" ref="Q71" si="766">(P71-P70)/(F71-F70)</f>
        <v>1.3663107870983246E-2</v>
      </c>
      <c r="R71" s="26"/>
      <c r="S71" s="52">
        <f t="shared" ref="S71" si="767">IF(K71&lt;0, ATAN2(L71,K71)*180/PI()+360,ATAN2(L71,K71)*180/PI())</f>
        <v>302.96940006257796</v>
      </c>
      <c r="T71" s="53">
        <f t="shared" ref="T71" si="768">ATAN(N71/M71)*180/PI()</f>
        <v>-21.080090582386138</v>
      </c>
      <c r="U71" s="26"/>
      <c r="V71" s="23">
        <f t="shared" ref="V71" si="769">(G71-$G$20)*100</f>
        <v>-1.7500000074505806</v>
      </c>
      <c r="W71" s="21">
        <f t="shared" ref="W71" si="770">(H71-$H$20)*100</f>
        <v>2.5499999523162842</v>
      </c>
      <c r="X71" s="21">
        <f t="shared" ref="X71" si="771">SQRT(V71^2+W71^2)</f>
        <v>3.0927333837384179</v>
      </c>
      <c r="Y71" s="21">
        <f t="shared" ref="Y71" si="772">(I71-$I$20)*100</f>
        <v>-3.4999999999854481</v>
      </c>
      <c r="Z71" s="21">
        <f t="shared" ref="Z71" si="773">SQRT((G71-$G$20)^2+(H71-$H$20)^2+(I71-$I$20)^2)*100</f>
        <v>4.6706530360098704</v>
      </c>
      <c r="AA71" s="21">
        <f t="shared" ref="AA71" si="774">Z71/F71</f>
        <v>2.4932311580123542E-2</v>
      </c>
      <c r="AB71" s="22">
        <f t="shared" ref="AB71" si="775">(AA71-$AA$20)/(F71-$F$20)</f>
        <v>1.3309063121062217E-4</v>
      </c>
      <c r="AC71" s="26"/>
      <c r="AD71" s="52">
        <f t="shared" ref="AD71" si="776">IF(F71&lt;=0,NA(),IF((G71-$G$20)&lt;0,ATAN2((H71-$H$20),(G71-$G$20))*180/PI()+360,ATAN2((H71-$H$20),(G71-$G$20))*180/PI()))</f>
        <v>325.53918311496449</v>
      </c>
      <c r="AE71" s="53">
        <f t="shared" ref="AE71" si="777">IF(E71&lt;=0,NA(),ATAN(Y71/X71)*180/PI())</f>
        <v>-48.534959134523028</v>
      </c>
      <c r="AF71" s="26"/>
      <c r="AG71" s="67">
        <f t="shared" ref="AG71" si="778">1/(O71/E71)</f>
        <v>3.8082981085438785</v>
      </c>
      <c r="AH71" s="67">
        <f t="shared" ref="AH71" si="779">1/(Z71/F71)</f>
        <v>40.108595498109239</v>
      </c>
      <c r="AI71" s="26"/>
      <c r="AJ71" s="20">
        <f t="shared" ref="AJ71" si="780">SQRT((G71-$E$11)^2+(H71-$F$11)^2+(I71-$G$11)^2)</f>
        <v>320.46934270825381</v>
      </c>
    </row>
    <row r="72" spans="2:37" ht="15.75" x14ac:dyDescent="0.25">
      <c r="B72" s="124">
        <v>53</v>
      </c>
      <c r="C72" s="125"/>
      <c r="D72" s="100">
        <v>45478.625</v>
      </c>
      <c r="E72" s="97">
        <f t="shared" ref="E72" si="781">D72-D71</f>
        <v>12</v>
      </c>
      <c r="F72" s="98">
        <f t="shared" ref="F72" si="782">D72-D$20</f>
        <v>199.33333333333576</v>
      </c>
      <c r="G72" s="17">
        <v>808761.01150000002</v>
      </c>
      <c r="H72" s="17">
        <v>9158810.1875</v>
      </c>
      <c r="I72" s="18">
        <v>2572.404</v>
      </c>
      <c r="K72" s="19">
        <f t="shared" ref="K72" si="783">(G72-G71)*100</f>
        <v>0.20000000949949026</v>
      </c>
      <c r="L72" s="20">
        <f t="shared" ref="L72" si="784">(H72-H71)*100</f>
        <v>-0.29999986290931702</v>
      </c>
      <c r="M72" s="20">
        <f t="shared" ref="M72" si="785">SQRT(K72^2+L72^2)</f>
        <v>0.36055501874943469</v>
      </c>
      <c r="N72" s="20">
        <f t="shared" ref="N72" si="786">(I72-I71)*100</f>
        <v>0.54999999997562554</v>
      </c>
      <c r="O72" s="21">
        <f t="shared" ref="O72" si="787">(SQRT((G72-G71)^2+(H72-H71)^2+(I72-I71)^2)*100)</f>
        <v>0.65764726222998404</v>
      </c>
      <c r="P72" s="21">
        <f t="shared" ref="P72" si="788">O72/(F72-F71)</f>
        <v>5.4803938519165339E-2</v>
      </c>
      <c r="Q72" s="22">
        <f t="shared" ref="Q72" si="789">(P72-P71)/(F72-F71)</f>
        <v>-1.7315045593495247E-2</v>
      </c>
      <c r="R72" s="26"/>
      <c r="S72" s="52">
        <f t="shared" ref="S72" si="790">IF(K72&lt;0, ATAN2(L72,K72)*180/PI()+360,ATAN2(L72,K72)*180/PI())</f>
        <v>146.30991913380296</v>
      </c>
      <c r="T72" s="53">
        <f t="shared" ref="T72" si="791">ATAN(N72/M72)*180/PI()</f>
        <v>56.752971362087948</v>
      </c>
      <c r="U72" s="26"/>
      <c r="V72" s="23">
        <f t="shared" ref="V72" si="792">(G72-$G$20)*100</f>
        <v>-1.5499999979510903</v>
      </c>
      <c r="W72" s="21">
        <f t="shared" ref="W72" si="793">(H72-$H$20)*100</f>
        <v>2.2500000894069672</v>
      </c>
      <c r="X72" s="21">
        <f t="shared" ref="X72" si="794">SQRT(V72^2+W72^2)</f>
        <v>2.7322152909278103</v>
      </c>
      <c r="Y72" s="21">
        <f t="shared" ref="Y72" si="795">(I72-$I$20)*100</f>
        <v>-2.9500000000098225</v>
      </c>
      <c r="Z72" s="21">
        <f t="shared" ref="Z72" si="796">SQRT((G72-$G$20)^2+(H72-$H$20)^2+(I72-$I$20)^2)*100</f>
        <v>4.0208830368511954</v>
      </c>
      <c r="AA72" s="21">
        <f t="shared" ref="AA72" si="797">Z72/F72</f>
        <v>2.0171654031025818E-2</v>
      </c>
      <c r="AB72" s="22">
        <f t="shared" ref="AB72" si="798">(AA72-$AA$20)/(F72-$F$20)</f>
        <v>1.0119558878440923E-4</v>
      </c>
      <c r="AC72" s="26"/>
      <c r="AD72" s="52">
        <f t="shared" ref="AD72" si="799">IF(F72&lt;=0,NA(),IF((G72-$G$20)&lt;0,ATAN2((H72-$H$20),(G72-$G$20))*180/PI()+360,ATAN2((H72-$H$20),(G72-$G$20))*180/PI()))</f>
        <v>325.4374764501444</v>
      </c>
      <c r="AE72" s="53">
        <f t="shared" ref="AE72" si="800">IF(E72&lt;=0,NA(),ATAN(Y72/X72)*180/PI())</f>
        <v>-47.194925626057938</v>
      </c>
      <c r="AF72" s="26"/>
      <c r="AG72" s="67">
        <f t="shared" ref="AG72" si="801">1/(O72/E72)</f>
        <v>18.246863766010041</v>
      </c>
      <c r="AH72" s="67">
        <f t="shared" ref="AH72" si="802">1/(Z72/F72)</f>
        <v>49.57451671845601</v>
      </c>
      <c r="AI72" s="26"/>
      <c r="AJ72" s="20">
        <f t="shared" ref="AJ72" si="803">SQRT((G72-$E$11)^2+(H72-$F$11)^2+(I72-$G$11)^2)</f>
        <v>320.47162398696935</v>
      </c>
    </row>
    <row r="73" spans="2:37" ht="15.75" x14ac:dyDescent="0.25">
      <c r="B73" s="124">
        <v>54</v>
      </c>
      <c r="C73" s="125"/>
      <c r="D73" s="100">
        <v>45486.625</v>
      </c>
      <c r="E73" s="97">
        <f t="shared" ref="E73" si="804">D73-D72</f>
        <v>8</v>
      </c>
      <c r="F73" s="98">
        <f t="shared" ref="F73" si="805">D73-D$20</f>
        <v>207.33333333333576</v>
      </c>
      <c r="G73" s="17">
        <v>808761.00349999999</v>
      </c>
      <c r="H73" s="17">
        <v>9158810.1970000006</v>
      </c>
      <c r="I73" s="18">
        <v>2572.4070000000002</v>
      </c>
      <c r="K73" s="19">
        <f t="shared" ref="K73" si="806">(G73-G72)*100</f>
        <v>-0.8000000030733645</v>
      </c>
      <c r="L73" s="20">
        <f t="shared" ref="L73" si="807">(H73-H72)*100</f>
        <v>0.95000006258487701</v>
      </c>
      <c r="M73" s="20">
        <f t="shared" ref="M73" si="808">SQRT(K73^2+L73^2)</f>
        <v>1.2419742846889599</v>
      </c>
      <c r="N73" s="20">
        <f t="shared" ref="N73" si="809">(I73-I72)*100</f>
        <v>0.30000000001564331</v>
      </c>
      <c r="O73" s="21">
        <f t="shared" ref="O73" si="810">(SQRT((G73-G72)^2+(H73-H72)^2+(I73-I72)^2)*100)</f>
        <v>1.2776932823796323</v>
      </c>
      <c r="P73" s="21">
        <f t="shared" ref="P73" si="811">O73/(F73-F72)</f>
        <v>0.15971166029745404</v>
      </c>
      <c r="Q73" s="22">
        <f t="shared" ref="Q73" si="812">(P73-P72)/(F73-F72)</f>
        <v>1.3113465222286087E-2</v>
      </c>
      <c r="R73" s="26"/>
      <c r="S73" s="52">
        <f t="shared" ref="S73" si="813">IF(K73&lt;0, ATAN2(L73,K73)*180/PI()+360,ATAN2(L73,K73)*180/PI())</f>
        <v>319.89909420509605</v>
      </c>
      <c r="T73" s="53">
        <f t="shared" ref="T73" si="814">ATAN(N73/M73)*180/PI()</f>
        <v>13.579723835790059</v>
      </c>
      <c r="U73" s="26"/>
      <c r="V73" s="23">
        <f t="shared" ref="V73" si="815">(G73-$G$20)*100</f>
        <v>-2.3500000010244548</v>
      </c>
      <c r="W73" s="21">
        <f t="shared" ref="W73" si="816">(H73-$H$20)*100</f>
        <v>3.2000001519918442</v>
      </c>
      <c r="X73" s="21">
        <f t="shared" ref="X73" si="817">SQRT(V73^2+W73^2)</f>
        <v>3.9702016293335483</v>
      </c>
      <c r="Y73" s="21">
        <f t="shared" ref="Y73" si="818">(I73-$I$20)*100</f>
        <v>-2.6499999999941792</v>
      </c>
      <c r="Z73" s="21">
        <f t="shared" ref="Z73" si="819">SQRT((G73-$G$20)^2+(H73-$H$20)^2+(I73-$I$20)^2)*100</f>
        <v>4.7733636963395023</v>
      </c>
      <c r="AA73" s="21">
        <f t="shared" ref="AA73" si="820">Z73/F73</f>
        <v>2.3022654483952316E-2</v>
      </c>
      <c r="AB73" s="22">
        <f t="shared" ref="AB73" si="821">(AA73-$AA$20)/(F73-$F$20)</f>
        <v>1.1104174188401308E-4</v>
      </c>
      <c r="AC73" s="26"/>
      <c r="AD73" s="52">
        <f t="shared" ref="AD73" si="822">IF(F73&lt;=0,NA(),IF((G73-$G$20)&lt;0,ATAN2((H73-$H$20),(G73-$G$20))*180/PI()+360,ATAN2((H73-$H$20),(G73-$G$20))*180/PI()))</f>
        <v>323.70737155793586</v>
      </c>
      <c r="AE73" s="53">
        <f t="shared" ref="AE73" si="823">IF(E73&lt;=0,NA(),ATAN(Y73/X73)*180/PI())</f>
        <v>-33.722016008967145</v>
      </c>
      <c r="AF73" s="26"/>
      <c r="AG73" s="67">
        <f t="shared" ref="AG73" si="824">1/(O73/E73)</f>
        <v>6.261283604074718</v>
      </c>
      <c r="AH73" s="67">
        <f t="shared" ref="AH73" si="825">1/(Z73/F73)</f>
        <v>43.435477898390857</v>
      </c>
      <c r="AI73" s="26"/>
      <c r="AJ73" s="20">
        <f t="shared" ref="AJ73" si="826">SQRT((G73-$E$11)^2+(H73-$F$11)^2+(I73-$G$11)^2)</f>
        <v>320.46841089297953</v>
      </c>
    </row>
    <row r="74" spans="2:37" ht="15.75" x14ac:dyDescent="0.25">
      <c r="B74" s="124">
        <v>55</v>
      </c>
      <c r="C74" s="125"/>
      <c r="D74" s="100">
        <v>45497.625</v>
      </c>
      <c r="E74" s="97">
        <f t="shared" ref="E74" si="827">D74-D73</f>
        <v>11</v>
      </c>
      <c r="F74" s="98">
        <f t="shared" ref="F74" si="828">D74-D$20</f>
        <v>218.33333333333576</v>
      </c>
      <c r="G74" s="17">
        <v>808761.03700000001</v>
      </c>
      <c r="H74" s="17">
        <v>9158810.1715000011</v>
      </c>
      <c r="I74" s="18">
        <v>2572.3935000000001</v>
      </c>
      <c r="K74" s="19">
        <f t="shared" ref="K74" si="829">(G74-G73)*100</f>
        <v>3.3500000019557774</v>
      </c>
      <c r="L74" s="20">
        <f t="shared" ref="L74" si="830">(H74-H73)*100</f>
        <v>-2.5499999523162842</v>
      </c>
      <c r="M74" s="20">
        <f t="shared" ref="M74" si="831">SQRT(K74^2+L74^2)</f>
        <v>4.2101068596790698</v>
      </c>
      <c r="N74" s="20">
        <f t="shared" ref="N74" si="832">(I74-I73)*100</f>
        <v>-1.3500000000021828</v>
      </c>
      <c r="O74" s="21">
        <f t="shared" ref="O74" si="833">(SQRT((G74-G73)^2+(H74-H73)^2+(I74-I73)^2)*100)</f>
        <v>4.4212554517831979</v>
      </c>
      <c r="P74" s="21">
        <f t="shared" ref="P74" si="834">O74/(F74-F73)</f>
        <v>0.40193231379847255</v>
      </c>
      <c r="Q74" s="22">
        <f t="shared" ref="Q74" si="835">(P74-P73)/(F74-F73)</f>
        <v>2.2020059409183501E-2</v>
      </c>
      <c r="R74" s="26"/>
      <c r="S74" s="52">
        <f t="shared" ref="S74" si="836">IF(K74&lt;0, ATAN2(L74,K74)*180/PI()+360,ATAN2(L74,K74)*180/PI())</f>
        <v>127.27817366738944</v>
      </c>
      <c r="T74" s="53">
        <f t="shared" ref="T74" si="837">ATAN(N74/M74)*180/PI()</f>
        <v>-17.778808911001637</v>
      </c>
      <c r="U74" s="26"/>
      <c r="V74" s="23">
        <f t="shared" ref="V74" si="838">(G74-$G$20)*100</f>
        <v>1.0000000009313226</v>
      </c>
      <c r="W74" s="21">
        <f t="shared" ref="W74" si="839">(H74-$H$20)*100</f>
        <v>0.65000019967556</v>
      </c>
      <c r="X74" s="21">
        <f t="shared" ref="X74" si="840">SQRT(V74^2+W74^2)</f>
        <v>1.1926861537893836</v>
      </c>
      <c r="Y74" s="21">
        <f t="shared" ref="Y74" si="841">(I74-$I$20)*100</f>
        <v>-3.999999999996362</v>
      </c>
      <c r="Z74" s="21">
        <f t="shared" ref="Z74" si="842">SQRT((G74-$G$20)^2+(H74-$H$20)^2+(I74-$I$20)^2)*100</f>
        <v>4.1740268640021716</v>
      </c>
      <c r="AA74" s="21">
        <f t="shared" ref="AA74" si="843">Z74/F74</f>
        <v>1.9117680293139504E-2</v>
      </c>
      <c r="AB74" s="22">
        <f t="shared" ref="AB74" si="844">(AA74-$AA$20)/(F74-$F$20)</f>
        <v>8.7561894472393706E-5</v>
      </c>
      <c r="AC74" s="26"/>
      <c r="AD74" s="52">
        <f t="shared" ref="AD74" si="845">IF(F74&lt;=0,NA(),IF((G74-$G$20)&lt;0,ATAN2((H74-$H$20),(G74-$G$20))*180/PI()+360,ATAN2((H74-$H$20),(G74-$G$20))*180/PI()))</f>
        <v>56.97612442600915</v>
      </c>
      <c r="AE74" s="53">
        <f t="shared" ref="AE74" si="846">IF(E74&lt;=0,NA(),ATAN(Y74/X74)*180/PI())</f>
        <v>-73.396917031824088</v>
      </c>
      <c r="AF74" s="26"/>
      <c r="AG74" s="67">
        <f t="shared" ref="AG74" si="847">1/(O74/E74)</f>
        <v>2.48798109947785</v>
      </c>
      <c r="AH74" s="67">
        <f t="shared" ref="AH74" si="848">1/(Z74/F74)</f>
        <v>52.307601375615434</v>
      </c>
      <c r="AI74" s="26"/>
      <c r="AJ74" s="20">
        <f t="shared" ref="AJ74" si="849">SQRT((G74-$E$11)^2+(H74-$F$11)^2+(I74-$G$11)^2)</f>
        <v>320.46982013328517</v>
      </c>
    </row>
    <row r="75" spans="2:37" ht="15.75" x14ac:dyDescent="0.25">
      <c r="B75" s="124">
        <v>56</v>
      </c>
      <c r="C75" s="125"/>
      <c r="D75" s="100">
        <v>45501.416666666664</v>
      </c>
      <c r="E75" s="97">
        <f t="shared" ref="E75:E76" si="850">D75-D74</f>
        <v>3.7916666666642413</v>
      </c>
      <c r="F75" s="98">
        <f t="shared" ref="F75:F76" si="851">D75-D$20</f>
        <v>222.125</v>
      </c>
      <c r="G75" s="17">
        <v>808761.06150000007</v>
      </c>
      <c r="H75" s="17">
        <v>9158810.1574999988</v>
      </c>
      <c r="I75" s="18">
        <v>2572.4059999999999</v>
      </c>
      <c r="K75" s="19">
        <f t="shared" ref="K75:K76" si="852">(G75-G74)*100</f>
        <v>2.4500000057742</v>
      </c>
      <c r="L75" s="20">
        <f t="shared" ref="L75:L76" si="853">(H75-H74)*100</f>
        <v>-1.4000002294778824</v>
      </c>
      <c r="M75" s="20">
        <f t="shared" ref="M75:M76" si="854">SQRT(K75^2+L75^2)</f>
        <v>2.8217903307708214</v>
      </c>
      <c r="N75" s="20">
        <f t="shared" ref="N75:N76" si="855">(I75-I74)*100</f>
        <v>1.2499999999818101</v>
      </c>
      <c r="O75" s="21">
        <f t="shared" ref="O75:O76" si="856">(SQRT((G75-G74)^2+(H75-H74)^2+(I75-I74)^2)*100)</f>
        <v>3.0862599810751892</v>
      </c>
      <c r="P75" s="21">
        <f t="shared" ref="P75:P76" si="857">O75/(F75-F74)</f>
        <v>0.81395867632804308</v>
      </c>
      <c r="Q75" s="22">
        <f t="shared" ref="Q75:Q76" si="858">(P75-P74)/(F75-F74)</f>
        <v>0.10866629341446174</v>
      </c>
      <c r="R75" s="26"/>
      <c r="S75" s="52">
        <f t="shared" ref="S75:S76" si="859">IF(K75&lt;0, ATAN2(L75,K75)*180/PI()+360,ATAN2(L75,K75)*180/PI())</f>
        <v>119.74488528434647</v>
      </c>
      <c r="T75" s="53">
        <f t="shared" ref="T75:T76" si="860">ATAN(N75/M75)*180/PI()</f>
        <v>23.892441007458743</v>
      </c>
      <c r="U75" s="26"/>
      <c r="V75" s="23">
        <f t="shared" ref="V75:V76" si="861">(G75-$G$20)*100</f>
        <v>3.4500000067055225</v>
      </c>
      <c r="W75" s="21">
        <f t="shared" ref="W75:W76" si="862">(H75-$H$20)*100</f>
        <v>-0.75000002980232239</v>
      </c>
      <c r="X75" s="21">
        <f t="shared" ref="X75:X76" si="863">SQRT(V75^2+W75^2)</f>
        <v>3.530580701665321</v>
      </c>
      <c r="Y75" s="21">
        <f t="shared" ref="Y75:Y76" si="864">(I75-$I$20)*100</f>
        <v>-2.7500000000145519</v>
      </c>
      <c r="Z75" s="21">
        <f t="shared" ref="Z75:Z76" si="865">SQRT((G75-$G$20)^2+(H75-$H$20)^2+(I75-$I$20)^2)*100</f>
        <v>4.475209502476015</v>
      </c>
      <c r="AA75" s="21">
        <f t="shared" ref="AA75:AA76" si="866">Z75/F75</f>
        <v>2.0147257186161012E-2</v>
      </c>
      <c r="AB75" s="22">
        <f t="shared" ref="AB75:AB76" si="867">(AA75-$AA$20)/(F75-$F$20)</f>
        <v>9.0702339611304505E-5</v>
      </c>
      <c r="AC75" s="26"/>
      <c r="AD75" s="52">
        <f t="shared" ref="AD75:AD76" si="868">IF(F75&lt;=0,NA(),IF((G75-$G$20)&lt;0,ATAN2((H75-$H$20),(G75-$G$20))*180/PI()+360,ATAN2((H75-$H$20),(G75-$G$20))*180/PI()))</f>
        <v>102.26477417738212</v>
      </c>
      <c r="AE75" s="53">
        <f t="shared" ref="AE75:AE76" si="869">IF(E75&lt;=0,NA(),ATAN(Y75/X75)*180/PI())</f>
        <v>-37.915334840387608</v>
      </c>
      <c r="AF75" s="26"/>
      <c r="AG75" s="67">
        <f t="shared" ref="AG75:AG76" si="870">1/(O75/E75)</f>
        <v>1.228563597984154</v>
      </c>
      <c r="AH75" s="67">
        <f t="shared" ref="AH75:AH76" si="871">1/(Z75/F75)</f>
        <v>49.634547807673393</v>
      </c>
      <c r="AI75" s="26"/>
      <c r="AJ75" s="20">
        <f t="shared" ref="AJ75:AJ76" si="872">SQRT((G75-$E$11)^2+(H75-$F$11)^2+(I75-$G$11)^2)</f>
        <v>320.47040392751813</v>
      </c>
    </row>
    <row r="76" spans="2:37" ht="15.75" x14ac:dyDescent="0.25">
      <c r="B76" s="124">
        <v>57</v>
      </c>
      <c r="C76" s="125"/>
      <c r="D76" s="100">
        <v>45507.625</v>
      </c>
      <c r="E76" s="97">
        <f t="shared" si="850"/>
        <v>6.2083333333357587</v>
      </c>
      <c r="F76" s="98">
        <f t="shared" si="851"/>
        <v>228.33333333333576</v>
      </c>
      <c r="G76" s="17">
        <v>808761.07250000001</v>
      </c>
      <c r="H76" s="17">
        <v>9158810.1530000009</v>
      </c>
      <c r="I76" s="18">
        <v>2572.4075000000003</v>
      </c>
      <c r="K76" s="19">
        <f t="shared" si="852"/>
        <v>1.0999999940395355</v>
      </c>
      <c r="L76" s="20">
        <f t="shared" si="853"/>
        <v>-0.44999979436397552</v>
      </c>
      <c r="M76" s="20">
        <f t="shared" si="854"/>
        <v>1.1884863490232433</v>
      </c>
      <c r="N76" s="20">
        <f t="shared" si="855"/>
        <v>0.15000000003055902</v>
      </c>
      <c r="O76" s="21">
        <f t="shared" si="856"/>
        <v>1.1979147723539294</v>
      </c>
      <c r="P76" s="21">
        <f t="shared" si="857"/>
        <v>0.19295271500995351</v>
      </c>
      <c r="Q76" s="22">
        <f t="shared" si="858"/>
        <v>-0.10002780584985455</v>
      </c>
      <c r="R76" s="26"/>
      <c r="S76" s="52">
        <f t="shared" si="859"/>
        <v>112.24901459058894</v>
      </c>
      <c r="T76" s="53">
        <f t="shared" si="860"/>
        <v>7.1933214605909122</v>
      </c>
      <c r="U76" s="26"/>
      <c r="V76" s="23">
        <f t="shared" si="861"/>
        <v>4.5500000007450581</v>
      </c>
      <c r="W76" s="21">
        <f t="shared" si="862"/>
        <v>-1.1999998241662979</v>
      </c>
      <c r="X76" s="21">
        <f t="shared" si="863"/>
        <v>4.7055817477522561</v>
      </c>
      <c r="Y76" s="21">
        <f t="shared" si="864"/>
        <v>-2.5999999999839929</v>
      </c>
      <c r="Z76" s="21">
        <f t="shared" si="865"/>
        <v>5.3761044990490969</v>
      </c>
      <c r="AA76" s="21">
        <f t="shared" si="866"/>
        <v>2.3544983207514043E-2</v>
      </c>
      <c r="AB76" s="22">
        <f t="shared" si="867"/>
        <v>1.0311671477743267E-4</v>
      </c>
      <c r="AC76" s="26"/>
      <c r="AD76" s="52">
        <f t="shared" si="868"/>
        <v>104.77454820254646</v>
      </c>
      <c r="AE76" s="53">
        <f t="shared" si="869"/>
        <v>-28.922199642980907</v>
      </c>
      <c r="AF76" s="26"/>
      <c r="AG76" s="67">
        <f t="shared" si="870"/>
        <v>5.1826168911301131</v>
      </c>
      <c r="AH76" s="67">
        <f t="shared" si="871"/>
        <v>42.471892682465977</v>
      </c>
      <c r="AI76" s="26"/>
      <c r="AJ76" s="20">
        <f t="shared" si="872"/>
        <v>320.46854852448183</v>
      </c>
    </row>
    <row r="77" spans="2:37" ht="15.75" x14ac:dyDescent="0.25">
      <c r="B77" s="124">
        <v>58</v>
      </c>
      <c r="C77" s="125"/>
      <c r="D77" s="100">
        <v>45515.625</v>
      </c>
      <c r="E77" s="97">
        <f t="shared" ref="E77" si="873">D77-D76</f>
        <v>8</v>
      </c>
      <c r="F77" s="98">
        <f t="shared" ref="F77" si="874">D77-D$20</f>
        <v>236.33333333333576</v>
      </c>
      <c r="G77" s="17">
        <v>808761.06900000002</v>
      </c>
      <c r="H77" s="17">
        <v>9158810.1585000008</v>
      </c>
      <c r="I77" s="18">
        <v>2572.4255000000003</v>
      </c>
      <c r="K77" s="19">
        <f t="shared" ref="K77" si="875">(G77-G76)*100</f>
        <v>-0.34999999916180968</v>
      </c>
      <c r="L77" s="20">
        <f t="shared" ref="L77" si="876">(H77-H76)*100</f>
        <v>0.54999999701976776</v>
      </c>
      <c r="M77" s="20">
        <f t="shared" ref="M77" si="877">SQRT(K77^2+L77^2)</f>
        <v>0.65192023755595385</v>
      </c>
      <c r="N77" s="20">
        <f t="shared" ref="N77" si="878">(I77-I76)*100</f>
        <v>1.8000000000029104</v>
      </c>
      <c r="O77" s="21">
        <f t="shared" ref="O77" si="879">(SQRT((G77-G76)^2+(H77-H76)^2+(I77-I76)^2)*100)</f>
        <v>1.9144189709009594</v>
      </c>
      <c r="P77" s="21">
        <f t="shared" ref="P77" si="880">O77/(F77-F76)</f>
        <v>0.23930237136261992</v>
      </c>
      <c r="Q77" s="22">
        <f t="shared" ref="Q77" si="881">(P77-P76)/(F77-F76)</f>
        <v>5.7937070440833016E-3</v>
      </c>
      <c r="R77" s="26"/>
      <c r="S77" s="52">
        <f t="shared" ref="S77" si="882">IF(K77&lt;0, ATAN2(L77,K77)*180/PI()+360,ATAN2(L77,K77)*180/PI())</f>
        <v>327.52880763067969</v>
      </c>
      <c r="T77" s="53">
        <f t="shared" ref="T77" si="883">ATAN(N77/M77)*180/PI()</f>
        <v>70.090732064083994</v>
      </c>
      <c r="U77" s="26"/>
      <c r="V77" s="23">
        <f t="shared" ref="V77" si="884">(G77-$G$20)*100</f>
        <v>4.2000000015832484</v>
      </c>
      <c r="W77" s="21">
        <f t="shared" ref="W77" si="885">(H77-$H$20)*100</f>
        <v>-0.64999982714653015</v>
      </c>
      <c r="X77" s="21">
        <f t="shared" ref="X77" si="886">SQRT(V77^2+W77^2)</f>
        <v>4.2499999751282118</v>
      </c>
      <c r="Y77" s="21">
        <f t="shared" ref="Y77" si="887">(I77-$I$20)*100</f>
        <v>-0.79999999998108251</v>
      </c>
      <c r="Z77" s="21">
        <f t="shared" ref="Z77" si="888">SQRT((G77-$G$20)^2+(H77-$H$20)^2+(I77-$I$20)^2)*100</f>
        <v>4.3246386887877168</v>
      </c>
      <c r="AA77" s="21">
        <f t="shared" ref="AA77" si="889">Z77/F77</f>
        <v>1.8298894310808205E-2</v>
      </c>
      <c r="AB77" s="22">
        <f t="shared" ref="AB77" si="890">(AA77-$AA$20)/(F77-$F$20)</f>
        <v>7.7428325715689776E-5</v>
      </c>
      <c r="AC77" s="26"/>
      <c r="AD77" s="52">
        <f t="shared" ref="AD77" si="891">IF(F77&lt;=0,NA(),IF((G77-$G$20)&lt;0,ATAN2((H77-$H$20),(G77-$G$20))*180/PI()+360,ATAN2((H77-$H$20),(G77-$G$20))*180/PI()))</f>
        <v>98.797408403842084</v>
      </c>
      <c r="AE77" s="53">
        <f t="shared" ref="AE77" si="892">IF(E77&lt;=0,NA(),ATAN(Y77/X77)*180/PI())</f>
        <v>-10.660348355245519</v>
      </c>
      <c r="AF77" s="26"/>
      <c r="AG77" s="67">
        <f t="shared" ref="AG77" si="893">1/(O77/E77)</f>
        <v>4.1788135834420084</v>
      </c>
      <c r="AH77" s="67">
        <f t="shared" ref="AH77" si="894">1/(Z77/F77)</f>
        <v>54.648110591542789</v>
      </c>
      <c r="AI77" s="26"/>
      <c r="AJ77" s="20">
        <f t="shared" ref="AJ77" si="895">SQRT((G77-$E$11)^2+(H77-$F$11)^2+(I77-$G$11)^2)</f>
        <v>320.46857735884379</v>
      </c>
    </row>
    <row r="78" spans="2:37" ht="15.75" x14ac:dyDescent="0.25">
      <c r="B78" s="124">
        <v>59</v>
      </c>
      <c r="C78" s="125"/>
      <c r="D78" s="100">
        <v>45522.416666666664</v>
      </c>
      <c r="E78" s="97">
        <f t="shared" ref="E78:E79" si="896">D78-D77</f>
        <v>6.7916666666642413</v>
      </c>
      <c r="F78" s="98">
        <f t="shared" ref="F78:F79" si="897">D78-D$20</f>
        <v>243.125</v>
      </c>
      <c r="G78" s="17">
        <v>808761.05850000004</v>
      </c>
      <c r="H78" s="17">
        <v>9158810.1545000002</v>
      </c>
      <c r="I78" s="18">
        <v>2572.3969999999999</v>
      </c>
      <c r="K78" s="19">
        <f t="shared" ref="K78:K79" si="898">(G78-G77)*100</f>
        <v>-1.049999997485429</v>
      </c>
      <c r="L78" s="20">
        <f t="shared" ref="L78:L79" si="899">(H78-H77)*100</f>
        <v>-0.40000006556510925</v>
      </c>
      <c r="M78" s="20">
        <f t="shared" ref="M78:M79" si="900">SQRT(K78^2+L78^2)</f>
        <v>1.1236102737032501</v>
      </c>
      <c r="N78" s="20">
        <f t="shared" ref="N78:N79" si="901">(I78-I77)*100</f>
        <v>-2.8500000000349246</v>
      </c>
      <c r="O78" s="21">
        <f t="shared" ref="O78:O79" si="902">(SQRT((G78-G77)^2+(H78-H77)^2+(I78-I77)^2)*100)</f>
        <v>3.0634947441395366</v>
      </c>
      <c r="P78" s="21">
        <f t="shared" ref="P78:P79" si="903">O78/(F78-F77)</f>
        <v>0.45106671079371247</v>
      </c>
      <c r="Q78" s="22">
        <f t="shared" ref="Q78:Q79" si="904">(P78-P77)/(F78-F77)</f>
        <v>3.1180025437718011E-2</v>
      </c>
      <c r="R78" s="26"/>
      <c r="S78" s="52">
        <f t="shared" ref="S78:S79" si="905">IF(K78&lt;0, ATAN2(L78,K78)*180/PI()+360,ATAN2(L78,K78)*180/PI())</f>
        <v>249.14553879047008</v>
      </c>
      <c r="T78" s="53">
        <f t="shared" ref="T78:T79" si="906">ATAN(N78/M78)*180/PI()</f>
        <v>-68.48320040248224</v>
      </c>
      <c r="U78" s="26"/>
      <c r="V78" s="23">
        <f t="shared" ref="V78:V79" si="907">(G78-$G$20)*100</f>
        <v>3.1500000040978193</v>
      </c>
      <c r="W78" s="21">
        <f t="shared" ref="W78:W79" si="908">(H78-$H$20)*100</f>
        <v>-1.0499998927116394</v>
      </c>
      <c r="X78" s="21">
        <f t="shared" ref="X78:X79" si="909">SQRT(V78^2+W78^2)</f>
        <v>3.3203915131367743</v>
      </c>
      <c r="Y78" s="21">
        <f t="shared" ref="Y78:Y79" si="910">(I78-$I$20)*100</f>
        <v>-3.6500000000160071</v>
      </c>
      <c r="Z78" s="21">
        <f t="shared" ref="Z78:Z79" si="911">SQRT((G78-$G$20)^2+(H78-$H$20)^2+(I78-$I$20)^2)*100</f>
        <v>4.9343185751051344</v>
      </c>
      <c r="AA78" s="21">
        <f t="shared" ref="AA78:AA79" si="912">Z78/F78</f>
        <v>2.0295397738221633E-2</v>
      </c>
      <c r="AB78" s="22">
        <f t="shared" ref="AB78:AB79" si="913">(AA78-$AA$20)/(F78-$F$20)</f>
        <v>8.3477214347441164E-5</v>
      </c>
      <c r="AC78" s="26"/>
      <c r="AD78" s="52">
        <f t="shared" ref="AD78:AD79" si="914">IF(F78&lt;=0,NA(),IF((G78-$G$20)&lt;0,ATAN2((H78-$H$20),(G78-$G$20))*180/PI()+360,ATAN2((H78-$H$20),(G78-$G$20))*180/PI()))</f>
        <v>108.43494704422689</v>
      </c>
      <c r="AE78" s="53">
        <f t="shared" ref="AE78:AE79" si="915">IF(E78&lt;=0,NA(),ATAN(Y78/X78)*180/PI())</f>
        <v>-47.707325394002119</v>
      </c>
      <c r="AF78" s="26"/>
      <c r="AG78" s="67">
        <f t="shared" ref="AG78:AG79" si="916">1/(O78/E78)</f>
        <v>2.216966972003688</v>
      </c>
      <c r="AH78" s="67">
        <f t="shared" ref="AH78:AH79" si="917">1/(Z78/F78)</f>
        <v>49.272254375026804</v>
      </c>
      <c r="AI78" s="26"/>
      <c r="AJ78" s="20">
        <f t="shared" ref="AJ78:AJ79" si="918">SQRT((G78-$E$11)^2+(H78-$F$11)^2+(I78-$G$11)^2)</f>
        <v>320.47311873500871</v>
      </c>
    </row>
    <row r="79" spans="2:37" ht="15.75" x14ac:dyDescent="0.25">
      <c r="B79" s="124">
        <v>60</v>
      </c>
      <c r="C79" s="125"/>
      <c r="D79" s="100">
        <v>45529.416666666664</v>
      </c>
      <c r="E79" s="97">
        <f t="shared" si="896"/>
        <v>7</v>
      </c>
      <c r="F79" s="98">
        <f t="shared" si="897"/>
        <v>250.125</v>
      </c>
      <c r="G79" s="17">
        <v>808761.04</v>
      </c>
      <c r="H79" s="17">
        <v>9158810.1695000008</v>
      </c>
      <c r="I79" s="18">
        <v>2572.395</v>
      </c>
      <c r="K79" s="19">
        <f t="shared" si="898"/>
        <v>-1.8500000005587935</v>
      </c>
      <c r="L79" s="20">
        <f t="shared" si="899"/>
        <v>1.5000000596046448</v>
      </c>
      <c r="M79" s="20">
        <f t="shared" si="900"/>
        <v>2.3817011107360795</v>
      </c>
      <c r="N79" s="20">
        <f t="shared" si="901"/>
        <v>-0.19999999999527063</v>
      </c>
      <c r="O79" s="21">
        <f t="shared" si="902"/>
        <v>2.3900837183830155</v>
      </c>
      <c r="P79" s="21">
        <f t="shared" si="903"/>
        <v>0.34144053119757362</v>
      </c>
      <c r="Q79" s="22">
        <f t="shared" si="904"/>
        <v>-1.5660882799448408E-2</v>
      </c>
      <c r="R79" s="26"/>
      <c r="S79" s="52">
        <f t="shared" si="905"/>
        <v>309.03551400406201</v>
      </c>
      <c r="T79" s="53">
        <f t="shared" si="906"/>
        <v>-4.8000709444720853</v>
      </c>
      <c r="U79" s="26"/>
      <c r="V79" s="23">
        <f t="shared" si="907"/>
        <v>1.3000000035390258</v>
      </c>
      <c r="W79" s="21">
        <f t="shared" si="908"/>
        <v>0.45000016689300537</v>
      </c>
      <c r="X79" s="21">
        <f t="shared" si="909"/>
        <v>1.3756817071565646</v>
      </c>
      <c r="Y79" s="21">
        <f t="shared" si="910"/>
        <v>-3.8500000000112777</v>
      </c>
      <c r="Z79" s="21">
        <f t="shared" si="911"/>
        <v>4.0883982388573692</v>
      </c>
      <c r="AA79" s="21">
        <f t="shared" si="912"/>
        <v>1.6345420245306823E-2</v>
      </c>
      <c r="AB79" s="22">
        <f t="shared" si="913"/>
        <v>6.5349006477988299E-5</v>
      </c>
      <c r="AC79" s="26"/>
      <c r="AD79" s="52">
        <f t="shared" si="914"/>
        <v>70.906501479199079</v>
      </c>
      <c r="AE79" s="53">
        <f t="shared" si="915"/>
        <v>-70.337178911479185</v>
      </c>
      <c r="AF79" s="26"/>
      <c r="AG79" s="67">
        <f t="shared" si="916"/>
        <v>2.9287677022191394</v>
      </c>
      <c r="AH79" s="67">
        <f t="shared" si="917"/>
        <v>61.179216257050648</v>
      </c>
      <c r="AI79" s="26"/>
      <c r="AJ79" s="20">
        <f t="shared" si="918"/>
        <v>320.47012495110431</v>
      </c>
    </row>
    <row r="80" spans="2:37" ht="15.75" x14ac:dyDescent="0.25">
      <c r="B80" s="124">
        <v>61</v>
      </c>
      <c r="C80" s="125"/>
      <c r="D80" s="100">
        <v>45536.375</v>
      </c>
      <c r="E80" s="97">
        <f t="shared" ref="E80" si="919">D80-D79</f>
        <v>6.9583333333357587</v>
      </c>
      <c r="F80" s="98">
        <f t="shared" ref="F80" si="920">D80-D$20</f>
        <v>257.08333333333576</v>
      </c>
      <c r="G80" s="17">
        <v>808761.00549999997</v>
      </c>
      <c r="H80" s="17">
        <v>9158810.1920000017</v>
      </c>
      <c r="I80" s="18">
        <v>2572.4014999999999</v>
      </c>
      <c r="K80" s="19">
        <f t="shared" ref="K80" si="921">(G80-G79)*100</f>
        <v>-3.4500000067055225</v>
      </c>
      <c r="L80" s="20">
        <f t="shared" ref="L80" si="922">(H80-H79)*100</f>
        <v>2.2500000894069672</v>
      </c>
      <c r="M80" s="20">
        <f t="shared" ref="M80" si="923">SQRT(K80^2+L80^2)</f>
        <v>4.1188591197805566</v>
      </c>
      <c r="N80" s="20">
        <f t="shared" ref="N80" si="924">(I80-I79)*100</f>
        <v>0.64999999999599822</v>
      </c>
      <c r="O80" s="21">
        <f t="shared" ref="O80" si="925">(SQRT((G80-G79)^2+(H80-H79)^2+(I80-I79)^2)*100)</f>
        <v>4.1698321847041111</v>
      </c>
      <c r="P80" s="21">
        <f t="shared" ref="P80" si="926">O80/(F80-F79)</f>
        <v>0.59925731995726816</v>
      </c>
      <c r="Q80" s="22">
        <f t="shared" ref="Q80" si="927">(P80-P79)/(F80-F79)</f>
        <v>3.7051514552278515E-2</v>
      </c>
      <c r="R80" s="26"/>
      <c r="S80" s="52">
        <f t="shared" ref="S80" si="928">IF(K80&lt;0, ATAN2(L80,K80)*180/PI()+360,ATAN2(L80,K80)*180/PI())</f>
        <v>303.1113429511571</v>
      </c>
      <c r="T80" s="53">
        <f t="shared" ref="T80" si="929">ATAN(N80/M80)*180/PI()</f>
        <v>8.9679281631804244</v>
      </c>
      <c r="U80" s="26"/>
      <c r="V80" s="23">
        <f t="shared" ref="V80" si="930">(G80-$G$20)*100</f>
        <v>-2.1500000031664968</v>
      </c>
      <c r="W80" s="21">
        <f t="shared" ref="W80" si="931">(H80-$H$20)*100</f>
        <v>2.7000002562999725</v>
      </c>
      <c r="X80" s="21">
        <f t="shared" ref="X80" si="932">SQRT(V80^2+W80^2)</f>
        <v>3.4514491735553419</v>
      </c>
      <c r="Y80" s="21">
        <f t="shared" ref="Y80" si="933">(I80-$I$20)*100</f>
        <v>-3.2000000000152795</v>
      </c>
      <c r="Z80" s="21">
        <f t="shared" ref="Z80" si="934">SQRT((G80-$G$20)^2+(H80-$H$20)^2+(I80-$I$20)^2)*100</f>
        <v>4.7066443882806404</v>
      </c>
      <c r="AA80" s="21">
        <f t="shared" ref="AA80" si="935">Z80/F80</f>
        <v>1.8307854994932628E-2</v>
      </c>
      <c r="AB80" s="22">
        <f t="shared" ref="AB80" si="936">(AA80-$AA$20)/(F80-$F$20)</f>
        <v>7.1213698521617322E-5</v>
      </c>
      <c r="AC80" s="26"/>
      <c r="AD80" s="52">
        <f t="shared" ref="AD80" si="937">IF(F80&lt;=0,NA(),IF((G80-$G$20)&lt;0,ATAN2((H80-$H$20),(G80-$G$20))*180/PI()+360,ATAN2((H80-$H$20),(G80-$G$20))*180/PI()))</f>
        <v>321.46982259442353</v>
      </c>
      <c r="AE80" s="53">
        <f t="shared" ref="AE80" si="938">IF(E80&lt;=0,NA(),ATAN(Y80/X80)*180/PI())</f>
        <v>-42.835040331408862</v>
      </c>
      <c r="AF80" s="26"/>
      <c r="AG80" s="67">
        <f t="shared" ref="AG80" si="939">1/(O80/E80)</f>
        <v>1.668732223531801</v>
      </c>
      <c r="AH80" s="67">
        <f t="shared" ref="AH80" si="940">1/(Z80/F80)</f>
        <v>54.621363358885397</v>
      </c>
      <c r="AI80" s="26"/>
      <c r="AJ80" s="20">
        <f t="shared" ref="AJ80" si="941">SQRT((G80-$E$11)^2+(H80-$F$11)^2+(I80-$G$11)^2)</f>
        <v>320.47067485492579</v>
      </c>
    </row>
    <row r="81" spans="2:36" ht="15.75" x14ac:dyDescent="0.25">
      <c r="B81" s="124">
        <v>62</v>
      </c>
      <c r="C81" s="125"/>
      <c r="D81" s="100">
        <v>45543.416666666664</v>
      </c>
      <c r="E81" s="97">
        <f t="shared" ref="E81:E83" si="942">D81-D80</f>
        <v>7.0416666666642413</v>
      </c>
      <c r="F81" s="98">
        <f t="shared" ref="F81:F83" si="943">D81-D$20</f>
        <v>264.125</v>
      </c>
      <c r="G81" s="17">
        <v>808761.03049999999</v>
      </c>
      <c r="H81" s="17">
        <v>9158810.1770000011</v>
      </c>
      <c r="I81" s="18">
        <v>2572.3985000000002</v>
      </c>
      <c r="K81" s="19">
        <f t="shared" ref="K81:K82" si="944">(G81-G80)*100</f>
        <v>2.5000000023283064</v>
      </c>
      <c r="L81" s="20">
        <f t="shared" ref="L81:L82" si="945">(H81-H80)*100</f>
        <v>-1.5000000596046448</v>
      </c>
      <c r="M81" s="20">
        <f t="shared" ref="M81:M82" si="946">SQRT(K81^2+L81^2)</f>
        <v>2.9154759800854939</v>
      </c>
      <c r="N81" s="20">
        <f t="shared" ref="N81:N82" si="947">(I81-I80)*100</f>
        <v>-0.29999999997016857</v>
      </c>
      <c r="O81" s="21">
        <f t="shared" ref="O81:O82" si="948">(SQRT((G81-G80)^2+(H81-H80)^2+(I81-I80)^2)*100)</f>
        <v>2.9308702104387989</v>
      </c>
      <c r="P81" s="21">
        <f t="shared" ref="P81:P82" si="949">O81/(F81-F80)</f>
        <v>0.41621825473701418</v>
      </c>
      <c r="Q81" s="22">
        <f t="shared" ref="Q81:Q82" si="950">(P81-P80)/(F81-F80)</f>
        <v>-2.599371340406869E-2</v>
      </c>
      <c r="R81" s="26"/>
      <c r="S81" s="52">
        <f t="shared" ref="S81:S82" si="951">IF(K81&lt;0, ATAN2(L81,K81)*180/PI()+360,ATAN2(L81,K81)*180/PI())</f>
        <v>120.96375751297154</v>
      </c>
      <c r="T81" s="53">
        <f t="shared" ref="T81:T82" si="952">ATAN(N81/M81)*180/PI()</f>
        <v>-5.8750099017531117</v>
      </c>
      <c r="U81" s="26"/>
      <c r="V81" s="23">
        <f t="shared" ref="V81:V82" si="953">(G81-$G$20)*100</f>
        <v>0.34999999916180968</v>
      </c>
      <c r="W81" s="21">
        <f t="shared" ref="W81:W82" si="954">(H81-$H$20)*100</f>
        <v>1.2000001966953278</v>
      </c>
      <c r="X81" s="21">
        <f t="shared" ref="X81:X82" si="955">SQRT(V81^2+W81^2)</f>
        <v>1.2500001885928227</v>
      </c>
      <c r="Y81" s="21">
        <f t="shared" ref="Y81:Y82" si="956">(I81-$I$20)*100</f>
        <v>-3.4999999999854481</v>
      </c>
      <c r="Z81" s="21">
        <f t="shared" ref="Z81:Z82" si="957">SQRT((G81-$G$20)^2+(H81-$H$20)^2+(I81-$I$20)^2)*100</f>
        <v>3.7165172502465564</v>
      </c>
      <c r="AA81" s="21">
        <f t="shared" ref="AA81:AA82" si="958">Z81/F81</f>
        <v>1.4071054425921652E-2</v>
      </c>
      <c r="AB81" s="22">
        <f t="shared" ref="AB81:AB82" si="959">(AA81-$AA$20)/(F81-$F$20)</f>
        <v>5.3274224045136398E-5</v>
      </c>
      <c r="AC81" s="26"/>
      <c r="AD81" s="52">
        <f t="shared" ref="AD81:AD82" si="960">IF(F81&lt;=0,NA(),IF((G81-$G$20)&lt;0,ATAN2((H81-$H$20),(G81-$G$20))*180/PI()+360,ATAN2((H81-$H$20),(G81-$G$20))*180/PI()))</f>
        <v>16.260202146991407</v>
      </c>
      <c r="AE81" s="53">
        <f t="shared" ref="AE81:AE82" si="961">IF(E81&lt;=0,NA(),ATAN(Y81/X81)*180/PI())</f>
        <v>-70.346173203807595</v>
      </c>
      <c r="AF81" s="26"/>
      <c r="AG81" s="67">
        <f t="shared" ref="AG81:AG82" si="962">1/(O81/E81)</f>
        <v>2.4025856353461621</v>
      </c>
      <c r="AH81" s="67">
        <f t="shared" ref="AH81:AH82" si="963">1/(Z81/F81)</f>
        <v>71.067879473040989</v>
      </c>
      <c r="AI81" s="26"/>
      <c r="AJ81" s="20">
        <f t="shared" ref="AJ81:AJ82" si="964">SQRT((G81-$E$11)^2+(H81-$F$11)^2+(I81-$G$11)^2)</f>
        <v>320.46945035257585</v>
      </c>
    </row>
    <row r="82" spans="2:36" ht="15.75" x14ac:dyDescent="0.25">
      <c r="B82" s="124">
        <v>63</v>
      </c>
      <c r="C82" s="125"/>
      <c r="D82" s="100">
        <v>45551.416666666664</v>
      </c>
      <c r="E82" s="97">
        <f t="shared" si="942"/>
        <v>8</v>
      </c>
      <c r="F82" s="98">
        <f t="shared" si="943"/>
        <v>272.125</v>
      </c>
      <c r="G82" s="17">
        <v>808761.05850000004</v>
      </c>
      <c r="H82" s="17">
        <v>9158810.1594999991</v>
      </c>
      <c r="I82" s="18">
        <v>2572.4014999999999</v>
      </c>
      <c r="K82" s="19">
        <f t="shared" si="944"/>
        <v>2.8000000049360096</v>
      </c>
      <c r="L82" s="20">
        <f t="shared" si="945"/>
        <v>-1.7500001937150955</v>
      </c>
      <c r="M82" s="20">
        <f t="shared" si="946"/>
        <v>3.3018935030743384</v>
      </c>
      <c r="N82" s="20">
        <f t="shared" si="947"/>
        <v>0.29999999997016857</v>
      </c>
      <c r="O82" s="21">
        <f t="shared" si="948"/>
        <v>3.315494036433579</v>
      </c>
      <c r="P82" s="21">
        <f t="shared" si="949"/>
        <v>0.41443675455419737</v>
      </c>
      <c r="Q82" s="22">
        <f t="shared" si="950"/>
        <v>-2.2268752285210108E-4</v>
      </c>
      <c r="R82" s="26"/>
      <c r="S82" s="52">
        <f t="shared" si="951"/>
        <v>122.00538601316839</v>
      </c>
      <c r="T82" s="53">
        <f t="shared" si="952"/>
        <v>5.1914663927480351</v>
      </c>
      <c r="U82" s="26"/>
      <c r="V82" s="23">
        <f t="shared" si="953"/>
        <v>3.1500000040978193</v>
      </c>
      <c r="W82" s="21">
        <f t="shared" si="954"/>
        <v>-0.54999999701976776</v>
      </c>
      <c r="X82" s="21">
        <f t="shared" si="955"/>
        <v>3.1976553945880419</v>
      </c>
      <c r="Y82" s="21">
        <f t="shared" si="956"/>
        <v>-3.2000000000152795</v>
      </c>
      <c r="Z82" s="21">
        <f t="shared" si="957"/>
        <v>4.5238258170088512</v>
      </c>
      <c r="AA82" s="21">
        <f t="shared" si="958"/>
        <v>1.6624072823183653E-2</v>
      </c>
      <c r="AB82" s="22">
        <f t="shared" si="959"/>
        <v>6.1089840415925231E-5</v>
      </c>
      <c r="AC82" s="26"/>
      <c r="AD82" s="52">
        <f t="shared" si="960"/>
        <v>99.904183147740554</v>
      </c>
      <c r="AE82" s="53">
        <f t="shared" si="961"/>
        <v>-45.020997690763934</v>
      </c>
      <c r="AF82" s="26"/>
      <c r="AG82" s="67">
        <f t="shared" si="962"/>
        <v>2.412913403579958</v>
      </c>
      <c r="AH82" s="67">
        <f t="shared" si="963"/>
        <v>60.153730715460817</v>
      </c>
      <c r="AI82" s="26"/>
      <c r="AJ82" s="20">
        <f t="shared" si="964"/>
        <v>320.46963941620169</v>
      </c>
    </row>
    <row r="83" spans="2:36" ht="15.75" x14ac:dyDescent="0.25">
      <c r="B83" s="124">
        <v>64</v>
      </c>
      <c r="C83" s="125"/>
      <c r="D83" s="100">
        <v>45555.416666666664</v>
      </c>
      <c r="E83" s="97">
        <f t="shared" si="942"/>
        <v>4</v>
      </c>
      <c r="F83" s="98">
        <f t="shared" si="943"/>
        <v>276.125</v>
      </c>
      <c r="G83" s="17">
        <v>808761.04949999996</v>
      </c>
      <c r="H83" s="17">
        <v>9158810.1634999998</v>
      </c>
      <c r="I83" s="18">
        <v>2572.3980000000001</v>
      </c>
      <c r="K83" s="19">
        <f t="shared" ref="K83" si="965">(G83-G82)*100</f>
        <v>-0.90000000782310963</v>
      </c>
      <c r="L83" s="20">
        <f t="shared" ref="L83" si="966">(H83-H82)*100</f>
        <v>0.40000006556510925</v>
      </c>
      <c r="M83" s="20">
        <f t="shared" ref="M83" si="967">SQRT(K83^2+L83^2)</f>
        <v>0.98488581395697294</v>
      </c>
      <c r="N83" s="20">
        <f t="shared" ref="N83" si="968">(I83-I82)*100</f>
        <v>-0.34999999998035491</v>
      </c>
      <c r="O83" s="21">
        <f t="shared" ref="O83" si="969">(SQRT((G83-G82)^2+(H83-H82)^2+(I83-I82)^2)*100)</f>
        <v>1.0452272798391444</v>
      </c>
      <c r="P83" s="21">
        <f t="shared" ref="P83" si="970">O83/(F83-F82)</f>
        <v>0.26130681995978611</v>
      </c>
      <c r="Q83" s="22">
        <f t="shared" ref="Q83" si="971">(P83-P82)/(F83-F82)</f>
        <v>-3.8282483648602816E-2</v>
      </c>
      <c r="R83" s="26"/>
      <c r="S83" s="52">
        <f t="shared" ref="S83" si="972">IF(K83&lt;0, ATAN2(L83,K83)*180/PI()+360,ATAN2(L83,K83)*180/PI())</f>
        <v>293.96249227524936</v>
      </c>
      <c r="T83" s="53">
        <f t="shared" ref="T83" si="973">ATAN(N83/M83)*180/PI()</f>
        <v>-19.563745199679008</v>
      </c>
      <c r="U83" s="26"/>
      <c r="V83" s="23">
        <f t="shared" ref="V83" si="974">(G83-$G$20)*100</f>
        <v>2.2499999962747097</v>
      </c>
      <c r="W83" s="21">
        <f t="shared" ref="W83" si="975">(H83-$H$20)*100</f>
        <v>-0.14999993145465851</v>
      </c>
      <c r="X83" s="21">
        <f t="shared" ref="X83" si="976">SQRT(V83^2+W83^2)</f>
        <v>2.2549944484793296</v>
      </c>
      <c r="Y83" s="21">
        <f t="shared" ref="Y83" si="977">(I83-$I$20)*100</f>
        <v>-3.5499999999956344</v>
      </c>
      <c r="Z83" s="21">
        <f t="shared" ref="Z83" si="978">SQRT((G83-$G$20)^2+(H83-$H$20)^2+(I83-$I$20)^2)*100</f>
        <v>4.2056509558737281</v>
      </c>
      <c r="AA83" s="21">
        <f t="shared" ref="AA83" si="979">Z83/F83</f>
        <v>1.5230967698954198E-2</v>
      </c>
      <c r="AB83" s="22">
        <f t="shared" ref="AB83" si="980">(AA83-$AA$20)/(F83-$F$20)</f>
        <v>5.5159683835053685E-5</v>
      </c>
      <c r="AC83" s="26"/>
      <c r="AD83" s="52">
        <f t="shared" ref="AD83" si="981">IF(F83&lt;=0,NA(),IF((G83-$G$20)&lt;0,ATAN2((H83-$H$20),(G83-$G$20))*180/PI()+360,ATAN2((H83-$H$20),(G83-$G$20))*180/PI()))</f>
        <v>93.814073102817247</v>
      </c>
      <c r="AE83" s="53">
        <f t="shared" ref="AE83" si="982">IF(E83&lt;=0,NA(),ATAN(Y83/X83)*180/PI())</f>
        <v>-57.575890962377009</v>
      </c>
      <c r="AF83" s="26"/>
      <c r="AG83" s="67">
        <f t="shared" ref="AG83" si="983">1/(O83/E83)</f>
        <v>3.8269188693731579</v>
      </c>
      <c r="AH83" s="67">
        <f t="shared" ref="AH83" si="984">1/(Z83/F83)</f>
        <v>65.655710114115919</v>
      </c>
      <c r="AI83" s="26"/>
      <c r="AJ83" s="20">
        <f t="shared" ref="AJ83" si="985">SQRT((G83-$E$11)^2+(H83-$F$11)^2+(I83-$G$11)^2)</f>
        <v>320.47054469791232</v>
      </c>
    </row>
    <row r="84" spans="2:36" ht="15.75" x14ac:dyDescent="0.25">
      <c r="B84" s="124">
        <v>65</v>
      </c>
      <c r="C84" s="125"/>
      <c r="D84" s="100">
        <v>45564.583333333336</v>
      </c>
      <c r="E84" s="97">
        <f t="shared" ref="E84:E85" si="986">D84-D83</f>
        <v>9.1666666666715173</v>
      </c>
      <c r="F84" s="98">
        <f t="shared" ref="F84:F85" si="987">D84-D$20</f>
        <v>285.29166666667152</v>
      </c>
      <c r="G84" s="17">
        <v>808761.01249999995</v>
      </c>
      <c r="H84" s="17">
        <v>9158810.1919999998</v>
      </c>
      <c r="I84" s="18">
        <v>2572.3969999999999</v>
      </c>
      <c r="K84" s="19">
        <f t="shared" ref="K84:K85" si="988">(G84-G83)*100</f>
        <v>-3.7000000011175871</v>
      </c>
      <c r="L84" s="20">
        <f t="shared" ref="L84:L85" si="989">(H84-H83)*100</f>
        <v>2.8500000014901161</v>
      </c>
      <c r="M84" s="20">
        <f t="shared" ref="M84:M85" si="990">SQRT(K84^2+L84^2)</f>
        <v>4.6703854248620429</v>
      </c>
      <c r="N84" s="20">
        <f t="shared" ref="N84:N85" si="991">(I84-I83)*100</f>
        <v>-0.10000000002037268</v>
      </c>
      <c r="O84" s="21">
        <f t="shared" ref="O84:O85" si="992">(SQRT((G84-G83)^2+(H84-H83)^2+(I84-I83)^2)*100)</f>
        <v>4.6714558776432726</v>
      </c>
      <c r="P84" s="21">
        <f t="shared" ref="P84:P85" si="993">O84/(F84-F83)</f>
        <v>0.50961336846990557</v>
      </c>
      <c r="Q84" s="22">
        <f t="shared" ref="Q84:Q85" si="994">(P84-P83)/(F84-F83)</f>
        <v>2.7087987110180515E-2</v>
      </c>
      <c r="R84" s="26"/>
      <c r="S84" s="52">
        <f t="shared" ref="S84:S85" si="995">IF(K84&lt;0, ATAN2(L84,K84)*180/PI()+360,ATAN2(L84,K84)*180/PI())</f>
        <v>307.60599136351755</v>
      </c>
      <c r="T84" s="53">
        <f t="shared" ref="T84:T85" si="996">ATAN(N84/M84)*180/PI()</f>
        <v>-1.2266016809973683</v>
      </c>
      <c r="U84" s="26"/>
      <c r="V84" s="23">
        <f t="shared" ref="V84:V85" si="997">(G84-$G$20)*100</f>
        <v>-1.4500000048428774</v>
      </c>
      <c r="W84" s="21">
        <f t="shared" ref="W84:W85" si="998">(H84-$H$20)*100</f>
        <v>2.7000000700354576</v>
      </c>
      <c r="X84" s="21">
        <f t="shared" ref="X84:X85" si="999">SQRT(V84^2+W84^2)</f>
        <v>3.0647186481365334</v>
      </c>
      <c r="Y84" s="21">
        <f t="shared" ref="Y84:Y85" si="1000">(I84-$I$20)*100</f>
        <v>-3.6500000000160071</v>
      </c>
      <c r="Z84" s="21">
        <f t="shared" ref="Z84:Z85" si="1001">SQRT((G84-$G$20)^2+(H84-$H$20)^2+(I84-$I$20)^2)*100</f>
        <v>4.7660256390783999</v>
      </c>
      <c r="AA84" s="21">
        <f t="shared" ref="AA84:AA85" si="1002">Z84/F84</f>
        <v>1.6705800399865585E-2</v>
      </c>
      <c r="AB84" s="22">
        <f t="shared" ref="AB84:AB85" si="1003">(AA84-$AA$20)/(F84-$F$20)</f>
        <v>5.8556916839019601E-5</v>
      </c>
      <c r="AC84" s="26"/>
      <c r="AD84" s="52">
        <f t="shared" ref="AD84:AD85" si="1004">IF(F84&lt;=0,NA(),IF((G84-$G$20)&lt;0,ATAN2((H84-$H$20),(G84-$G$20))*180/PI()+360,ATAN2((H84-$H$20),(G84-$G$20))*180/PI()))</f>
        <v>331.76255500154855</v>
      </c>
      <c r="AE84" s="53">
        <f t="shared" ref="AE84:AE85" si="1005">IF(E84&lt;=0,NA(),ATAN(Y84/X84)*180/PI())</f>
        <v>-49.981535677367603</v>
      </c>
      <c r="AF84" s="26"/>
      <c r="AG84" s="67">
        <f t="shared" ref="AG84:AG85" si="1006">1/(O84/E84)</f>
        <v>1.9622719141031588</v>
      </c>
      <c r="AH84" s="67">
        <f t="shared" ref="AH84:AH85" si="1007">1/(Z84/F84)</f>
        <v>59.859448578593458</v>
      </c>
      <c r="AI84" s="26"/>
      <c r="AJ84" s="20">
        <f t="shared" ref="AJ84:AJ85" si="1008">SQRT((G84-$E$11)^2+(H84-$F$11)^2+(I84-$G$11)^2)</f>
        <v>320.46627035886695</v>
      </c>
    </row>
    <row r="85" spans="2:36" ht="15.75" x14ac:dyDescent="0.25">
      <c r="B85" s="124">
        <v>66</v>
      </c>
      <c r="C85" s="125"/>
      <c r="D85" s="100">
        <v>45570.583333333336</v>
      </c>
      <c r="E85" s="97">
        <f t="shared" si="986"/>
        <v>6</v>
      </c>
      <c r="F85" s="98">
        <f t="shared" si="987"/>
        <v>291.29166666667152</v>
      </c>
      <c r="G85" s="17">
        <v>808761.02850000001</v>
      </c>
      <c r="H85" s="17">
        <v>9158810.1779999994</v>
      </c>
      <c r="I85" s="18">
        <v>2572.3865000000001</v>
      </c>
      <c r="K85" s="19">
        <f t="shared" si="988"/>
        <v>1.600000006146729</v>
      </c>
      <c r="L85" s="20">
        <f t="shared" si="989"/>
        <v>-1.4000000432133675</v>
      </c>
      <c r="M85" s="20">
        <f t="shared" si="990"/>
        <v>2.1260291956290169</v>
      </c>
      <c r="N85" s="20">
        <f t="shared" si="991"/>
        <v>-1.0499999999865395</v>
      </c>
      <c r="O85" s="21">
        <f t="shared" si="992"/>
        <v>2.3711811699317065</v>
      </c>
      <c r="P85" s="21">
        <f t="shared" si="993"/>
        <v>0.39519686165528439</v>
      </c>
      <c r="Q85" s="22">
        <f t="shared" si="994"/>
        <v>-1.9069417802436862E-2</v>
      </c>
      <c r="R85" s="26"/>
      <c r="S85" s="52">
        <f t="shared" si="995"/>
        <v>131.18592593306704</v>
      </c>
      <c r="T85" s="53">
        <f t="shared" si="996"/>
        <v>-26.283773423366537</v>
      </c>
      <c r="U85" s="26"/>
      <c r="V85" s="23">
        <f t="shared" si="997"/>
        <v>0.1500000013038516</v>
      </c>
      <c r="W85" s="21">
        <f t="shared" si="998"/>
        <v>1.3000000268220901</v>
      </c>
      <c r="X85" s="21">
        <f t="shared" si="999"/>
        <v>1.308625259624997</v>
      </c>
      <c r="Y85" s="21">
        <f t="shared" si="1000"/>
        <v>-4.7000000000025466</v>
      </c>
      <c r="Z85" s="21">
        <f t="shared" si="1001"/>
        <v>4.8787805925407763</v>
      </c>
      <c r="AA85" s="21">
        <f t="shared" si="1002"/>
        <v>1.6748781894003244E-2</v>
      </c>
      <c r="AB85" s="22">
        <f t="shared" si="1003"/>
        <v>5.7498321478482497E-5</v>
      </c>
      <c r="AC85" s="26"/>
      <c r="AD85" s="52">
        <f t="shared" si="1004"/>
        <v>6.5819445772789571</v>
      </c>
      <c r="AE85" s="53">
        <f t="shared" si="1005"/>
        <v>-74.441153973676293</v>
      </c>
      <c r="AF85" s="26"/>
      <c r="AG85" s="67">
        <f t="shared" si="1006"/>
        <v>2.5303844666465571</v>
      </c>
      <c r="AH85" s="67">
        <f t="shared" si="1007"/>
        <v>59.705834509555665</v>
      </c>
      <c r="AI85" s="26"/>
      <c r="AJ85" s="20">
        <f t="shared" si="1008"/>
        <v>320.4678411123063</v>
      </c>
    </row>
    <row r="86" spans="2:36" ht="15.75" x14ac:dyDescent="0.25">
      <c r="B86" s="124">
        <v>67</v>
      </c>
      <c r="C86" s="125"/>
      <c r="D86" s="100">
        <v>45586.625</v>
      </c>
      <c r="E86" s="97">
        <f t="shared" ref="E86" si="1009">D86-D85</f>
        <v>16.041666666664241</v>
      </c>
      <c r="F86" s="98">
        <f t="shared" ref="F86" si="1010">D86-D$20</f>
        <v>307.33333333333576</v>
      </c>
      <c r="G86" s="17">
        <v>808761.00450000004</v>
      </c>
      <c r="H86" s="17">
        <v>9158810.1944999993</v>
      </c>
      <c r="I86" s="18">
        <v>2572.3850000000002</v>
      </c>
      <c r="K86" s="19">
        <f t="shared" ref="K86" si="1011">(G86-G85)*100</f>
        <v>-2.3999999975785613</v>
      </c>
      <c r="L86" s="20">
        <f t="shared" ref="L86" si="1012">(H86-H85)*100</f>
        <v>1.6499999910593033</v>
      </c>
      <c r="M86" s="20">
        <f t="shared" ref="M86" si="1013">SQRT(K86^2+L86^2)</f>
        <v>2.9124731687816103</v>
      </c>
      <c r="N86" s="20">
        <f t="shared" ref="N86" si="1014">(I86-I85)*100</f>
        <v>-0.14999999998508429</v>
      </c>
      <c r="O86" s="21">
        <f t="shared" ref="O86" si="1015">(SQRT((G86-G85)^2+(H86-H85)^2+(I86-I85)^2)*100)</f>
        <v>2.9163333072315858</v>
      </c>
      <c r="P86" s="21">
        <f t="shared" ref="P86" si="1016">O86/(F86-F85)</f>
        <v>0.18179740097030817</v>
      </c>
      <c r="Q86" s="22">
        <f t="shared" ref="Q86" si="1017">(P86-P85)/(F86-F85)</f>
        <v>-1.3302823523221308E-2</v>
      </c>
      <c r="R86" s="26"/>
      <c r="S86" s="52">
        <f t="shared" ref="S86" si="1018">IF(K86&lt;0, ATAN2(L86,K86)*180/PI()+360,ATAN2(L86,K86)*180/PI())</f>
        <v>304.50852286971781</v>
      </c>
      <c r="T86" s="53">
        <f t="shared" ref="T86" si="1019">ATAN(N86/M86)*180/PI()</f>
        <v>-2.9482778345404985</v>
      </c>
      <c r="U86" s="26"/>
      <c r="V86" s="23">
        <f t="shared" ref="V86" si="1020">(G86-$G$20)*100</f>
        <v>-2.2499999962747097</v>
      </c>
      <c r="W86" s="21">
        <f t="shared" ref="W86" si="1021">(H86-$H$20)*100</f>
        <v>2.9500000178813934</v>
      </c>
      <c r="X86" s="21">
        <f t="shared" ref="X86" si="1022">SQRT(V86^2+W86^2)</f>
        <v>3.7101213037765239</v>
      </c>
      <c r="Y86" s="21">
        <f t="shared" ref="Y86" si="1023">(I86-$I$20)*100</f>
        <v>-4.8499999999876309</v>
      </c>
      <c r="Z86" s="21">
        <f t="shared" ref="Z86" si="1024">SQRT((G86-$G$20)^2+(H86-$H$20)^2+(I86-$I$20)^2)*100</f>
        <v>6.1063491620293409</v>
      </c>
      <c r="AA86" s="21">
        <f t="shared" ref="AA86" si="1025">Z86/F86</f>
        <v>1.986881506083284E-2</v>
      </c>
      <c r="AB86" s="22">
        <f t="shared" ref="AB86" si="1026">(AA86-$AA$20)/(F86-$F$20)</f>
        <v>6.4649072866049942E-5</v>
      </c>
      <c r="AC86" s="26"/>
      <c r="AD86" s="52">
        <f t="shared" ref="AD86" si="1027">IF(F86&lt;=0,NA(),IF((G86-$G$20)&lt;0,ATAN2((H86-$H$20),(G86-$G$20))*180/PI()+360,ATAN2((H86-$H$20),(G86-$G$20))*180/PI()))</f>
        <v>322.666804475025</v>
      </c>
      <c r="AE86" s="53">
        <f t="shared" ref="AE86" si="1028">IF(E86&lt;=0,NA(),ATAN(Y86/X86)*180/PI())</f>
        <v>-52.584970475729627</v>
      </c>
      <c r="AF86" s="26"/>
      <c r="AG86" s="67">
        <f t="shared" ref="AG86" si="1029">1/(O86/E86)</f>
        <v>5.5006286925043764</v>
      </c>
      <c r="AH86" s="67">
        <f t="shared" ref="AH86" si="1030">1/(Z86/F86)</f>
        <v>50.330127737274488</v>
      </c>
      <c r="AI86" s="26"/>
      <c r="AJ86" s="20">
        <f t="shared" ref="AJ86" si="1031">SQRT((G86-$E$11)^2+(H86-$F$11)^2+(I86-$G$11)^2)</f>
        <v>320.46659574161845</v>
      </c>
    </row>
    <row r="87" spans="2:36" ht="15.75" x14ac:dyDescent="0.25">
      <c r="B87" s="124">
        <v>68</v>
      </c>
      <c r="C87" s="125"/>
      <c r="D87" s="100"/>
      <c r="E87" s="97"/>
      <c r="F87" s="98"/>
      <c r="G87" s="17"/>
      <c r="H87" s="17"/>
      <c r="I87" s="18"/>
    </row>
    <row r="88" spans="2:36" ht="15.75" x14ac:dyDescent="0.25">
      <c r="B88" s="124">
        <v>69</v>
      </c>
      <c r="C88" s="125"/>
      <c r="D88" s="100"/>
      <c r="E88" s="97"/>
      <c r="F88" s="98"/>
      <c r="G88" s="17"/>
      <c r="H88" s="17"/>
      <c r="I88" s="18"/>
    </row>
    <row r="89" spans="2:36" ht="15.75" x14ac:dyDescent="0.25">
      <c r="B89" s="124">
        <v>70</v>
      </c>
      <c r="C89" s="125"/>
      <c r="D89" s="100"/>
      <c r="E89" s="97"/>
      <c r="F89" s="98"/>
      <c r="G89" s="17"/>
      <c r="H89" s="17"/>
      <c r="I89" s="18"/>
    </row>
    <row r="90" spans="2:36" ht="15.75" x14ac:dyDescent="0.25">
      <c r="B90" s="124">
        <v>71</v>
      </c>
      <c r="C90" s="125"/>
      <c r="D90" s="100"/>
      <c r="E90" s="97"/>
      <c r="F90" s="98"/>
      <c r="G90" s="17"/>
      <c r="H90" s="17"/>
      <c r="I90" s="18"/>
    </row>
    <row r="91" spans="2:36" ht="15.75" x14ac:dyDescent="0.25">
      <c r="B91" s="124">
        <v>72</v>
      </c>
      <c r="C91" s="125"/>
      <c r="D91" s="100"/>
      <c r="E91" s="97"/>
      <c r="F91" s="98"/>
      <c r="G91" s="17"/>
      <c r="H91" s="17"/>
      <c r="I91" s="18"/>
    </row>
    <row r="92" spans="2:36" ht="15.75" x14ac:dyDescent="0.25">
      <c r="B92" s="124">
        <v>73</v>
      </c>
      <c r="C92" s="125"/>
      <c r="D92" s="100"/>
      <c r="E92" s="97"/>
      <c r="F92" s="98"/>
      <c r="G92" s="17"/>
      <c r="H92" s="17"/>
      <c r="I92" s="18"/>
    </row>
    <row r="93" spans="2:36" ht="15.75" x14ac:dyDescent="0.25">
      <c r="B93" s="124">
        <v>74</v>
      </c>
      <c r="C93" s="125"/>
      <c r="D93" s="100"/>
      <c r="E93" s="97"/>
      <c r="F93" s="98"/>
      <c r="G93" s="17"/>
      <c r="H93" s="17"/>
      <c r="I93" s="18"/>
    </row>
    <row r="94" spans="2:36" ht="15.75" x14ac:dyDescent="0.25">
      <c r="B94" s="124">
        <v>75</v>
      </c>
      <c r="C94" s="125"/>
      <c r="D94" s="100"/>
      <c r="E94" s="97"/>
      <c r="F94" s="98"/>
      <c r="G94" s="17"/>
      <c r="H94" s="17"/>
      <c r="I94" s="18"/>
    </row>
    <row r="95" spans="2:36" ht="15.75" x14ac:dyDescent="0.25">
      <c r="B95" s="124">
        <v>76</v>
      </c>
      <c r="C95" s="125"/>
      <c r="D95" s="100"/>
      <c r="E95" s="97"/>
      <c r="F95" s="98"/>
      <c r="G95" s="17"/>
      <c r="H95" s="17"/>
      <c r="I95" s="18"/>
    </row>
    <row r="96" spans="2:36" ht="15.75" x14ac:dyDescent="0.25">
      <c r="B96" s="124">
        <v>77</v>
      </c>
      <c r="C96" s="125"/>
      <c r="D96" s="100"/>
      <c r="E96" s="97"/>
      <c r="F96" s="98"/>
      <c r="G96" s="17"/>
      <c r="H96" s="17"/>
      <c r="I96" s="18"/>
    </row>
    <row r="97" spans="2:9" ht="15.75" x14ac:dyDescent="0.25">
      <c r="B97" s="124">
        <v>78</v>
      </c>
      <c r="C97" s="125"/>
      <c r="D97" s="100"/>
      <c r="E97" s="97"/>
      <c r="F97" s="98"/>
      <c r="G97" s="17"/>
      <c r="H97" s="17"/>
      <c r="I97" s="18"/>
    </row>
  </sheetData>
  <mergeCells count="90">
    <mergeCell ref="B67:C67"/>
    <mergeCell ref="B68:C68"/>
    <mergeCell ref="B69:C69"/>
    <mergeCell ref="B77:C77"/>
    <mergeCell ref="B75:C75"/>
    <mergeCell ref="B76:C76"/>
    <mergeCell ref="B70:C70"/>
    <mergeCell ref="B71:C71"/>
    <mergeCell ref="B72:C72"/>
    <mergeCell ref="B73:C73"/>
    <mergeCell ref="B74:C74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2:D5"/>
    <mergeCell ref="B17:C19"/>
    <mergeCell ref="D17:D19"/>
    <mergeCell ref="B20:C20"/>
    <mergeCell ref="B21:C21"/>
    <mergeCell ref="AH17:AH18"/>
    <mergeCell ref="G17:I17"/>
    <mergeCell ref="K17:Q17"/>
    <mergeCell ref="S17:T17"/>
    <mergeCell ref="V17:AB17"/>
    <mergeCell ref="B24:C24"/>
    <mergeCell ref="E17:E18"/>
    <mergeCell ref="F17:F18"/>
    <mergeCell ref="AD17:AE17"/>
    <mergeCell ref="AG17:AG18"/>
    <mergeCell ref="B22:C22"/>
    <mergeCell ref="B23:C23"/>
    <mergeCell ref="B25:C25"/>
    <mergeCell ref="B26:C26"/>
    <mergeCell ref="B27:C27"/>
    <mergeCell ref="B28:C28"/>
    <mergeCell ref="B29:C29"/>
    <mergeCell ref="B40:C40"/>
    <mergeCell ref="B41:C41"/>
    <mergeCell ref="B42:C42"/>
    <mergeCell ref="B43:C43"/>
    <mergeCell ref="B44:C44"/>
    <mergeCell ref="B35:C35"/>
    <mergeCell ref="B36:C36"/>
    <mergeCell ref="B37:C37"/>
    <mergeCell ref="B38:C38"/>
    <mergeCell ref="B39:C39"/>
    <mergeCell ref="B30:C30"/>
    <mergeCell ref="B31:C31"/>
    <mergeCell ref="B32:C32"/>
    <mergeCell ref="B33:C33"/>
    <mergeCell ref="B34:C34"/>
    <mergeCell ref="B81:C81"/>
    <mergeCell ref="B79:C79"/>
    <mergeCell ref="B80:C80"/>
    <mergeCell ref="B78:C78"/>
    <mergeCell ref="B45:C45"/>
    <mergeCell ref="B51:C51"/>
    <mergeCell ref="B52:C52"/>
    <mergeCell ref="B53:C53"/>
    <mergeCell ref="B54:C54"/>
    <mergeCell ref="B46:C46"/>
    <mergeCell ref="B47:C47"/>
    <mergeCell ref="B48:C48"/>
    <mergeCell ref="B49:C49"/>
    <mergeCell ref="B50:C50"/>
    <mergeCell ref="B55:C55"/>
    <mergeCell ref="B56:C56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7:C97"/>
    <mergeCell ref="B92:C92"/>
    <mergeCell ref="B93:C93"/>
    <mergeCell ref="B94:C94"/>
    <mergeCell ref="B95:C95"/>
    <mergeCell ref="B96:C96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5229E-935D-4679-9524-D5CF39BF6131}">
  <sheetPr>
    <tabColor rgb="FFFF0000"/>
  </sheetPr>
  <dimension ref="B1:CV97"/>
  <sheetViews>
    <sheetView topLeftCell="A3" zoomScale="55" zoomScaleNormal="55" workbookViewId="0">
      <pane xSplit="1" ySplit="17" topLeftCell="B65" activePane="bottomRight" state="frozen"/>
      <selection activeCell="Q81" sqref="Q81"/>
      <selection pane="topRight" activeCell="Q81" sqref="Q81"/>
      <selection pane="bottomLeft" activeCell="Q81" sqref="Q81"/>
      <selection pane="bottomRight" activeCell="M90" sqref="M90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" customWidth="1"/>
    <col min="5" max="9" width="15.5703125" customWidth="1"/>
    <col min="10" max="10" width="1.140625" customWidth="1"/>
    <col min="11" max="11" width="11.42578125" bestFit="1" customWidth="1"/>
    <col min="12" max="12" width="14.5703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13"/>
      <c r="C2" s="114"/>
      <c r="D2" s="115"/>
      <c r="E2" s="33"/>
      <c r="F2" s="27"/>
      <c r="G2" s="27"/>
      <c r="H2" s="27"/>
      <c r="I2" s="28"/>
      <c r="J2" s="1"/>
      <c r="K2" s="1"/>
      <c r="L2" s="1"/>
      <c r="M2" s="1"/>
      <c r="N2" s="1"/>
    </row>
    <row r="3" spans="2:36" ht="21.2" customHeight="1" x14ac:dyDescent="0.25">
      <c r="B3" s="116"/>
      <c r="C3" s="117"/>
      <c r="D3" s="118"/>
      <c r="E3" s="34"/>
      <c r="F3" s="29"/>
      <c r="G3" s="29"/>
      <c r="H3" s="29"/>
      <c r="I3" s="30"/>
      <c r="J3" s="1"/>
      <c r="K3" s="72"/>
      <c r="L3" s="72"/>
      <c r="M3" s="72"/>
      <c r="N3" s="7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16"/>
      <c r="C4" s="117"/>
      <c r="D4" s="118"/>
      <c r="E4" s="34"/>
      <c r="F4" s="29"/>
      <c r="G4" s="29"/>
      <c r="H4" s="29"/>
      <c r="I4" s="30"/>
      <c r="J4" s="2"/>
      <c r="K4" s="69"/>
      <c r="L4" s="69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9.25" customHeight="1" thickBot="1" x14ac:dyDescent="0.3">
      <c r="B5" s="119"/>
      <c r="C5" s="120"/>
      <c r="D5" s="121"/>
      <c r="E5" s="35"/>
      <c r="F5" s="31"/>
      <c r="G5" s="31"/>
      <c r="H5" s="31"/>
      <c r="I5" s="32"/>
      <c r="J5" s="2"/>
      <c r="K5" s="69"/>
      <c r="L5" s="69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4"/>
      <c r="C6" s="75"/>
      <c r="D6" s="75"/>
      <c r="E6" s="76"/>
      <c r="F6" s="76"/>
      <c r="G6" s="77"/>
      <c r="H6" s="77"/>
      <c r="I6" s="78"/>
      <c r="J6" s="3"/>
      <c r="K6" s="69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79"/>
      <c r="C7" s="36" t="s">
        <v>33</v>
      </c>
      <c r="D7" s="80"/>
      <c r="E7" s="99" t="s">
        <v>47</v>
      </c>
      <c r="F7" s="37"/>
      <c r="G7" s="36" t="s">
        <v>31</v>
      </c>
      <c r="H7" s="80"/>
      <c r="I7" s="88" t="s">
        <v>40</v>
      </c>
      <c r="J7" s="3"/>
      <c r="K7" s="69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79"/>
      <c r="C8" s="36" t="s">
        <v>32</v>
      </c>
      <c r="D8" s="80"/>
      <c r="E8" s="99" t="s">
        <v>48</v>
      </c>
      <c r="F8" s="45"/>
      <c r="G8" s="36" t="s">
        <v>30</v>
      </c>
      <c r="H8" s="80"/>
      <c r="I8" s="88" t="s">
        <v>45</v>
      </c>
      <c r="J8" s="3"/>
      <c r="K8" s="69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79"/>
      <c r="C9" s="36"/>
      <c r="D9" s="80"/>
      <c r="E9" s="37"/>
      <c r="F9" s="81"/>
      <c r="G9" s="81"/>
      <c r="H9" s="81"/>
      <c r="I9" s="82"/>
      <c r="J9" s="3"/>
      <c r="K9" s="69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79"/>
      <c r="C10" s="37" t="s">
        <v>37</v>
      </c>
      <c r="D10" s="80"/>
      <c r="E10" s="40" t="s">
        <v>27</v>
      </c>
      <c r="F10" s="40" t="s">
        <v>28</v>
      </c>
      <c r="G10" s="68" t="s">
        <v>29</v>
      </c>
      <c r="H10" s="81"/>
      <c r="I10" s="82"/>
      <c r="J10" s="3"/>
      <c r="K10" s="69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79"/>
      <c r="C11" s="36" t="s">
        <v>50</v>
      </c>
      <c r="E11" s="68">
        <v>808931.10900000005</v>
      </c>
      <c r="F11" s="68">
        <v>9159077.3220000006</v>
      </c>
      <c r="G11" s="68">
        <v>2523.3319999999999</v>
      </c>
      <c r="H11" s="83"/>
      <c r="I11" s="84"/>
      <c r="J11" s="3"/>
      <c r="K11" s="69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5"/>
      <c r="C12" s="80"/>
      <c r="D12" s="80"/>
      <c r="E12" s="36"/>
      <c r="F12" s="36"/>
      <c r="G12" s="86"/>
      <c r="H12" s="86"/>
      <c r="I12" s="87"/>
      <c r="J12" s="4"/>
      <c r="K12" s="70"/>
      <c r="L12" s="70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5"/>
      <c r="C13" s="80"/>
      <c r="D13" s="80"/>
      <c r="E13" s="38" t="s">
        <v>27</v>
      </c>
      <c r="F13" s="39" t="s">
        <v>28</v>
      </c>
      <c r="G13" s="40" t="s">
        <v>29</v>
      </c>
      <c r="H13" s="86"/>
      <c r="I13" s="87"/>
      <c r="J13" s="4"/>
      <c r="K13" s="70"/>
      <c r="L13" s="70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5"/>
      <c r="C14" s="41" t="s">
        <v>25</v>
      </c>
      <c r="D14" s="41"/>
      <c r="E14" s="68">
        <f>G20</f>
        <v>808783.89299999992</v>
      </c>
      <c r="F14" s="68">
        <f>H20</f>
        <v>9158821.023</v>
      </c>
      <c r="G14" s="68">
        <f>I20</f>
        <v>2562.6165000000001</v>
      </c>
      <c r="H14" s="86"/>
      <c r="I14" s="87"/>
      <c r="J14" s="5"/>
      <c r="K14" s="73"/>
      <c r="L14" s="73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2"/>
      <c r="C15" s="43"/>
      <c r="D15" s="43"/>
      <c r="E15" s="43"/>
      <c r="F15" s="43"/>
      <c r="G15" s="43"/>
      <c r="H15" s="43"/>
      <c r="I15" s="4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34" t="s">
        <v>1</v>
      </c>
      <c r="C17" s="135"/>
      <c r="D17" s="129" t="s">
        <v>0</v>
      </c>
      <c r="E17" s="132" t="s">
        <v>19</v>
      </c>
      <c r="F17" s="129" t="s">
        <v>2</v>
      </c>
      <c r="G17" s="126" t="s">
        <v>22</v>
      </c>
      <c r="H17" s="140"/>
      <c r="I17" s="127"/>
      <c r="J17" s="9"/>
      <c r="K17" s="141" t="s">
        <v>21</v>
      </c>
      <c r="L17" s="142"/>
      <c r="M17" s="142"/>
      <c r="N17" s="142"/>
      <c r="O17" s="142"/>
      <c r="P17" s="142"/>
      <c r="Q17" s="143"/>
      <c r="R17" s="7"/>
      <c r="S17" s="126" t="s">
        <v>23</v>
      </c>
      <c r="T17" s="127"/>
      <c r="U17" s="7"/>
      <c r="V17" s="126" t="s">
        <v>24</v>
      </c>
      <c r="W17" s="128"/>
      <c r="X17" s="128"/>
      <c r="Y17" s="128"/>
      <c r="Z17" s="128"/>
      <c r="AA17" s="128"/>
      <c r="AB17" s="127"/>
      <c r="AC17" s="7"/>
      <c r="AD17" s="126" t="s">
        <v>34</v>
      </c>
      <c r="AE17" s="127"/>
      <c r="AF17" s="7"/>
      <c r="AG17" s="122" t="s">
        <v>35</v>
      </c>
      <c r="AH17" s="122" t="s">
        <v>35</v>
      </c>
      <c r="AI17" s="7"/>
      <c r="AJ17" s="95" t="s">
        <v>38</v>
      </c>
    </row>
    <row r="18" spans="2:100" ht="15.75" x14ac:dyDescent="0.25">
      <c r="B18" s="136"/>
      <c r="C18" s="137"/>
      <c r="D18" s="130"/>
      <c r="E18" s="133"/>
      <c r="F18" s="130"/>
      <c r="G18" s="54" t="s">
        <v>3</v>
      </c>
      <c r="H18" s="54" t="s">
        <v>4</v>
      </c>
      <c r="I18" s="55" t="s">
        <v>5</v>
      </c>
      <c r="J18" s="11"/>
      <c r="K18" s="54" t="s">
        <v>6</v>
      </c>
      <c r="L18" s="65" t="s">
        <v>7</v>
      </c>
      <c r="M18" s="65" t="s">
        <v>8</v>
      </c>
      <c r="N18" s="65" t="s">
        <v>9</v>
      </c>
      <c r="O18" s="64" t="s">
        <v>10</v>
      </c>
      <c r="P18" s="64" t="s">
        <v>11</v>
      </c>
      <c r="Q18" s="63" t="s">
        <v>12</v>
      </c>
      <c r="R18" s="56"/>
      <c r="S18" s="62" t="s">
        <v>13</v>
      </c>
      <c r="T18" s="63" t="s">
        <v>14</v>
      </c>
      <c r="U18" s="56"/>
      <c r="V18" s="62" t="s">
        <v>6</v>
      </c>
      <c r="W18" s="64" t="s">
        <v>7</v>
      </c>
      <c r="X18" s="64" t="s">
        <v>8</v>
      </c>
      <c r="Y18" s="64" t="s">
        <v>9</v>
      </c>
      <c r="Z18" s="89" t="s">
        <v>10</v>
      </c>
      <c r="AA18" s="64" t="s">
        <v>11</v>
      </c>
      <c r="AB18" s="63" t="s">
        <v>12</v>
      </c>
      <c r="AC18" s="56"/>
      <c r="AD18" s="62" t="s">
        <v>13</v>
      </c>
      <c r="AE18" s="63" t="s">
        <v>14</v>
      </c>
      <c r="AF18" s="7"/>
      <c r="AG18" s="123"/>
      <c r="AH18" s="123"/>
      <c r="AI18" s="7"/>
      <c r="AJ18" s="96" t="s">
        <v>39</v>
      </c>
    </row>
    <row r="19" spans="2:100" ht="18.75" thickBot="1" x14ac:dyDescent="0.3">
      <c r="B19" s="138"/>
      <c r="C19" s="139"/>
      <c r="D19" s="131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49" t="s">
        <v>15</v>
      </c>
      <c r="M19" s="49" t="s">
        <v>15</v>
      </c>
      <c r="N19" s="49" t="s">
        <v>15</v>
      </c>
      <c r="O19" s="57" t="s">
        <v>15</v>
      </c>
      <c r="P19" s="57" t="s">
        <v>16</v>
      </c>
      <c r="Q19" s="58" t="s">
        <v>36</v>
      </c>
      <c r="R19" s="56"/>
      <c r="S19" s="59" t="s">
        <v>17</v>
      </c>
      <c r="T19" s="58" t="s">
        <v>17</v>
      </c>
      <c r="U19" s="56"/>
      <c r="V19" s="59" t="s">
        <v>15</v>
      </c>
      <c r="W19" s="57" t="s">
        <v>15</v>
      </c>
      <c r="X19" s="57" t="s">
        <v>15</v>
      </c>
      <c r="Y19" s="57" t="s">
        <v>15</v>
      </c>
      <c r="Z19" s="90" t="s">
        <v>15</v>
      </c>
      <c r="AA19" s="57" t="s">
        <v>16</v>
      </c>
      <c r="AB19" s="58" t="s">
        <v>36</v>
      </c>
      <c r="AC19" s="56"/>
      <c r="AD19" s="59" t="s">
        <v>17</v>
      </c>
      <c r="AE19" s="58" t="s">
        <v>17</v>
      </c>
      <c r="AF19" s="7"/>
      <c r="AG19" s="61"/>
      <c r="AH19" s="61"/>
      <c r="AI19" s="7"/>
      <c r="AJ19" s="96" t="s">
        <v>18</v>
      </c>
    </row>
    <row r="20" spans="2:100" ht="15.75" x14ac:dyDescent="0.25">
      <c r="B20" s="124">
        <v>1</v>
      </c>
      <c r="C20" s="125"/>
      <c r="D20" s="101">
        <v>45279.291666666664</v>
      </c>
      <c r="E20" s="25">
        <v>0</v>
      </c>
      <c r="F20" s="24">
        <v>0</v>
      </c>
      <c r="G20" s="17">
        <v>808783.89299999992</v>
      </c>
      <c r="H20" s="17">
        <v>9158821.023</v>
      </c>
      <c r="I20" s="18">
        <v>2562.6165000000001</v>
      </c>
      <c r="J20" s="6"/>
      <c r="K20" s="19">
        <f>(G20-G20)*100</f>
        <v>0</v>
      </c>
      <c r="L20" s="20">
        <f>(H20-H20)*100</f>
        <v>0</v>
      </c>
      <c r="M20" s="20">
        <f t="shared" ref="M20" si="0">SQRT(K20^2+L20^2)</f>
        <v>0</v>
      </c>
      <c r="N20" s="20">
        <f>(I20-I20)*100</f>
        <v>0</v>
      </c>
      <c r="O20" s="21">
        <f>(SQRT((G20-G20)^2+(H20-H20)^2+(I20-I20)^2)*100)</f>
        <v>0</v>
      </c>
      <c r="P20" s="21">
        <v>0</v>
      </c>
      <c r="Q20" s="22">
        <v>0</v>
      </c>
      <c r="R20" s="26"/>
      <c r="S20" s="52">
        <v>0</v>
      </c>
      <c r="T20" s="53">
        <v>0</v>
      </c>
      <c r="U20" s="26"/>
      <c r="V20" s="50">
        <f t="shared" ref="V20:V21" si="1">(G20-$G$20)*100</f>
        <v>0</v>
      </c>
      <c r="W20" s="60">
        <f t="shared" ref="W20:W21" si="2">(H20-$H$20)*100</f>
        <v>0</v>
      </c>
      <c r="X20" s="60">
        <v>0</v>
      </c>
      <c r="Y20" s="60">
        <f t="shared" ref="Y20:Y21" si="3">(I20-$I$20)*100</f>
        <v>0</v>
      </c>
      <c r="Z20" s="60">
        <v>0</v>
      </c>
      <c r="AA20" s="60">
        <v>0</v>
      </c>
      <c r="AB20" s="51">
        <v>0</v>
      </c>
      <c r="AC20" s="26"/>
      <c r="AD20" s="50">
        <v>0</v>
      </c>
      <c r="AE20" s="51">
        <v>0</v>
      </c>
      <c r="AF20" s="26"/>
      <c r="AG20" s="66">
        <v>0</v>
      </c>
      <c r="AH20" s="66">
        <v>0</v>
      </c>
      <c r="AI20" s="26"/>
      <c r="AJ20" s="20">
        <f t="shared" ref="AJ20:AJ21" si="4">SQRT((G20-$E$11)^2+(H20-$F$11)^2+(I20-$G$11)^2)</f>
        <v>298.1694149264585</v>
      </c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11">
        <v>2</v>
      </c>
      <c r="C21" s="112"/>
      <c r="D21" s="100">
        <v>45280.291666666664</v>
      </c>
      <c r="E21" s="97">
        <f t="shared" ref="E21" si="5">D21-D20</f>
        <v>1</v>
      </c>
      <c r="F21" s="98">
        <f t="shared" ref="F21" si="6">D21-D$20</f>
        <v>1</v>
      </c>
      <c r="G21" s="17">
        <v>808783.88500000001</v>
      </c>
      <c r="H21" s="17">
        <v>9158821.0240000002</v>
      </c>
      <c r="I21" s="18">
        <v>2562.6125000000002</v>
      </c>
      <c r="J21" s="6"/>
      <c r="K21" s="19">
        <f t="shared" ref="K21:L21" si="7">(G21-G20)*100</f>
        <v>-0.79999999143183231</v>
      </c>
      <c r="L21" s="20">
        <f t="shared" si="7"/>
        <v>0.10000001639127731</v>
      </c>
      <c r="M21" s="20">
        <f t="shared" ref="M21" si="8">SQRT(K21^2+L21^2)</f>
        <v>0.80622576836093962</v>
      </c>
      <c r="N21" s="20">
        <f t="shared" ref="N21" si="9">(I21-I20)*100</f>
        <v>-0.39999999999054126</v>
      </c>
      <c r="O21" s="21">
        <f t="shared" ref="O21" si="10">(SQRT((G21-G20)^2+(H21-H20)^2+(I21-I20)^2)*100)</f>
        <v>0.89999999420090038</v>
      </c>
      <c r="P21" s="21">
        <f t="shared" ref="P21" si="11">O21/(F21-F20)</f>
        <v>0.89999999420090038</v>
      </c>
      <c r="Q21" s="22">
        <f t="shared" ref="Q21" si="12">(P21-P20)/(F21-F20)</f>
        <v>0.89999999420090038</v>
      </c>
      <c r="R21" s="26"/>
      <c r="S21" s="52">
        <f t="shared" ref="S21" si="13">IF(K21&lt;0, ATAN2(L21,K21)*180/PI()+360,ATAN2(L21,K21)*180/PI())</f>
        <v>277.12501758030612</v>
      </c>
      <c r="T21" s="53">
        <f t="shared" ref="T21" si="14">ATAN(N21/M21)*180/PI()</f>
        <v>-26.387800143736442</v>
      </c>
      <c r="U21" s="26"/>
      <c r="V21" s="23">
        <f t="shared" si="1"/>
        <v>-0.79999999143183231</v>
      </c>
      <c r="W21" s="21">
        <f t="shared" si="2"/>
        <v>0.10000001639127731</v>
      </c>
      <c r="X21" s="21">
        <f t="shared" ref="X21" si="15">SQRT(V21^2+W21^2)</f>
        <v>0.80622576836093962</v>
      </c>
      <c r="Y21" s="21">
        <f t="shared" si="3"/>
        <v>-0.39999999999054126</v>
      </c>
      <c r="Z21" s="21">
        <f t="shared" ref="Z21" si="16">SQRT((G21-$G$20)^2+(H21-$H$20)^2+(I21-$I$20)^2)*100</f>
        <v>0.89999999420090038</v>
      </c>
      <c r="AA21" s="21">
        <f t="shared" ref="AA21" si="17">Z21/F21</f>
        <v>0.89999999420090038</v>
      </c>
      <c r="AB21" s="22">
        <f t="shared" ref="AB21" si="18">(AA21-$AA$20)/(F21-$F$20)</f>
        <v>0.89999999420090038</v>
      </c>
      <c r="AC21" s="26"/>
      <c r="AD21" s="52">
        <f t="shared" ref="AD21" si="19">IF(F21&lt;=0,NA(),IF((G21-$G$20)&lt;0,ATAN2((H21-$H$20),(G21-$G$20))*180/PI()+360,ATAN2((H21-$H$20),(G21-$G$20))*180/PI()))</f>
        <v>277.12501758030612</v>
      </c>
      <c r="AE21" s="53">
        <f t="shared" ref="AE21" si="20">IF(E21&lt;=0,NA(),ATAN(Y21/X21)*180/PI())</f>
        <v>-26.387800143736442</v>
      </c>
      <c r="AF21" s="26"/>
      <c r="AG21" s="67">
        <f t="shared" ref="AG21" si="21">1/(O21/E21)</f>
        <v>1.1111111182704934</v>
      </c>
      <c r="AH21" s="67">
        <f t="shared" ref="AH21" si="22">1/(Z21/F21)</f>
        <v>1.1111111182704934</v>
      </c>
      <c r="AI21" s="26"/>
      <c r="AJ21" s="20">
        <f t="shared" si="4"/>
        <v>298.17197832874456</v>
      </c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11">
        <v>3</v>
      </c>
      <c r="C22" s="112"/>
      <c r="D22" s="100">
        <v>45287.291666666664</v>
      </c>
      <c r="E22" s="97">
        <f t="shared" ref="E22:E23" si="23">D22-D21</f>
        <v>7</v>
      </c>
      <c r="F22" s="98">
        <f t="shared" ref="F22:F23" si="24">D22-D$20</f>
        <v>8</v>
      </c>
      <c r="G22" s="17">
        <v>808783.91599999997</v>
      </c>
      <c r="H22" s="17">
        <v>9158821.0085000005</v>
      </c>
      <c r="I22" s="18">
        <v>2562.6090000000004</v>
      </c>
      <c r="K22" s="19">
        <f t="shared" ref="K22:K23" si="25">(G22-G21)*100</f>
        <v>3.0999999959021807</v>
      </c>
      <c r="L22" s="20">
        <f t="shared" ref="L22:L23" si="26">(H22-H21)*100</f>
        <v>-1.549999974668026</v>
      </c>
      <c r="M22" s="20">
        <f t="shared" ref="M22:M23" si="27">SQRT(K22^2+L22^2)</f>
        <v>3.46590535013067</v>
      </c>
      <c r="N22" s="20">
        <f t="shared" ref="N22:N23" si="28">(I22-I21)*100</f>
        <v>-0.34999999998035491</v>
      </c>
      <c r="O22" s="21">
        <f t="shared" ref="O22:O23" si="29">(SQRT((G22-G21)^2+(H22-H21)^2+(I22-I21)^2)*100)</f>
        <v>3.483532674749966</v>
      </c>
      <c r="P22" s="21">
        <f t="shared" ref="P22:P23" si="30">O22/(F22-F21)</f>
        <v>0.49764752496428083</v>
      </c>
      <c r="Q22" s="22">
        <f t="shared" ref="Q22:Q23" si="31">(P22-P21)/(F22-F21)</f>
        <v>-5.7478924176659937E-2</v>
      </c>
      <c r="R22" s="26"/>
      <c r="S22" s="52">
        <f t="shared" ref="S22:S23" si="32">IF(K22&lt;0, ATAN2(L22,K22)*180/PI()+360,ATAN2(L22,K22)*180/PI())</f>
        <v>116.56505083281442</v>
      </c>
      <c r="T22" s="53">
        <f t="shared" ref="T22:T23" si="33">ATAN(N22/M22)*180/PI()</f>
        <v>-5.7663923870444185</v>
      </c>
      <c r="U22" s="26"/>
      <c r="V22" s="23">
        <f t="shared" ref="V22:V23" si="34">(G22-$G$20)*100</f>
        <v>2.3000000044703484</v>
      </c>
      <c r="W22" s="21">
        <f t="shared" ref="W22:W23" si="35">(H22-$H$20)*100</f>
        <v>-1.4499999582767487</v>
      </c>
      <c r="X22" s="21">
        <f t="shared" ref="X22:X23" si="36">SQRT(V22^2+W22^2)</f>
        <v>2.7189152063950384</v>
      </c>
      <c r="Y22" s="21">
        <f t="shared" ref="Y22:Y23" si="37">(I22-$I$20)*100</f>
        <v>-0.74999999997089617</v>
      </c>
      <c r="Z22" s="21">
        <f t="shared" ref="Z22:Z23" si="38">SQRT((G22-$G$20)^2+(H22-$H$20)^2+(I22-$I$20)^2)*100</f>
        <v>2.8204609374218466</v>
      </c>
      <c r="AA22" s="21">
        <f t="shared" ref="AA22:AA23" si="39">Z22/F22</f>
        <v>0.35255761717773082</v>
      </c>
      <c r="AB22" s="22">
        <f t="shared" ref="AB22:AB23" si="40">(AA22-$AA$20)/(F22-$F$20)</f>
        <v>4.4069702147216352E-2</v>
      </c>
      <c r="AC22" s="26"/>
      <c r="AD22" s="52">
        <f t="shared" ref="AD22:AD23" si="41">IF(F22&lt;=0,NA(),IF((G22-$G$20)&lt;0,ATAN2((H22-$H$20),(G22-$G$20))*180/PI()+360,ATAN2((H22-$H$20),(G22-$G$20))*180/PI()))</f>
        <v>122.22875664109193</v>
      </c>
      <c r="AE22" s="53">
        <f t="shared" ref="AE22:AE23" si="42">IF(E22&lt;=0,NA(),ATAN(Y22/X22)*180/PI())</f>
        <v>-15.421268845150475</v>
      </c>
      <c r="AF22" s="26"/>
      <c r="AG22" s="67">
        <f t="shared" ref="AG22:AG23" si="43">1/(O22/E22)</f>
        <v>2.009454382540687</v>
      </c>
      <c r="AH22" s="67">
        <f t="shared" ref="AH22:AH23" si="44">1/(Z22/F22)</f>
        <v>2.8364158119887719</v>
      </c>
      <c r="AI22" s="26"/>
      <c r="AJ22" s="20">
        <f t="shared" ref="AJ22:AJ23" si="45">SQRT((G22-$E$11)^2+(H22-$F$11)^2+(I22-$G$11)^2)</f>
        <v>298.16953610380716</v>
      </c>
    </row>
    <row r="23" spans="2:100" ht="15.75" x14ac:dyDescent="0.25">
      <c r="B23" s="111">
        <v>4</v>
      </c>
      <c r="C23" s="112"/>
      <c r="D23" s="100">
        <v>45289.291666666664</v>
      </c>
      <c r="E23" s="97">
        <f t="shared" si="23"/>
        <v>2</v>
      </c>
      <c r="F23" s="98">
        <f t="shared" si="24"/>
        <v>10</v>
      </c>
      <c r="G23" s="17">
        <v>808783.91899999999</v>
      </c>
      <c r="H23" s="17">
        <v>9158821.0065000001</v>
      </c>
      <c r="I23" s="18">
        <v>2562.6120000000001</v>
      </c>
      <c r="K23" s="19">
        <f t="shared" si="25"/>
        <v>0.30000000260770321</v>
      </c>
      <c r="L23" s="20">
        <f t="shared" si="26"/>
        <v>-0.20000003278255463</v>
      </c>
      <c r="M23" s="20">
        <f t="shared" si="27"/>
        <v>0.36055514790062954</v>
      </c>
      <c r="N23" s="20">
        <f t="shared" si="28"/>
        <v>0.29999999997016857</v>
      </c>
      <c r="O23" s="21">
        <f t="shared" si="29"/>
        <v>0.46904159160968439</v>
      </c>
      <c r="P23" s="21">
        <f t="shared" si="30"/>
        <v>0.2345207958048422</v>
      </c>
      <c r="Q23" s="22">
        <f t="shared" si="31"/>
        <v>-0.13156336457971932</v>
      </c>
      <c r="R23" s="26"/>
      <c r="S23" s="52">
        <f t="shared" si="32"/>
        <v>123.69007163066054</v>
      </c>
      <c r="T23" s="53">
        <f t="shared" si="33"/>
        <v>39.762157558715479</v>
      </c>
      <c r="U23" s="26"/>
      <c r="V23" s="23">
        <f t="shared" si="34"/>
        <v>2.6000000070780516</v>
      </c>
      <c r="W23" s="21">
        <f t="shared" si="35"/>
        <v>-1.6499999910593033</v>
      </c>
      <c r="X23" s="21">
        <f t="shared" si="36"/>
        <v>3.0793668192181278</v>
      </c>
      <c r="Y23" s="21">
        <f t="shared" si="37"/>
        <v>-0.4500000000007276</v>
      </c>
      <c r="Z23" s="21">
        <f t="shared" si="38"/>
        <v>3.1120732650922958</v>
      </c>
      <c r="AA23" s="21">
        <f t="shared" si="39"/>
        <v>0.31120732650922955</v>
      </c>
      <c r="AB23" s="22">
        <f t="shared" si="40"/>
        <v>3.1120732650922956E-2</v>
      </c>
      <c r="AC23" s="26"/>
      <c r="AD23" s="52">
        <f t="shared" si="41"/>
        <v>122.39983996289565</v>
      </c>
      <c r="AE23" s="53">
        <f t="shared" si="42"/>
        <v>-8.3140089592142541</v>
      </c>
      <c r="AF23" s="26"/>
      <c r="AG23" s="67">
        <f t="shared" si="43"/>
        <v>4.2640141850454727</v>
      </c>
      <c r="AH23" s="67">
        <f t="shared" si="44"/>
        <v>3.2132919594691569</v>
      </c>
      <c r="AI23" s="26"/>
      <c r="AJ23" s="20">
        <f t="shared" si="45"/>
        <v>298.1701696020578</v>
      </c>
    </row>
    <row r="24" spans="2:100" ht="15.75" x14ac:dyDescent="0.25">
      <c r="B24" s="111">
        <v>5</v>
      </c>
      <c r="C24" s="112"/>
      <c r="D24" s="100">
        <v>45292.291666666664</v>
      </c>
      <c r="E24" s="97">
        <f t="shared" ref="E24:E25" si="46">D24-D23</f>
        <v>3</v>
      </c>
      <c r="F24" s="98">
        <f t="shared" ref="F24:F25" si="47">D24-D$20</f>
        <v>13</v>
      </c>
      <c r="G24" s="17">
        <v>808783.90599999996</v>
      </c>
      <c r="H24" s="17">
        <v>9158821.0144999996</v>
      </c>
      <c r="I24" s="18">
        <v>2562.6095</v>
      </c>
      <c r="K24" s="19">
        <f t="shared" ref="K24:K25" si="48">(G24-G23)*100</f>
        <v>-1.3000000035390258</v>
      </c>
      <c r="L24" s="20">
        <f t="shared" ref="L24:L25" si="49">(H24-H23)*100</f>
        <v>0.79999994486570358</v>
      </c>
      <c r="M24" s="20">
        <f t="shared" ref="M24:M25" si="50">SQRT(K24^2+L24^2)</f>
        <v>1.5264337263656735</v>
      </c>
      <c r="N24" s="20">
        <f t="shared" ref="N24:N25" si="51">(I24-I23)*100</f>
        <v>-0.25000000000545697</v>
      </c>
      <c r="O24" s="21">
        <f t="shared" ref="O24:O25" si="52">(SQRT((G24-G23)^2+(H24-H23)^2+(I24-I23)^2)*100)</f>
        <v>1.5467708042852775</v>
      </c>
      <c r="P24" s="21">
        <f t="shared" ref="P24:P25" si="53">O24/(F24-F23)</f>
        <v>0.51559026809509245</v>
      </c>
      <c r="Q24" s="22">
        <f t="shared" ref="Q24:Q25" si="54">(P24-P23)/(F24-F23)</f>
        <v>9.3689824096750085E-2</v>
      </c>
      <c r="R24" s="26"/>
      <c r="S24" s="52">
        <f t="shared" ref="S24:S25" si="55">IF(K24&lt;0, ATAN2(L24,K24)*180/PI()+360,ATAN2(L24,K24)*180/PI())</f>
        <v>301.6075004141166</v>
      </c>
      <c r="T24" s="53">
        <f t="shared" ref="T24:T25" si="56">ATAN(N24/M24)*180/PI()</f>
        <v>-9.3013485678336494</v>
      </c>
      <c r="U24" s="26"/>
      <c r="V24" s="23">
        <f t="shared" ref="V24:V25" si="57">(G24-$G$20)*100</f>
        <v>1.3000000035390258</v>
      </c>
      <c r="W24" s="21">
        <f t="shared" ref="W24:W25" si="58">(H24-$H$20)*100</f>
        <v>-0.8500000461935997</v>
      </c>
      <c r="X24" s="21">
        <f t="shared" ref="X24:X25" si="59">SQRT(V24^2+W24^2)</f>
        <v>1.5532224849423821</v>
      </c>
      <c r="Y24" s="21">
        <f t="shared" ref="Y24:Y25" si="60">(I24-$I$20)*100</f>
        <v>-0.70000000000618456</v>
      </c>
      <c r="Z24" s="21">
        <f t="shared" ref="Z24:Z25" si="61">SQRT((G24-$G$20)^2+(H24-$H$20)^2+(I24-$I$20)^2)*100</f>
        <v>1.7036725294901152</v>
      </c>
      <c r="AA24" s="21">
        <f t="shared" ref="AA24:AA25" si="62">Z24/F24</f>
        <v>0.13105173303770118</v>
      </c>
      <c r="AB24" s="22">
        <f t="shared" ref="AB24:AB25" si="63">(AA24-$AA$20)/(F24-$F$20)</f>
        <v>1.0080902541361628E-2</v>
      </c>
      <c r="AC24" s="26"/>
      <c r="AD24" s="52">
        <f t="shared" ref="AD24:AD25" si="64">IF(F24&lt;=0,NA(),IF((G24-$G$20)&lt;0,ATAN2((H24-$H$20),(G24-$G$20))*180/PI()+360,ATAN2((H24-$H$20),(G24-$G$20))*180/PI()))</f>
        <v>123.17851301415013</v>
      </c>
      <c r="AE24" s="53">
        <f t="shared" ref="AE24:AE25" si="65">IF(E24&lt;=0,NA(),ATAN(Y24/X24)*180/PI())</f>
        <v>-24.259943725400348</v>
      </c>
      <c r="AF24" s="26"/>
      <c r="AG24" s="67">
        <f t="shared" ref="AG24:AG25" si="66">1/(O24/E24)</f>
        <v>1.9395245835314445</v>
      </c>
      <c r="AH24" s="67">
        <f t="shared" ref="AH24:AH25" si="67">1/(Z24/F24)</f>
        <v>7.630574406156982</v>
      </c>
      <c r="AI24" s="26"/>
      <c r="AJ24" s="20">
        <f t="shared" ref="AJ24:AJ25" si="68">SQRT((G24-$E$11)^2+(H24-$F$11)^2+(I24-$G$11)^2)</f>
        <v>298.16938101029581</v>
      </c>
    </row>
    <row r="25" spans="2:100" ht="15.75" x14ac:dyDescent="0.25">
      <c r="B25" s="111">
        <v>6</v>
      </c>
      <c r="C25" s="112"/>
      <c r="D25" s="100">
        <v>45293.291666608799</v>
      </c>
      <c r="E25" s="97">
        <f t="shared" si="46"/>
        <v>0.99999994213430909</v>
      </c>
      <c r="F25" s="98">
        <f t="shared" si="47"/>
        <v>13.999999942134309</v>
      </c>
      <c r="G25" s="17">
        <v>808783.90299999993</v>
      </c>
      <c r="H25" s="17">
        <v>9158821.0174999982</v>
      </c>
      <c r="I25" s="18">
        <v>2562.605</v>
      </c>
      <c r="K25" s="19">
        <f t="shared" si="48"/>
        <v>-0.30000000260770321</v>
      </c>
      <c r="L25" s="20">
        <f t="shared" si="49"/>
        <v>0.29999986290931702</v>
      </c>
      <c r="M25" s="20">
        <f t="shared" si="50"/>
        <v>0.42426397361811308</v>
      </c>
      <c r="N25" s="20">
        <f t="shared" si="51"/>
        <v>-0.4500000000007276</v>
      </c>
      <c r="O25" s="21">
        <f t="shared" si="52"/>
        <v>0.61846577860936314</v>
      </c>
      <c r="P25" s="21">
        <f t="shared" si="53"/>
        <v>0.61846581439731474</v>
      </c>
      <c r="Q25" s="22">
        <f t="shared" si="54"/>
        <v>0.1028755522551872</v>
      </c>
      <c r="R25" s="26"/>
      <c r="S25" s="52">
        <f t="shared" si="55"/>
        <v>314.99998665978381</v>
      </c>
      <c r="T25" s="53">
        <f t="shared" si="56"/>
        <v>-46.686149751733602</v>
      </c>
      <c r="U25" s="26"/>
      <c r="V25" s="23">
        <f t="shared" si="57"/>
        <v>1.0000000009313226</v>
      </c>
      <c r="W25" s="21">
        <f t="shared" si="58"/>
        <v>-0.55000018328428268</v>
      </c>
      <c r="X25" s="21">
        <f t="shared" si="59"/>
        <v>1.1412713101955159</v>
      </c>
      <c r="Y25" s="21">
        <f t="shared" si="60"/>
        <v>-1.1500000000069122</v>
      </c>
      <c r="Z25" s="21">
        <f t="shared" si="61"/>
        <v>1.6201852374007386</v>
      </c>
      <c r="AA25" s="21">
        <f t="shared" si="62"/>
        <v>0.11572751743552795</v>
      </c>
      <c r="AB25" s="22">
        <f t="shared" si="63"/>
        <v>8.2662512795614491E-3</v>
      </c>
      <c r="AC25" s="26"/>
      <c r="AD25" s="52">
        <f t="shared" si="64"/>
        <v>118.81080178294741</v>
      </c>
      <c r="AE25" s="53">
        <f t="shared" si="65"/>
        <v>-45.218269510613496</v>
      </c>
      <c r="AF25" s="26"/>
      <c r="AG25" s="67">
        <f t="shared" si="66"/>
        <v>1.6169042438901564</v>
      </c>
      <c r="AH25" s="67">
        <f t="shared" si="67"/>
        <v>8.6409872272348895</v>
      </c>
      <c r="AI25" s="26"/>
      <c r="AJ25" s="20">
        <f t="shared" si="68"/>
        <v>298.167690547657</v>
      </c>
    </row>
    <row r="26" spans="2:100" ht="15.75" x14ac:dyDescent="0.25">
      <c r="B26" s="111">
        <v>7</v>
      </c>
      <c r="C26" s="112"/>
      <c r="D26" s="100">
        <v>45296.375</v>
      </c>
      <c r="E26" s="97">
        <f t="shared" ref="E26:E27" si="69">D26-D25</f>
        <v>3.0833333912014496</v>
      </c>
      <c r="F26" s="98">
        <f t="shared" ref="F26:F27" si="70">D26-D$20</f>
        <v>17.083333333335759</v>
      </c>
      <c r="G26" s="17">
        <v>808783.90650000004</v>
      </c>
      <c r="H26" s="17">
        <v>9158821.0150000006</v>
      </c>
      <c r="I26" s="18">
        <v>2562.6115</v>
      </c>
      <c r="K26" s="19">
        <f t="shared" ref="K26:K27" si="71">(G26-G25)*100</f>
        <v>0.35000001080334187</v>
      </c>
      <c r="L26" s="20">
        <f t="shared" ref="L26:L27" si="72">(H26-H25)*100</f>
        <v>-0.2499997615814209</v>
      </c>
      <c r="M26" s="20">
        <f t="shared" ref="M26:M27" si="73">SQRT(K26^2+L26^2)</f>
        <v>0.43011613356523459</v>
      </c>
      <c r="N26" s="20">
        <f t="shared" ref="N26:N27" si="74">(I26-I25)*100</f>
        <v>0.64999999999599822</v>
      </c>
      <c r="O26" s="21">
        <f t="shared" ref="O26:O27" si="75">(SQRT((G26-G25)^2+(H26-H25)^2+(I26-I25)^2)*100)</f>
        <v>0.77942279178113871</v>
      </c>
      <c r="P26" s="21">
        <f t="shared" ref="P26:P27" si="76">O26/(F26-F25)</f>
        <v>0.25278576556310356</v>
      </c>
      <c r="Q26" s="22">
        <f t="shared" ref="Q26:Q27" si="77">(P26-P25)/(F26-F25)</f>
        <v>-0.11859893253117222</v>
      </c>
      <c r="R26" s="26"/>
      <c r="S26" s="52">
        <f t="shared" ref="S26:S27" si="78">IF(K26&lt;0, ATAN2(L26,K26)*180/PI()+360,ATAN2(L26,K26)*180/PI())</f>
        <v>125.53765111153989</v>
      </c>
      <c r="T26" s="53">
        <f t="shared" ref="T26:T27" si="79">ATAN(N26/M26)*180/PI()</f>
        <v>56.506711130872951</v>
      </c>
      <c r="U26" s="26"/>
      <c r="V26" s="23">
        <f t="shared" ref="V26:V27" si="80">(G26-$G$20)*100</f>
        <v>1.3500000117346644</v>
      </c>
      <c r="W26" s="21">
        <f t="shared" ref="W26:W27" si="81">(H26-$H$20)*100</f>
        <v>-0.79999994486570358</v>
      </c>
      <c r="X26" s="21">
        <f t="shared" ref="X26:X27" si="82">SQRT(V26^2+W26^2)</f>
        <v>1.5692354646351589</v>
      </c>
      <c r="Y26" s="21">
        <f t="shared" ref="Y26:Y27" si="83">(I26-$I$20)*100</f>
        <v>-0.50000000001091394</v>
      </c>
      <c r="Z26" s="21">
        <f t="shared" ref="Z26:Z27" si="84">SQRT((G26-$G$20)^2+(H26-$H$20)^2+(I26-$I$20)^2)*100</f>
        <v>1.6469668920411356</v>
      </c>
      <c r="AA26" s="21">
        <f t="shared" ref="AA26:AA27" si="85">Z26/F26</f>
        <v>9.6407818070686935E-2</v>
      </c>
      <c r="AB26" s="22">
        <f t="shared" ref="AB26:AB27" si="86">(AA26-$AA$20)/(F26-$F$20)</f>
        <v>5.6433844724296531E-3</v>
      </c>
      <c r="AC26" s="26"/>
      <c r="AD26" s="52">
        <f t="shared" ref="AD26:AD27" si="87">IF(F26&lt;=0,NA(),IF((G26-$G$20)&lt;0,ATAN2((H26-$H$20),(G26-$G$20))*180/PI()+360,ATAN2((H26-$H$20),(G26-$G$20))*180/PI()))</f>
        <v>120.65066600680848</v>
      </c>
      <c r="AE26" s="53">
        <f t="shared" ref="AE26:AE27" si="88">IF(E26&lt;=0,NA(),ATAN(Y26/X26)*180/PI())</f>
        <v>-17.673257222057089</v>
      </c>
      <c r="AF26" s="26"/>
      <c r="AG26" s="67">
        <f t="shared" ref="AG26:AG27" si="89">1/(O26/E26)</f>
        <v>3.9559189488870468</v>
      </c>
      <c r="AH26" s="67">
        <f t="shared" ref="AH26:AH27" si="90">1/(Z26/F26)</f>
        <v>10.372602762016587</v>
      </c>
      <c r="AI26" s="26"/>
      <c r="AJ26" s="20">
        <f t="shared" ref="AJ26:AJ27" si="91">SQRT((G26-$E$11)^2+(H26-$F$11)^2+(I26-$G$11)^2)</f>
        <v>298.16896782783988</v>
      </c>
    </row>
    <row r="27" spans="2:100" ht="15.75" x14ac:dyDescent="0.25">
      <c r="B27" s="111">
        <v>8</v>
      </c>
      <c r="C27" s="112"/>
      <c r="D27" s="100">
        <v>45297.375</v>
      </c>
      <c r="E27" s="97">
        <f t="shared" si="69"/>
        <v>1</v>
      </c>
      <c r="F27" s="98">
        <f t="shared" si="70"/>
        <v>18.083333333335759</v>
      </c>
      <c r="G27" s="17">
        <v>808783.89899999998</v>
      </c>
      <c r="H27" s="17">
        <v>9158821.0219999999</v>
      </c>
      <c r="I27" s="18">
        <v>2562.6075000000001</v>
      </c>
      <c r="K27" s="19">
        <f t="shared" si="71"/>
        <v>-0.75000000651925802</v>
      </c>
      <c r="L27" s="20">
        <f t="shared" si="72"/>
        <v>0.69999992847442627</v>
      </c>
      <c r="M27" s="20">
        <f t="shared" si="73"/>
        <v>1.0259141823968947</v>
      </c>
      <c r="N27" s="20">
        <f t="shared" si="74"/>
        <v>-0.39999999999054126</v>
      </c>
      <c r="O27" s="21">
        <f t="shared" si="75"/>
        <v>1.1011357362448655</v>
      </c>
      <c r="P27" s="21">
        <f t="shared" si="76"/>
        <v>1.1011357362448655</v>
      </c>
      <c r="Q27" s="22">
        <f t="shared" si="77"/>
        <v>0.84834997068176188</v>
      </c>
      <c r="R27" s="26"/>
      <c r="S27" s="52">
        <f t="shared" si="78"/>
        <v>313.02506282042117</v>
      </c>
      <c r="T27" s="53">
        <f t="shared" si="79"/>
        <v>-21.300619296233776</v>
      </c>
      <c r="U27" s="26"/>
      <c r="V27" s="23">
        <f t="shared" si="80"/>
        <v>0.60000000521540642</v>
      </c>
      <c r="W27" s="21">
        <f t="shared" si="81"/>
        <v>-0.10000001639127731</v>
      </c>
      <c r="X27" s="21">
        <f t="shared" si="82"/>
        <v>0.60827626086897679</v>
      </c>
      <c r="Y27" s="21">
        <f t="shared" si="83"/>
        <v>-0.90000000000145519</v>
      </c>
      <c r="Z27" s="21">
        <f t="shared" si="84"/>
        <v>1.0862780535108691</v>
      </c>
      <c r="AA27" s="21">
        <f t="shared" si="85"/>
        <v>6.0070675770178258E-2</v>
      </c>
      <c r="AB27" s="22">
        <f t="shared" si="86"/>
        <v>3.3218806877513478E-3</v>
      </c>
      <c r="AC27" s="26"/>
      <c r="AD27" s="52">
        <f t="shared" si="87"/>
        <v>99.462323650210806</v>
      </c>
      <c r="AE27" s="53">
        <f t="shared" si="88"/>
        <v>-55.946713702155982</v>
      </c>
      <c r="AF27" s="26"/>
      <c r="AG27" s="67">
        <f t="shared" si="89"/>
        <v>0.90815325221415266</v>
      </c>
      <c r="AH27" s="67">
        <f t="shared" si="90"/>
        <v>16.64705760637446</v>
      </c>
      <c r="AI27" s="26"/>
      <c r="AJ27" s="20">
        <f t="shared" si="91"/>
        <v>298.16612651449066</v>
      </c>
    </row>
    <row r="28" spans="2:100" ht="15.75" x14ac:dyDescent="0.25">
      <c r="B28" s="111">
        <v>9</v>
      </c>
      <c r="C28" s="112"/>
      <c r="D28" s="100">
        <v>45299.375</v>
      </c>
      <c r="E28" s="97">
        <f t="shared" ref="E28:E29" si="92">D28-D27</f>
        <v>2</v>
      </c>
      <c r="F28" s="98">
        <f t="shared" ref="F28:F29" si="93">D28-D$20</f>
        <v>20.083333333335759</v>
      </c>
      <c r="G28" s="17">
        <v>808783.91650000005</v>
      </c>
      <c r="H28" s="17">
        <v>9158821.0104999989</v>
      </c>
      <c r="I28" s="18">
        <v>2562.6064999999999</v>
      </c>
      <c r="K28" s="19">
        <f t="shared" ref="K28:K29" si="94">(G28-G27)*100</f>
        <v>1.7500000074505806</v>
      </c>
      <c r="L28" s="20">
        <f t="shared" ref="L28:L29" si="95">(H28-H27)*100</f>
        <v>-1.1500000953674316</v>
      </c>
      <c r="M28" s="20">
        <f t="shared" ref="M28:M29" si="96">SQRT(K28^2+L28^2)</f>
        <v>2.0940392177373695</v>
      </c>
      <c r="N28" s="20">
        <f t="shared" ref="N28:N29" si="97">(I28-I27)*100</f>
        <v>-0.10000000002037268</v>
      </c>
      <c r="O28" s="21">
        <f t="shared" ref="O28:O29" si="98">(SQRT((G28-G27)^2+(H28-H27)^2+(I28-I27)^2)*100)</f>
        <v>2.0964255878581066</v>
      </c>
      <c r="P28" s="21">
        <f t="shared" ref="P28:P29" si="99">O28/(F28-F27)</f>
        <v>1.0482127939290533</v>
      </c>
      <c r="Q28" s="22">
        <f t="shared" ref="Q28:Q29" si="100">(P28-P27)/(F28-F27)</f>
        <v>-2.6461471157906091E-2</v>
      </c>
      <c r="R28" s="26"/>
      <c r="S28" s="52">
        <f t="shared" ref="S28:S29" si="101">IF(K28&lt;0, ATAN2(L28,K28)*180/PI()+360,ATAN2(L28,K28)*180/PI())</f>
        <v>123.31063289328252</v>
      </c>
      <c r="T28" s="53">
        <f t="shared" ref="T28:T29" si="102">ATAN(N28/M28)*180/PI()</f>
        <v>-2.7340598096925328</v>
      </c>
      <c r="U28" s="26"/>
      <c r="V28" s="23">
        <f t="shared" ref="V28:V29" si="103">(G28-$G$20)*100</f>
        <v>2.350000012665987</v>
      </c>
      <c r="W28" s="21">
        <f t="shared" ref="W28:W29" si="104">(H28-$H$20)*100</f>
        <v>-1.250000111758709</v>
      </c>
      <c r="X28" s="21">
        <f t="shared" ref="X28:X29" si="105">SQRT(V28^2+W28^2)</f>
        <v>2.6617663945070245</v>
      </c>
      <c r="Y28" s="21">
        <f t="shared" ref="Y28:Y29" si="106">(I28-$I$20)*100</f>
        <v>-1.0000000000218279</v>
      </c>
      <c r="Z28" s="21">
        <f t="shared" ref="Z28:Z29" si="107">SQRT((G28-$G$20)^2+(H28-$H$20)^2+(I28-$I$20)^2)*100</f>
        <v>2.8434135012288628</v>
      </c>
      <c r="AA28" s="21">
        <f t="shared" ref="AA28:AA29" si="108">Z28/F28</f>
        <v>0.1415807552478931</v>
      </c>
      <c r="AB28" s="22">
        <f t="shared" ref="AB28:AB29" si="109">(AA28-$AA$20)/(F28-$F$20)</f>
        <v>7.049664161719967E-3</v>
      </c>
      <c r="AC28" s="26"/>
      <c r="AD28" s="52">
        <f t="shared" ref="AD28:AD29" si="110">IF(F28&lt;=0,NA(),IF((G28-$G$20)&lt;0,ATAN2((H28-$H$20),(G28-$G$20))*180/PI()+360,ATAN2((H28-$H$20),(G28-$G$20))*180/PI()))</f>
        <v>118.00917870386785</v>
      </c>
      <c r="AE28" s="53">
        <f t="shared" ref="AE28:AE29" si="111">IF(E28&lt;=0,NA(),ATAN(Y28/X28)*180/PI())</f>
        <v>-20.590715924266178</v>
      </c>
      <c r="AF28" s="26"/>
      <c r="AG28" s="67">
        <f t="shared" ref="AG28:AG29" si="112">1/(O28/E28)</f>
        <v>0.95400476486426422</v>
      </c>
      <c r="AH28" s="67">
        <f t="shared" ref="AH28:AH29" si="113">1/(Z28/F28)</f>
        <v>7.0631068343229595</v>
      </c>
      <c r="AI28" s="26"/>
      <c r="AJ28" s="20">
        <f t="shared" ref="AJ28:AJ29" si="114">SQRT((G28-$E$11)^2+(H28-$F$11)^2+(I28-$G$11)^2)</f>
        <v>298.16724072175026</v>
      </c>
    </row>
    <row r="29" spans="2:100" ht="15.75" x14ac:dyDescent="0.25">
      <c r="B29" s="111">
        <v>10</v>
      </c>
      <c r="C29" s="112"/>
      <c r="D29" s="100">
        <v>45300.375</v>
      </c>
      <c r="E29" s="97">
        <f t="shared" si="92"/>
        <v>1</v>
      </c>
      <c r="F29" s="98">
        <f t="shared" si="93"/>
        <v>21.083333333335759</v>
      </c>
      <c r="G29" s="17">
        <v>808783.89999999991</v>
      </c>
      <c r="H29" s="17">
        <v>9158821.0209999997</v>
      </c>
      <c r="I29" s="18">
        <v>2562.6075000000001</v>
      </c>
      <c r="K29" s="19">
        <f t="shared" si="94"/>
        <v>-1.6500000143423676</v>
      </c>
      <c r="L29" s="20">
        <f t="shared" si="95"/>
        <v>1.0500000789761543</v>
      </c>
      <c r="M29" s="20">
        <f t="shared" si="96"/>
        <v>1.9557607760612605</v>
      </c>
      <c r="N29" s="20">
        <f t="shared" si="97"/>
        <v>0.10000000002037268</v>
      </c>
      <c r="O29" s="21">
        <f t="shared" si="98"/>
        <v>1.9583156571870171</v>
      </c>
      <c r="P29" s="21">
        <f t="shared" si="99"/>
        <v>1.9583156571870171</v>
      </c>
      <c r="Q29" s="22">
        <f t="shared" si="100"/>
        <v>0.91010286325796375</v>
      </c>
      <c r="R29" s="26"/>
      <c r="S29" s="52">
        <f t="shared" si="101"/>
        <v>302.47119401722898</v>
      </c>
      <c r="T29" s="53">
        <f t="shared" si="102"/>
        <v>2.9270413561193447</v>
      </c>
      <c r="U29" s="26"/>
      <c r="V29" s="23">
        <f t="shared" si="103"/>
        <v>0.69999999832361937</v>
      </c>
      <c r="W29" s="21">
        <f t="shared" si="104"/>
        <v>-0.20000003278255463</v>
      </c>
      <c r="X29" s="21">
        <f t="shared" si="105"/>
        <v>0.72801099632223276</v>
      </c>
      <c r="Y29" s="21">
        <f t="shared" si="106"/>
        <v>-0.90000000000145519</v>
      </c>
      <c r="Z29" s="21">
        <f t="shared" si="107"/>
        <v>1.1575836949303966</v>
      </c>
      <c r="AA29" s="21">
        <f t="shared" si="108"/>
        <v>5.4905155490763483E-2</v>
      </c>
      <c r="AB29" s="22">
        <f t="shared" si="109"/>
        <v>2.6041970983758339E-3</v>
      </c>
      <c r="AC29" s="26"/>
      <c r="AD29" s="52">
        <f t="shared" si="110"/>
        <v>105.9453984179442</v>
      </c>
      <c r="AE29" s="53">
        <f t="shared" si="111"/>
        <v>-51.030566080061831</v>
      </c>
      <c r="AF29" s="26"/>
      <c r="AG29" s="67">
        <f t="shared" si="112"/>
        <v>0.51064290699510095</v>
      </c>
      <c r="AH29" s="67">
        <f t="shared" si="113"/>
        <v>18.213225899491839</v>
      </c>
      <c r="AI29" s="26"/>
      <c r="AJ29" s="20">
        <f t="shared" si="114"/>
        <v>298.16649238765837</v>
      </c>
    </row>
    <row r="30" spans="2:100" ht="15.75" x14ac:dyDescent="0.25">
      <c r="B30" s="111">
        <v>11</v>
      </c>
      <c r="C30" s="112"/>
      <c r="D30" s="100">
        <v>45301.375</v>
      </c>
      <c r="E30" s="97">
        <f t="shared" ref="E30:E31" si="115">D30-D29</f>
        <v>1</v>
      </c>
      <c r="F30" s="98">
        <f t="shared" ref="F30:F31" si="116">D30-D$20</f>
        <v>22.083333333335759</v>
      </c>
      <c r="G30" s="17">
        <v>808783.88250000007</v>
      </c>
      <c r="H30" s="17">
        <v>9158821.0315000005</v>
      </c>
      <c r="I30" s="18">
        <v>2562.59</v>
      </c>
      <c r="K30" s="19">
        <f t="shared" ref="K30:K31" si="117">(G30-G29)*100</f>
        <v>-1.7499999841675162</v>
      </c>
      <c r="L30" s="20">
        <f t="shared" ref="L30:L31" si="118">(H30-H29)*100</f>
        <v>1.0500000789761543</v>
      </c>
      <c r="M30" s="20">
        <f t="shared" ref="M30:M31" si="119">SQRT(K30^2+L30^2)</f>
        <v>2.0408331902525099</v>
      </c>
      <c r="N30" s="20">
        <f t="shared" ref="N30:N31" si="120">(I30-I29)*100</f>
        <v>-1.749999999992724</v>
      </c>
      <c r="O30" s="21">
        <f t="shared" ref="O30:O31" si="121">(SQRT((G30-G29)^2+(H30-H29)^2+(I30-I29)^2)*100)</f>
        <v>2.6884010322886671</v>
      </c>
      <c r="P30" s="21">
        <f t="shared" ref="P30:P31" si="122">O30/(F30-F29)</f>
        <v>2.6884010322886671</v>
      </c>
      <c r="Q30" s="22">
        <f t="shared" ref="Q30:Q31" si="123">(P30-P29)/(F30-F29)</f>
        <v>0.73008537510165006</v>
      </c>
      <c r="R30" s="26"/>
      <c r="S30" s="52">
        <f t="shared" ref="S30:S31" si="124">IF(K30&lt;0, ATAN2(L30,K30)*180/PI()+360,ATAN2(L30,K30)*180/PI())</f>
        <v>300.96375866202351</v>
      </c>
      <c r="T30" s="53">
        <f t="shared" ref="T30:T31" si="125">ATAN(N30/M30)*180/PI()</f>
        <v>-40.612854800600147</v>
      </c>
      <c r="U30" s="26"/>
      <c r="V30" s="23">
        <f t="shared" ref="V30:V31" si="126">(G30-$G$20)*100</f>
        <v>-1.0499999858438969</v>
      </c>
      <c r="W30" s="21">
        <f t="shared" ref="W30:W31" si="127">(H30-$H$20)*100</f>
        <v>0.8500000461935997</v>
      </c>
      <c r="X30" s="21">
        <f t="shared" ref="X30:X31" si="128">SQRT(V30^2+W30^2)</f>
        <v>1.3509256266728029</v>
      </c>
      <c r="Y30" s="21">
        <f t="shared" ref="Y30:Y31" si="129">(I30-$I$20)*100</f>
        <v>-2.6499999999941792</v>
      </c>
      <c r="Z30" s="21">
        <f t="shared" ref="Z30:Z31" si="130">SQRT((G30-$G$20)^2+(H30-$H$20)^2+(I30-$I$20)^2)*100</f>
        <v>2.974474751745332</v>
      </c>
      <c r="AA30" s="21">
        <f t="shared" ref="AA30:AA31" si="131">Z30/F30</f>
        <v>0.13469319630543419</v>
      </c>
      <c r="AB30" s="22">
        <f t="shared" ref="AB30:AB31" si="132">(AA30-$AA$20)/(F30-$F$20)</f>
        <v>6.0993145496793686E-3</v>
      </c>
      <c r="AC30" s="26"/>
      <c r="AD30" s="52">
        <f t="shared" ref="AD30:AD31" si="133">IF(F30&lt;=0,NA(),IF((G30-$G$20)&lt;0,ATAN2((H30-$H$20),(G30-$G$20))*180/PI()+360,ATAN2((H30-$H$20),(G30-$G$20))*180/PI()))</f>
        <v>308.99099594302896</v>
      </c>
      <c r="AE30" s="53">
        <f t="shared" ref="AE30:AE31" si="134">IF(E30&lt;=0,NA(),ATAN(Y30/X30)*180/PI())</f>
        <v>-62.988274486182291</v>
      </c>
      <c r="AF30" s="26"/>
      <c r="AG30" s="67">
        <f t="shared" ref="AG30:AG31" si="135">1/(O30/E30)</f>
        <v>0.37196831424688465</v>
      </c>
      <c r="AH30" s="67">
        <f t="shared" ref="AH30:AH31" si="136">1/(Z30/F30)</f>
        <v>7.4242799742636665</v>
      </c>
      <c r="AI30" s="26"/>
      <c r="AJ30" s="20">
        <f t="shared" ref="AJ30:AJ31" si="137">SQRT((G30-$E$11)^2+(H30-$F$11)^2+(I30-$G$11)^2)</f>
        <v>298.16380272688718</v>
      </c>
    </row>
    <row r="31" spans="2:100" ht="15.75" x14ac:dyDescent="0.25">
      <c r="B31" s="111">
        <v>12</v>
      </c>
      <c r="C31" s="112"/>
      <c r="D31" s="100">
        <v>45303.375</v>
      </c>
      <c r="E31" s="97">
        <f t="shared" si="115"/>
        <v>2</v>
      </c>
      <c r="F31" s="98">
        <f t="shared" si="116"/>
        <v>24.083333333335759</v>
      </c>
      <c r="G31" s="17">
        <v>808783.91200000001</v>
      </c>
      <c r="H31" s="17">
        <v>9158821.0130000003</v>
      </c>
      <c r="I31" s="18">
        <v>2562.6054999999997</v>
      </c>
      <c r="K31" s="19">
        <f t="shared" si="117"/>
        <v>2.9499999945983291</v>
      </c>
      <c r="L31" s="20">
        <f t="shared" si="118"/>
        <v>-1.8500000238418579</v>
      </c>
      <c r="M31" s="20">
        <f t="shared" si="119"/>
        <v>3.4820970773867024</v>
      </c>
      <c r="N31" s="20">
        <f t="shared" si="120"/>
        <v>1.5499999999519787</v>
      </c>
      <c r="O31" s="21">
        <f t="shared" si="121"/>
        <v>3.8114957767517139</v>
      </c>
      <c r="P31" s="21">
        <f t="shared" si="122"/>
        <v>1.905747888375857</v>
      </c>
      <c r="Q31" s="22">
        <f t="shared" si="123"/>
        <v>-0.39132657195640508</v>
      </c>
      <c r="R31" s="26"/>
      <c r="S31" s="52">
        <f t="shared" si="124"/>
        <v>122.09259170831136</v>
      </c>
      <c r="T31" s="53">
        <f t="shared" si="125"/>
        <v>23.995475006592905</v>
      </c>
      <c r="U31" s="26"/>
      <c r="V31" s="23">
        <f t="shared" si="126"/>
        <v>1.9000000087544322</v>
      </c>
      <c r="W31" s="21">
        <f t="shared" si="127"/>
        <v>-0.99999997764825821</v>
      </c>
      <c r="X31" s="21">
        <f t="shared" si="128"/>
        <v>2.1470910526951017</v>
      </c>
      <c r="Y31" s="21">
        <f t="shared" si="129"/>
        <v>-1.1000000000422006</v>
      </c>
      <c r="Z31" s="21">
        <f t="shared" si="130"/>
        <v>2.4124676140118857</v>
      </c>
      <c r="AA31" s="21">
        <f t="shared" si="131"/>
        <v>0.10017166563370143</v>
      </c>
      <c r="AB31" s="22">
        <f t="shared" si="132"/>
        <v>4.159377119738049E-3</v>
      </c>
      <c r="AC31" s="26"/>
      <c r="AD31" s="52">
        <f t="shared" si="133"/>
        <v>117.75853996443379</v>
      </c>
      <c r="AE31" s="53">
        <f t="shared" si="134"/>
        <v>-27.127020000950829</v>
      </c>
      <c r="AF31" s="26"/>
      <c r="AG31" s="67">
        <f t="shared" si="135"/>
        <v>0.52472837886874635</v>
      </c>
      <c r="AH31" s="67">
        <f t="shared" si="136"/>
        <v>9.9828628552180447</v>
      </c>
      <c r="AI31" s="26"/>
      <c r="AJ31" s="20">
        <f t="shared" si="137"/>
        <v>298.16718144766736</v>
      </c>
    </row>
    <row r="32" spans="2:100" ht="15.75" x14ac:dyDescent="0.25">
      <c r="B32" s="111">
        <v>13</v>
      </c>
      <c r="C32" s="112"/>
      <c r="D32" s="100">
        <v>45304.375</v>
      </c>
      <c r="E32" s="97">
        <f t="shared" ref="E32:E33" si="138">D32-D31</f>
        <v>1</v>
      </c>
      <c r="F32" s="98">
        <f t="shared" ref="F32:F33" si="139">D32-D$20</f>
        <v>25.083333333335759</v>
      </c>
      <c r="G32" s="17">
        <v>808783.91449999996</v>
      </c>
      <c r="H32" s="17">
        <v>9158821.0285</v>
      </c>
      <c r="I32" s="18">
        <v>2562.7089999999998</v>
      </c>
      <c r="K32" s="19">
        <f t="shared" ref="K32:K33" si="140">(G32-G31)*100</f>
        <v>0.24999999441206455</v>
      </c>
      <c r="L32" s="20">
        <f t="shared" ref="L32:L33" si="141">(H32-H31)*100</f>
        <v>1.549999974668026</v>
      </c>
      <c r="M32" s="20">
        <f t="shared" ref="M32:M33" si="142">SQRT(K32^2+L32^2)</f>
        <v>1.5700318209122111</v>
      </c>
      <c r="N32" s="20">
        <f t="shared" ref="N32:N33" si="143">(I32-I31)*100</f>
        <v>10.350000000016735</v>
      </c>
      <c r="O32" s="21">
        <f t="shared" ref="O32:O33" si="144">(SQRT((G32-G31)^2+(H32-H31)^2+(I32-I31)^2)*100)</f>
        <v>10.468404841188715</v>
      </c>
      <c r="P32" s="21">
        <f t="shared" ref="P32:P33" si="145">O32/(F32-F31)</f>
        <v>10.468404841188715</v>
      </c>
      <c r="Q32" s="22">
        <f t="shared" ref="Q32:Q33" si="146">(P32-P31)/(F32-F31)</f>
        <v>8.5626569528128584</v>
      </c>
      <c r="R32" s="26"/>
      <c r="S32" s="52">
        <f t="shared" ref="S32:S33" si="147">IF(K32&lt;0, ATAN2(L32,K32)*180/PI()+360,ATAN2(L32,K32)*180/PI())</f>
        <v>9.1623469916031972</v>
      </c>
      <c r="T32" s="53">
        <f t="shared" ref="T32:T33" si="148">ATAN(N32/M32)*180/PI()</f>
        <v>81.37434062273752</v>
      </c>
      <c r="U32" s="26"/>
      <c r="V32" s="23">
        <f t="shared" ref="V32:V33" si="149">(G32-$G$20)*100</f>
        <v>2.1500000031664968</v>
      </c>
      <c r="W32" s="21">
        <f t="shared" ref="W32:W33" si="150">(H32-$H$20)*100</f>
        <v>0.54999999701976776</v>
      </c>
      <c r="X32" s="21">
        <f t="shared" ref="X32:X33" si="151">SQRT(V32^2+W32^2)</f>
        <v>2.2192341044463246</v>
      </c>
      <c r="Y32" s="21">
        <f t="shared" ref="Y32:Y33" si="152">(I32-$I$20)*100</f>
        <v>9.2499999999745341</v>
      </c>
      <c r="Z32" s="21">
        <f t="shared" ref="Z32:Z33" si="153">SQRT((G32-$G$20)^2+(H32-$H$20)^2+(I32-$I$20)^2)*100</f>
        <v>9.5124917876372734</v>
      </c>
      <c r="AA32" s="21">
        <f t="shared" ref="AA32:AA33" si="154">Z32/F32</f>
        <v>0.37923555299546924</v>
      </c>
      <c r="AB32" s="22">
        <f t="shared" ref="AB32:AB33" si="155">(AA32-$AA$20)/(F32-$F$20)</f>
        <v>1.5119025368588675E-2</v>
      </c>
      <c r="AC32" s="26"/>
      <c r="AD32" s="52">
        <f t="shared" ref="AD32:AD33" si="156">IF(F32&lt;=0,NA(),IF((G32-$G$20)&lt;0,ATAN2((H32-$H$20),(G32-$G$20))*180/PI()+360,ATAN2((H32-$H$20),(G32-$G$20))*180/PI()))</f>
        <v>75.650668051856414</v>
      </c>
      <c r="AE32" s="53">
        <f t="shared" ref="AE32:AE33" si="157">IF(E32&lt;=0,NA(),ATAN(Y32/X32)*180/PI())</f>
        <v>76.508752490852956</v>
      </c>
      <c r="AF32" s="26"/>
      <c r="AG32" s="67">
        <f t="shared" ref="AG32:AG33" si="158">1/(O32/E32)</f>
        <v>9.552553757430414E-2</v>
      </c>
      <c r="AH32" s="67">
        <f t="shared" ref="AH32:AH33" si="159">1/(Z32/F32)</f>
        <v>2.6368835730228781</v>
      </c>
      <c r="AI32" s="26"/>
      <c r="AJ32" s="20">
        <f t="shared" ref="AJ32:AJ33" si="160">SQRT((G32-$E$11)^2+(H32-$F$11)^2+(I32-$G$11)^2)</f>
        <v>298.16627425287811</v>
      </c>
    </row>
    <row r="33" spans="2:36" ht="15.75" x14ac:dyDescent="0.25">
      <c r="B33" s="111">
        <v>14</v>
      </c>
      <c r="C33" s="112"/>
      <c r="D33" s="100">
        <v>45305.375</v>
      </c>
      <c r="E33" s="97">
        <f t="shared" si="138"/>
        <v>1</v>
      </c>
      <c r="F33" s="98">
        <f t="shared" si="139"/>
        <v>26.083333333335759</v>
      </c>
      <c r="G33" s="17">
        <v>808783.90650000004</v>
      </c>
      <c r="H33" s="17">
        <v>9158821.0185000002</v>
      </c>
      <c r="I33" s="18">
        <v>2562.605</v>
      </c>
      <c r="K33" s="19">
        <f t="shared" si="140"/>
        <v>-0.79999999143183231</v>
      </c>
      <c r="L33" s="20">
        <f t="shared" si="141"/>
        <v>-0.99999997764825821</v>
      </c>
      <c r="M33" s="20">
        <f t="shared" si="142"/>
        <v>1.2806248246802998</v>
      </c>
      <c r="N33" s="20">
        <f t="shared" si="143"/>
        <v>-10.399999999981446</v>
      </c>
      <c r="O33" s="21">
        <f t="shared" si="144"/>
        <v>10.47854951513813</v>
      </c>
      <c r="P33" s="21">
        <f t="shared" si="145"/>
        <v>10.47854951513813</v>
      </c>
      <c r="Q33" s="22">
        <f t="shared" si="146"/>
        <v>1.0144673949415761E-2</v>
      </c>
      <c r="R33" s="26"/>
      <c r="S33" s="52">
        <f t="shared" si="147"/>
        <v>218.65980857946116</v>
      </c>
      <c r="T33" s="53">
        <f t="shared" si="148"/>
        <v>-82.980107355346107</v>
      </c>
      <c r="U33" s="26"/>
      <c r="V33" s="23">
        <f t="shared" si="149"/>
        <v>1.3500000117346644</v>
      </c>
      <c r="W33" s="21">
        <f t="shared" si="150"/>
        <v>-0.44999998062849045</v>
      </c>
      <c r="X33" s="21">
        <f t="shared" si="151"/>
        <v>1.4230249520824418</v>
      </c>
      <c r="Y33" s="21">
        <f t="shared" si="152"/>
        <v>-1.1500000000069122</v>
      </c>
      <c r="Z33" s="21">
        <f t="shared" si="153"/>
        <v>1.8296174502515912</v>
      </c>
      <c r="AA33" s="21">
        <f t="shared" si="154"/>
        <v>7.0145077964910707E-2</v>
      </c>
      <c r="AB33" s="22">
        <f t="shared" si="155"/>
        <v>2.6892681647886587E-3</v>
      </c>
      <c r="AC33" s="26"/>
      <c r="AD33" s="52">
        <f t="shared" si="156"/>
        <v>108.43494793357448</v>
      </c>
      <c r="AE33" s="53">
        <f t="shared" si="157"/>
        <v>-38.942981474562579</v>
      </c>
      <c r="AF33" s="26"/>
      <c r="AG33" s="67">
        <f t="shared" si="158"/>
        <v>9.5433055744530482E-2</v>
      </c>
      <c r="AH33" s="67">
        <f t="shared" si="159"/>
        <v>14.256167774169969</v>
      </c>
      <c r="AI33" s="26"/>
      <c r="AJ33" s="20">
        <f t="shared" si="160"/>
        <v>298.16510300117739</v>
      </c>
    </row>
    <row r="34" spans="2:36" ht="15.75" x14ac:dyDescent="0.25">
      <c r="B34" s="111">
        <v>15</v>
      </c>
      <c r="C34" s="112"/>
      <c r="D34" s="100">
        <v>45309.375</v>
      </c>
      <c r="E34" s="97">
        <f t="shared" ref="E34:E35" si="161">D34-D33</f>
        <v>4</v>
      </c>
      <c r="F34" s="98">
        <f t="shared" ref="F34:F35" si="162">D34-D$20</f>
        <v>30.083333333335759</v>
      </c>
      <c r="G34" s="17">
        <v>808783.90500000003</v>
      </c>
      <c r="H34" s="17">
        <v>9158821.0179999992</v>
      </c>
      <c r="I34" s="18">
        <v>2562.6005</v>
      </c>
      <c r="K34" s="19">
        <f t="shared" ref="K34:K35" si="163">(G34-G33)*100</f>
        <v>-0.1500000013038516</v>
      </c>
      <c r="L34" s="20">
        <f t="shared" ref="L34:L35" si="164">(H34-H33)*100</f>
        <v>-5.0000101327896118E-2</v>
      </c>
      <c r="M34" s="20">
        <f t="shared" ref="M34:M35" si="165">SQRT(K34^2+L34^2)</f>
        <v>0.15811391628808441</v>
      </c>
      <c r="N34" s="20">
        <f t="shared" ref="N34:N35" si="166">(I34-I33)*100</f>
        <v>-0.4500000000007276</v>
      </c>
      <c r="O34" s="21">
        <f t="shared" ref="O34:O35" si="167">(SQRT((G34-G33)^2+(H34-H33)^2+(I34-I33)^2)*100)</f>
        <v>0.47696961174126201</v>
      </c>
      <c r="P34" s="21">
        <f t="shared" ref="P34:P35" si="168">O34/(F34-F33)</f>
        <v>0.1192424029353155</v>
      </c>
      <c r="Q34" s="22">
        <f t="shared" ref="Q34:Q35" si="169">(P34-P33)/(F34-F33)</f>
        <v>-2.5898267780507038</v>
      </c>
      <c r="R34" s="26"/>
      <c r="S34" s="52">
        <f t="shared" ref="S34:S35" si="170">IF(K34&lt;0, ATAN2(L34,K34)*180/PI()+360,ATAN2(L34,K34)*180/PI())</f>
        <v>251.5650164925309</v>
      </c>
      <c r="T34" s="53">
        <f t="shared" ref="T34:T35" si="171">ATAN(N34/M34)*180/PI()</f>
        <v>-70.640347567247389</v>
      </c>
      <c r="U34" s="26"/>
      <c r="V34" s="23">
        <f t="shared" ref="V34:V35" si="172">(G34-$G$20)*100</f>
        <v>1.2000000104308128</v>
      </c>
      <c r="W34" s="21">
        <f t="shared" ref="W34:W35" si="173">(H34-$H$20)*100</f>
        <v>-0.50000008195638657</v>
      </c>
      <c r="X34" s="21">
        <f t="shared" ref="X34:X35" si="174">SQRT(V34^2+W34^2)</f>
        <v>1.3000000411501318</v>
      </c>
      <c r="Y34" s="21">
        <f t="shared" ref="Y34:Y35" si="175">(I34-$I$20)*100</f>
        <v>-1.6000000000076398</v>
      </c>
      <c r="Z34" s="21">
        <f t="shared" ref="Z34:Z35" si="176">SQRT((G34-$G$20)^2+(H34-$H$20)^2+(I34-$I$20)^2)*100</f>
        <v>2.0615528387637294</v>
      </c>
      <c r="AA34" s="21">
        <f t="shared" ref="AA34:AA35" si="177">Z34/F34</f>
        <v>6.852807220266692E-2</v>
      </c>
      <c r="AB34" s="22">
        <f t="shared" ref="AB34:AB35" si="178">(AA34-$AA$20)/(F34-$F$20)</f>
        <v>2.2779414582602127E-3</v>
      </c>
      <c r="AC34" s="26"/>
      <c r="AD34" s="52">
        <f t="shared" ref="AD34:AD35" si="179">IF(F34&lt;=0,NA(),IF((G34-$G$20)&lt;0,ATAN2((H34-$H$20),(G34-$G$20))*180/PI()+360,ATAN2((H34-$H$20),(G34-$G$20))*180/PI()))</f>
        <v>112.61986810548724</v>
      </c>
      <c r="AE34" s="53">
        <f t="shared" ref="AE34:AE35" si="180">IF(E34&lt;=0,NA(),ATAN(Y34/X34)*180/PI())</f>
        <v>-50.906140226288834</v>
      </c>
      <c r="AF34" s="26"/>
      <c r="AG34" s="67">
        <f t="shared" ref="AG34:AG35" si="181">1/(O34/E34)</f>
        <v>8.3862784997922439</v>
      </c>
      <c r="AH34" s="67">
        <f t="shared" ref="AH34:AH35" si="182">1/(Z34/F34)</f>
        <v>14.592559922633907</v>
      </c>
      <c r="AI34" s="26"/>
      <c r="AJ34" s="20">
        <f t="shared" ref="AJ34:AJ35" si="183">SQRT((G34-$E$11)^2+(H34-$F$11)^2+(I34-$G$11)^2)</f>
        <v>298.16568066257389</v>
      </c>
    </row>
    <row r="35" spans="2:36" ht="15.75" x14ac:dyDescent="0.25">
      <c r="B35" s="111">
        <v>16</v>
      </c>
      <c r="C35" s="112"/>
      <c r="D35" s="100">
        <v>45310.375</v>
      </c>
      <c r="E35" s="97">
        <f t="shared" si="161"/>
        <v>1</v>
      </c>
      <c r="F35" s="98">
        <f t="shared" si="162"/>
        <v>31.083333333335759</v>
      </c>
      <c r="G35" s="17">
        <v>808783.89549999998</v>
      </c>
      <c r="H35" s="17">
        <v>9158821.0280000009</v>
      </c>
      <c r="I35" s="18">
        <v>2562.6095</v>
      </c>
      <c r="K35" s="19">
        <f t="shared" si="163"/>
        <v>-0.9500000043772161</v>
      </c>
      <c r="L35" s="20">
        <f t="shared" si="164"/>
        <v>1.0000001639127731</v>
      </c>
      <c r="M35" s="20">
        <f t="shared" si="165"/>
        <v>1.3793115442648494</v>
      </c>
      <c r="N35" s="20">
        <f t="shared" si="166"/>
        <v>0.90000000000145519</v>
      </c>
      <c r="O35" s="21">
        <f t="shared" si="167"/>
        <v>1.6469670112497405</v>
      </c>
      <c r="P35" s="21">
        <f t="shared" si="168"/>
        <v>1.6469670112497405</v>
      </c>
      <c r="Q35" s="22">
        <f t="shared" si="169"/>
        <v>1.5277246083144251</v>
      </c>
      <c r="R35" s="26"/>
      <c r="S35" s="52">
        <f t="shared" si="170"/>
        <v>316.46880527214552</v>
      </c>
      <c r="T35" s="53">
        <f t="shared" si="171"/>
        <v>33.124425321998281</v>
      </c>
      <c r="U35" s="26"/>
      <c r="V35" s="23">
        <f t="shared" si="172"/>
        <v>0.25000000605359674</v>
      </c>
      <c r="W35" s="21">
        <f t="shared" si="173"/>
        <v>0.50000008195638657</v>
      </c>
      <c r="X35" s="21">
        <f t="shared" si="174"/>
        <v>0.55901707038621973</v>
      </c>
      <c r="Y35" s="21">
        <f t="shared" si="175"/>
        <v>-0.70000000000618456</v>
      </c>
      <c r="Z35" s="21">
        <f t="shared" si="176"/>
        <v>0.89582369079626945</v>
      </c>
      <c r="AA35" s="21">
        <f t="shared" si="177"/>
        <v>2.882006511944878E-2</v>
      </c>
      <c r="AB35" s="22">
        <f t="shared" si="178"/>
        <v>9.2718708159077309E-4</v>
      </c>
      <c r="AC35" s="26"/>
      <c r="AD35" s="52">
        <f t="shared" si="179"/>
        <v>26.565047975427252</v>
      </c>
      <c r="AE35" s="53">
        <f t="shared" si="180"/>
        <v>-51.38928260585611</v>
      </c>
      <c r="AF35" s="26"/>
      <c r="AG35" s="67">
        <f t="shared" si="181"/>
        <v>0.60717670309691674</v>
      </c>
      <c r="AH35" s="67">
        <f t="shared" si="182"/>
        <v>34.698047900147365</v>
      </c>
      <c r="AI35" s="26"/>
      <c r="AJ35" s="20">
        <f t="shared" si="183"/>
        <v>298.16296051722895</v>
      </c>
    </row>
    <row r="36" spans="2:36" ht="15.75" x14ac:dyDescent="0.25">
      <c r="B36" s="111">
        <v>17</v>
      </c>
      <c r="C36" s="112"/>
      <c r="D36" s="100">
        <v>45311.375</v>
      </c>
      <c r="E36" s="97">
        <f t="shared" ref="E36:E38" si="184">D36-D35</f>
        <v>1</v>
      </c>
      <c r="F36" s="98">
        <f t="shared" ref="F36:F38" si="185">D36-D$20</f>
        <v>32.083333333335759</v>
      </c>
      <c r="G36" s="17">
        <v>808783.8885</v>
      </c>
      <c r="H36" s="17">
        <v>9158821.0305000003</v>
      </c>
      <c r="I36" s="18">
        <v>2562.6064999999999</v>
      </c>
      <c r="K36" s="19">
        <f t="shared" ref="K36:K37" si="186">(G36-G35)*100</f>
        <v>-0.69999999832361937</v>
      </c>
      <c r="L36" s="20">
        <f t="shared" ref="L36:L37" si="187">(H36-H35)*100</f>
        <v>0.24999994784593582</v>
      </c>
      <c r="M36" s="20">
        <f t="shared" ref="M36:M37" si="188">SQRT(K36^2+L36^2)</f>
        <v>0.74330341824589885</v>
      </c>
      <c r="N36" s="20">
        <f t="shared" ref="N36:N37" si="189">(I36-I35)*100</f>
        <v>-0.30000000001564331</v>
      </c>
      <c r="O36" s="21">
        <f t="shared" ref="O36:O37" si="190">(SQRT((G36-G35)^2+(H36-H35)^2+(I36-I35)^2)*100)</f>
        <v>0.80156095936954397</v>
      </c>
      <c r="P36" s="21">
        <f t="shared" ref="P36:P37" si="191">O36/(F36-F35)</f>
        <v>0.80156095936954397</v>
      </c>
      <c r="Q36" s="22">
        <f t="shared" ref="Q36:Q37" si="192">(P36-P35)/(F36-F35)</f>
        <v>-0.84540605188019657</v>
      </c>
      <c r="R36" s="26"/>
      <c r="S36" s="52">
        <f t="shared" ref="S36:S37" si="193">IF(K36&lt;0, ATAN2(L36,K36)*180/PI()+360,ATAN2(L36,K36)*180/PI())</f>
        <v>289.65382031554998</v>
      </c>
      <c r="T36" s="53">
        <f t="shared" ref="T36:T37" si="194">ATAN(N36/M36)*180/PI()</f>
        <v>-21.979184592780584</v>
      </c>
      <c r="U36" s="26"/>
      <c r="V36" s="23">
        <f t="shared" ref="V36:V37" si="195">(G36-$G$20)*100</f>
        <v>-0.44999999227002263</v>
      </c>
      <c r="W36" s="21">
        <f t="shared" ref="W36:W37" si="196">(H36-$H$20)*100</f>
        <v>0.75000002980232239</v>
      </c>
      <c r="X36" s="21">
        <f t="shared" ref="X36:X37" si="197">SQRT(V36^2+W36^2)</f>
        <v>0.87464280580503539</v>
      </c>
      <c r="Y36" s="21">
        <f t="shared" ref="Y36:Y37" si="198">(I36-$I$20)*100</f>
        <v>-1.0000000000218279</v>
      </c>
      <c r="Z36" s="21">
        <f t="shared" ref="Z36:Z37" si="199">SQRT((G36-$G$20)^2+(H36-$H$20)^2+(I36-$I$20)^2)*100</f>
        <v>1.3285330397811568</v>
      </c>
      <c r="AA36" s="21">
        <f t="shared" ref="AA36:AA37" si="200">Z36/F36</f>
        <v>4.1408822019149812E-2</v>
      </c>
      <c r="AB36" s="22">
        <f t="shared" ref="AB36:AB37" si="201">(AA36-$AA$20)/(F36-$F$20)</f>
        <v>1.2906645824149615E-3</v>
      </c>
      <c r="AC36" s="26"/>
      <c r="AD36" s="52">
        <f t="shared" ref="AD36:AD37" si="202">IF(F36&lt;=0,NA(),IF((G36-$G$20)&lt;0,ATAN2((H36-$H$20),(G36-$G$20))*180/PI()+360,ATAN2((H36-$H$20),(G36-$G$20))*180/PI()))</f>
        <v>329.03624490657688</v>
      </c>
      <c r="AE36" s="53">
        <f t="shared" ref="AE36:AE37" si="203">IF(E36&lt;=0,NA(),ATAN(Y36/X36)*180/PI())</f>
        <v>-48.825668091106685</v>
      </c>
      <c r="AF36" s="26"/>
      <c r="AG36" s="67">
        <f t="shared" ref="AG36:AG37" si="204">1/(O36/E36)</f>
        <v>1.2475657506904221</v>
      </c>
      <c r="AH36" s="67">
        <f t="shared" ref="AH36:AH37" si="205">1/(Z36/F36)</f>
        <v>24.149443312769019</v>
      </c>
      <c r="AI36" s="26"/>
      <c r="AJ36" s="20">
        <f t="shared" ref="AJ36:AJ37" si="206">SQRT((G36-$E$11)^2+(H36-$F$11)^2+(I36-$G$11)^2)</f>
        <v>298.16387263199914</v>
      </c>
    </row>
    <row r="37" spans="2:36" ht="15.75" x14ac:dyDescent="0.25">
      <c r="B37" s="111">
        <v>18</v>
      </c>
      <c r="C37" s="112"/>
      <c r="D37" s="100">
        <v>45316.375</v>
      </c>
      <c r="E37" s="97">
        <f t="shared" si="184"/>
        <v>5</v>
      </c>
      <c r="F37" s="98">
        <f t="shared" si="185"/>
        <v>37.083333333335759</v>
      </c>
      <c r="G37" s="17">
        <v>808783.87749999994</v>
      </c>
      <c r="H37" s="17">
        <v>9158821.0359999985</v>
      </c>
      <c r="I37" s="18">
        <v>2562.6084999999998</v>
      </c>
      <c r="K37" s="19">
        <f t="shared" si="186"/>
        <v>-1.1000000056810677</v>
      </c>
      <c r="L37" s="20">
        <f t="shared" si="187"/>
        <v>0.54999981075525284</v>
      </c>
      <c r="M37" s="20">
        <f t="shared" si="188"/>
        <v>1.229837308073374</v>
      </c>
      <c r="N37" s="20">
        <f t="shared" si="189"/>
        <v>0.19999999999527063</v>
      </c>
      <c r="O37" s="21">
        <f t="shared" si="190"/>
        <v>1.2459935009169474</v>
      </c>
      <c r="P37" s="21">
        <f t="shared" si="191"/>
        <v>0.24919870018338947</v>
      </c>
      <c r="Q37" s="22">
        <f t="shared" si="192"/>
        <v>-0.11047245183723091</v>
      </c>
      <c r="R37" s="26"/>
      <c r="S37" s="52">
        <f t="shared" si="193"/>
        <v>296.56504317294952</v>
      </c>
      <c r="T37" s="53">
        <f t="shared" si="194"/>
        <v>9.2367597835446791</v>
      </c>
      <c r="U37" s="26"/>
      <c r="V37" s="23">
        <f t="shared" si="195"/>
        <v>-1.5499999979510903</v>
      </c>
      <c r="W37" s="21">
        <f t="shared" si="196"/>
        <v>1.2999998405575752</v>
      </c>
      <c r="X37" s="21">
        <f t="shared" si="197"/>
        <v>2.0229927283848799</v>
      </c>
      <c r="Y37" s="21">
        <f t="shared" si="198"/>
        <v>-0.80000000002655725</v>
      </c>
      <c r="Z37" s="21">
        <f t="shared" si="199"/>
        <v>2.1754308950505856</v>
      </c>
      <c r="AA37" s="21">
        <f t="shared" si="200"/>
        <v>5.8663305035068135E-2</v>
      </c>
      <c r="AB37" s="22">
        <f t="shared" si="201"/>
        <v>1.5819318211702732E-3</v>
      </c>
      <c r="AC37" s="26"/>
      <c r="AD37" s="52">
        <f t="shared" si="202"/>
        <v>309.986882822307</v>
      </c>
      <c r="AE37" s="53">
        <f t="shared" si="203"/>
        <v>-21.576504046408974</v>
      </c>
      <c r="AF37" s="26"/>
      <c r="AG37" s="67">
        <f t="shared" si="204"/>
        <v>4.0128620224105642</v>
      </c>
      <c r="AH37" s="67">
        <f t="shared" si="205"/>
        <v>17.046431315150304</v>
      </c>
      <c r="AI37" s="26"/>
      <c r="AJ37" s="20">
        <f t="shared" si="206"/>
        <v>298.16484004933875</v>
      </c>
    </row>
    <row r="38" spans="2:36" ht="15.75" x14ac:dyDescent="0.25">
      <c r="B38" s="111">
        <v>19</v>
      </c>
      <c r="C38" s="112"/>
      <c r="D38" s="100">
        <v>45320.375</v>
      </c>
      <c r="E38" s="97">
        <f t="shared" si="184"/>
        <v>4</v>
      </c>
      <c r="F38" s="98">
        <f t="shared" si="185"/>
        <v>41.083333333335759</v>
      </c>
      <c r="G38" s="17">
        <v>808783.90800000005</v>
      </c>
      <c r="H38" s="17">
        <v>9158821.0199999996</v>
      </c>
      <c r="I38" s="18">
        <v>2562.6030000000001</v>
      </c>
      <c r="K38" s="19">
        <f t="shared" ref="K38:K39" si="207">(G38-G37)*100</f>
        <v>3.0500000109896064</v>
      </c>
      <c r="L38" s="20">
        <f t="shared" ref="L38:L39" si="208">(H38-H37)*100</f>
        <v>-1.5999998897314072</v>
      </c>
      <c r="M38" s="20">
        <f t="shared" ref="M38:M39" si="209">SQRT(K38^2+L38^2)</f>
        <v>3.444197978365517</v>
      </c>
      <c r="N38" s="20">
        <f t="shared" ref="N38:N39" si="210">(I38-I37)*100</f>
        <v>-0.54999999997562554</v>
      </c>
      <c r="O38" s="21">
        <f t="shared" ref="O38:O39" si="211">(SQRT((G38-G37)^2+(H38-H37)^2+(I38-I37)^2)*100)</f>
        <v>3.4878359643409698</v>
      </c>
      <c r="P38" s="21">
        <f t="shared" ref="P38:P39" si="212">O38/(F38-F37)</f>
        <v>0.87195899108524244</v>
      </c>
      <c r="Q38" s="22">
        <f t="shared" ref="Q38:Q39" si="213">(P38-P37)/(F38-F37)</f>
        <v>0.15569007272546326</v>
      </c>
      <c r="R38" s="26"/>
      <c r="S38" s="52">
        <f t="shared" ref="S38:S39" si="214">IF(K38&lt;0, ATAN2(L38,K38)*180/PI()+360,ATAN2(L38,K38)*180/PI())</f>
        <v>117.68105985913863</v>
      </c>
      <c r="T38" s="53">
        <f t="shared" ref="T38:T39" si="215">ATAN(N38/M38)*180/PI()</f>
        <v>-9.0728932570110459</v>
      </c>
      <c r="U38" s="26"/>
      <c r="V38" s="23">
        <f t="shared" ref="V38:V39" si="216">(G38-$G$20)*100</f>
        <v>1.500000013038516</v>
      </c>
      <c r="W38" s="21">
        <f t="shared" ref="W38:W39" si="217">(H38-$H$20)*100</f>
        <v>-0.30000004917383194</v>
      </c>
      <c r="X38" s="21">
        <f t="shared" ref="X38:X39" si="218">SQRT(V38^2+W38^2)</f>
        <v>1.5297058765069349</v>
      </c>
      <c r="Y38" s="21">
        <f t="shared" ref="Y38:Y39" si="219">(I38-$I$20)*100</f>
        <v>-1.3500000000021828</v>
      </c>
      <c r="Z38" s="21">
        <f t="shared" ref="Z38:Z39" si="220">SQRT((G38-$G$20)^2+(H38-$H$20)^2+(I38-$I$20)^2)*100</f>
        <v>2.0402205931285335</v>
      </c>
      <c r="AA38" s="21">
        <f t="shared" ref="AA38:AA39" si="221">Z38/F38</f>
        <v>4.9660541820569892E-2</v>
      </c>
      <c r="AB38" s="22">
        <f t="shared" ref="AB38:AB39" si="222">(AA38-$AA$20)/(F38-$F$20)</f>
        <v>1.2087758658150174E-3</v>
      </c>
      <c r="AC38" s="26"/>
      <c r="AD38" s="52">
        <f t="shared" ref="AD38:AD39" si="223">IF(F38&lt;=0,NA(),IF((G38-$G$20)&lt;0,ATAN2((H38-$H$20),(G38-$G$20))*180/PI()+360,ATAN2((H38-$H$20),(G38-$G$20))*180/PI()))</f>
        <v>101.30993418430393</v>
      </c>
      <c r="AE38" s="53">
        <f t="shared" ref="AE38:AE39" si="224">IF(E38&lt;=0,NA(),ATAN(Y38/X38)*180/PI())</f>
        <v>-41.42913055904279</v>
      </c>
      <c r="AF38" s="26"/>
      <c r="AG38" s="67">
        <f t="shared" ref="AG38:AG39" si="225">1/(O38/E38)</f>
        <v>1.1468429252107342</v>
      </c>
      <c r="AH38" s="67">
        <f t="shared" ref="AH38:AH39" si="226">1/(Z38/F38)</f>
        <v>20.136711428021311</v>
      </c>
      <c r="AI38" s="26"/>
      <c r="AJ38" s="20">
        <f t="shared" ref="AJ38:AJ39" si="227">SQRT((G38-$E$11)^2+(H38-$F$11)^2+(I38-$G$11)^2)</f>
        <v>298.16280963015873</v>
      </c>
    </row>
    <row r="39" spans="2:36" ht="15.75" x14ac:dyDescent="0.25">
      <c r="B39" s="111">
        <v>20</v>
      </c>
      <c r="C39" s="112"/>
      <c r="D39" s="100">
        <v>45322.375</v>
      </c>
      <c r="E39" s="97">
        <f t="shared" ref="E39:E40" si="228">D39-D38</f>
        <v>2</v>
      </c>
      <c r="F39" s="98">
        <f t="shared" ref="F39:F40" si="229">D39-D$20</f>
        <v>43.083333333335759</v>
      </c>
      <c r="G39" s="17">
        <v>808783.90149999992</v>
      </c>
      <c r="H39" s="17">
        <v>9158821.0210000016</v>
      </c>
      <c r="I39" s="18">
        <v>2562.6055000000001</v>
      </c>
      <c r="K39" s="19">
        <f t="shared" si="207"/>
        <v>-0.65000001341104507</v>
      </c>
      <c r="L39" s="20">
        <f t="shared" si="208"/>
        <v>0.10000020265579224</v>
      </c>
      <c r="M39" s="20">
        <f t="shared" si="209"/>
        <v>0.65764736596869167</v>
      </c>
      <c r="N39" s="20">
        <f t="shared" si="210"/>
        <v>0.25000000000545697</v>
      </c>
      <c r="O39" s="21">
        <f t="shared" si="211"/>
        <v>0.70356240516978086</v>
      </c>
      <c r="P39" s="21">
        <f t="shared" si="212"/>
        <v>0.35178120258489043</v>
      </c>
      <c r="Q39" s="22">
        <f t="shared" si="213"/>
        <v>-0.26008889425017601</v>
      </c>
      <c r="R39" s="26"/>
      <c r="S39" s="52">
        <f t="shared" si="214"/>
        <v>278.74617953543128</v>
      </c>
      <c r="T39" s="53">
        <f t="shared" si="215"/>
        <v>20.813946896324424</v>
      </c>
      <c r="U39" s="26"/>
      <c r="V39" s="23">
        <f t="shared" si="216"/>
        <v>0.84999999962747097</v>
      </c>
      <c r="W39" s="21">
        <f t="shared" si="217"/>
        <v>-0.1999998465180397</v>
      </c>
      <c r="X39" s="21">
        <f t="shared" si="218"/>
        <v>0.87321242431262969</v>
      </c>
      <c r="Y39" s="21">
        <f t="shared" si="219"/>
        <v>-1.0999999999967258</v>
      </c>
      <c r="Z39" s="21">
        <f t="shared" si="220"/>
        <v>1.4044571684343872</v>
      </c>
      <c r="AA39" s="21">
        <f t="shared" si="221"/>
        <v>3.2598618996540998E-2</v>
      </c>
      <c r="AB39" s="22">
        <f t="shared" si="222"/>
        <v>7.5664105988098641E-4</v>
      </c>
      <c r="AC39" s="26"/>
      <c r="AD39" s="52">
        <f t="shared" si="223"/>
        <v>103.24051011778431</v>
      </c>
      <c r="AE39" s="53">
        <f t="shared" si="224"/>
        <v>-51.556417751414102</v>
      </c>
      <c r="AF39" s="26"/>
      <c r="AG39" s="67">
        <f t="shared" si="225"/>
        <v>2.8426760516252543</v>
      </c>
      <c r="AH39" s="67">
        <f t="shared" si="226"/>
        <v>30.676146130794955</v>
      </c>
      <c r="AI39" s="26"/>
      <c r="AJ39" s="20">
        <f t="shared" si="227"/>
        <v>298.16548837692619</v>
      </c>
    </row>
    <row r="40" spans="2:36" ht="15.75" x14ac:dyDescent="0.25">
      <c r="B40" s="111">
        <v>21</v>
      </c>
      <c r="C40" s="112"/>
      <c r="D40" s="100">
        <v>45326.375</v>
      </c>
      <c r="E40" s="97">
        <f t="shared" si="228"/>
        <v>4</v>
      </c>
      <c r="F40" s="98">
        <f t="shared" si="229"/>
        <v>47.083333333335759</v>
      </c>
      <c r="G40" s="17">
        <v>808783.89199999999</v>
      </c>
      <c r="H40" s="17">
        <v>9158821.0309999995</v>
      </c>
      <c r="I40" s="18">
        <v>2562.6125000000002</v>
      </c>
      <c r="K40" s="19">
        <f t="shared" ref="K40:K41" si="230">(G40-G39)*100</f>
        <v>-0.94999999273568392</v>
      </c>
      <c r="L40" s="20">
        <f t="shared" ref="L40:L41" si="231">(H40-H39)*100</f>
        <v>0.99999979138374329</v>
      </c>
      <c r="M40" s="20">
        <f t="shared" ref="M40:M41" si="232">SQRT(K40^2+L40^2)</f>
        <v>1.3793112661634175</v>
      </c>
      <c r="N40" s="20">
        <f t="shared" ref="N40:N41" si="233">(I40-I39)*100</f>
        <v>0.70000000000618456</v>
      </c>
      <c r="O40" s="21">
        <f t="shared" ref="O40:O41" si="234">(SQRT((G40-G39)^2+(H40-H39)^2+(I40-I39)^2)*100)</f>
        <v>1.5467706904948735</v>
      </c>
      <c r="P40" s="21">
        <f t="shared" ref="P40:P41" si="235">O40/(F40-F39)</f>
        <v>0.38669267262371837</v>
      </c>
      <c r="Q40" s="22">
        <f t="shared" ref="Q40:Q41" si="236">(P40-P39)/(F40-F39)</f>
        <v>8.7278675097069852E-3</v>
      </c>
      <c r="R40" s="26"/>
      <c r="S40" s="52">
        <f t="shared" ref="S40:S41" si="237">IF(K40&lt;0, ATAN2(L40,K40)*180/PI()+360,ATAN2(L40,K40)*180/PI())</f>
        <v>316.46879496459553</v>
      </c>
      <c r="T40" s="53">
        <f t="shared" ref="T40:T41" si="238">ATAN(N40/M40)*180/PI()</f>
        <v>26.907778081777725</v>
      </c>
      <c r="U40" s="26"/>
      <c r="V40" s="23">
        <f t="shared" ref="V40:V41" si="239">(G40-$G$20)*100</f>
        <v>-9.9999993108212948E-2</v>
      </c>
      <c r="W40" s="21">
        <f t="shared" ref="W40:W41" si="240">(H40-$H$20)*100</f>
        <v>0.79999994486570358</v>
      </c>
      <c r="X40" s="21">
        <f t="shared" ref="X40:X41" si="241">SQRT(V40^2+W40^2)</f>
        <v>0.80622571926649134</v>
      </c>
      <c r="Y40" s="21">
        <f t="shared" ref="Y40:Y41" si="242">(I40-$I$20)*100</f>
        <v>-0.39999999999054126</v>
      </c>
      <c r="Z40" s="21">
        <f t="shared" ref="Z40:Z41" si="243">SQRT((G40-$G$20)^2+(H40-$H$20)^2+(I40-$I$20)^2)*100</f>
        <v>0.89999995022177881</v>
      </c>
      <c r="AA40" s="21">
        <f t="shared" ref="AA40:AA41" si="244">Z40/F40</f>
        <v>1.911504319055007E-2</v>
      </c>
      <c r="AB40" s="22">
        <f t="shared" ref="AB40:AB41" si="245">(AA40-$AA$20)/(F40-$F$20)</f>
        <v>4.0598321820635224E-4</v>
      </c>
      <c r="AC40" s="26"/>
      <c r="AD40" s="52">
        <f t="shared" ref="AD40:AD41" si="246">IF(F40&lt;=0,NA(),IF((G40-$G$20)&lt;0,ATAN2((H40-$H$20),(G40-$G$20))*180/PI()+360,ATAN2((H40-$H$20),(G40-$G$20))*180/PI()))</f>
        <v>352.8749836510982</v>
      </c>
      <c r="AE40" s="53">
        <f t="shared" ref="AE40:AE41" si="247">IF(E40&lt;=0,NA(),ATAN(Y40/X40)*180/PI())</f>
        <v>-26.387801532825261</v>
      </c>
      <c r="AF40" s="26"/>
      <c r="AG40" s="67">
        <f t="shared" ref="AG40:AG41" si="248">1/(O40/E40)</f>
        <v>2.5860329682871357</v>
      </c>
      <c r="AH40" s="67">
        <f t="shared" ref="AH40:AH41" si="249">1/(Z40/F40)</f>
        <v>52.314817708304801</v>
      </c>
      <c r="AI40" s="26"/>
      <c r="AJ40" s="20">
        <f t="shared" ref="AJ40:AJ41" si="250">SQRT((G40-$E$11)^2+(H40-$F$11)^2+(I40-$G$11)^2)</f>
        <v>298.16250510560326</v>
      </c>
    </row>
    <row r="41" spans="2:36" ht="15.75" x14ac:dyDescent="0.25">
      <c r="B41" s="111">
        <v>22</v>
      </c>
      <c r="C41" s="112"/>
      <c r="D41" s="100">
        <v>45328.375</v>
      </c>
      <c r="E41" s="97">
        <f t="shared" ref="E41:E42" si="251">D41-D40</f>
        <v>2</v>
      </c>
      <c r="F41" s="98">
        <f t="shared" ref="F41:F42" si="252">D41-D$20</f>
        <v>49.083333333335759</v>
      </c>
      <c r="G41" s="17">
        <v>808783.90500000003</v>
      </c>
      <c r="H41" s="17">
        <v>9158821.0234999992</v>
      </c>
      <c r="I41" s="18">
        <v>2562.607</v>
      </c>
      <c r="K41" s="19">
        <f t="shared" si="230"/>
        <v>1.3000000035390258</v>
      </c>
      <c r="L41" s="20">
        <f t="shared" si="231"/>
        <v>-0.75000002980232239</v>
      </c>
      <c r="M41" s="20">
        <f t="shared" si="232"/>
        <v>1.5008331199387064</v>
      </c>
      <c r="N41" s="20">
        <f t="shared" si="233"/>
        <v>-0.55000000002110028</v>
      </c>
      <c r="O41" s="21">
        <f t="shared" si="234"/>
        <v>1.5984367531836101</v>
      </c>
      <c r="P41" s="21">
        <f t="shared" si="235"/>
        <v>0.79921837659180506</v>
      </c>
      <c r="Q41" s="22">
        <f t="shared" si="236"/>
        <v>0.20626285198404334</v>
      </c>
      <c r="R41" s="26"/>
      <c r="S41" s="52">
        <f t="shared" si="237"/>
        <v>119.9816402868218</v>
      </c>
      <c r="T41" s="53">
        <f t="shared" si="238"/>
        <v>-20.126022922259196</v>
      </c>
      <c r="U41" s="26"/>
      <c r="V41" s="23">
        <f t="shared" si="239"/>
        <v>1.2000000104308128</v>
      </c>
      <c r="W41" s="21">
        <f t="shared" si="240"/>
        <v>4.9999915063381195E-2</v>
      </c>
      <c r="X41" s="21">
        <f t="shared" si="241"/>
        <v>1.2010412218322468</v>
      </c>
      <c r="Y41" s="21">
        <f t="shared" si="242"/>
        <v>-0.95000000001164153</v>
      </c>
      <c r="Z41" s="21">
        <f t="shared" si="243"/>
        <v>1.5313392885191757</v>
      </c>
      <c r="AA41" s="21">
        <f t="shared" si="244"/>
        <v>3.1198763093767741E-2</v>
      </c>
      <c r="AB41" s="22">
        <f t="shared" si="245"/>
        <v>6.3562845012766448E-4</v>
      </c>
      <c r="AC41" s="26"/>
      <c r="AD41" s="52">
        <f t="shared" si="246"/>
        <v>87.614060038723011</v>
      </c>
      <c r="AE41" s="53">
        <f t="shared" si="247"/>
        <v>-38.343304160566831</v>
      </c>
      <c r="AF41" s="26"/>
      <c r="AG41" s="67">
        <f t="shared" si="248"/>
        <v>1.2512224809749872</v>
      </c>
      <c r="AH41" s="67">
        <f t="shared" si="249"/>
        <v>32.052552756482832</v>
      </c>
      <c r="AI41" s="26"/>
      <c r="AJ41" s="20">
        <f t="shared" si="250"/>
        <v>298.16180899637573</v>
      </c>
    </row>
    <row r="42" spans="2:36" ht="15.75" x14ac:dyDescent="0.25">
      <c r="B42" s="111">
        <v>23</v>
      </c>
      <c r="C42" s="112"/>
      <c r="D42" s="100">
        <v>45331.375</v>
      </c>
      <c r="E42" s="97">
        <f t="shared" si="251"/>
        <v>3</v>
      </c>
      <c r="F42" s="98">
        <f t="shared" si="252"/>
        <v>52.083333333335759</v>
      </c>
      <c r="G42" s="17">
        <v>808783.88299999991</v>
      </c>
      <c r="H42" s="17">
        <v>9158821.0350000001</v>
      </c>
      <c r="I42" s="18">
        <v>2562.607</v>
      </c>
      <c r="K42" s="19">
        <f t="shared" ref="K42:K43" si="253">(G42-G41)*100</f>
        <v>-2.2000000113621354</v>
      </c>
      <c r="L42" s="20">
        <f t="shared" ref="L42:L43" si="254">(H42-H41)*100</f>
        <v>1.1500000953674316</v>
      </c>
      <c r="M42" s="20">
        <f t="shared" ref="M42:M43" si="255">SQRT(K42^2+L42^2)</f>
        <v>2.4824383717100607</v>
      </c>
      <c r="N42" s="20">
        <f t="shared" ref="N42:N43" si="256">(I42-I41)*100</f>
        <v>0</v>
      </c>
      <c r="O42" s="21">
        <f t="shared" ref="O42:O43" si="257">(SQRT((G42-G41)^2+(H42-H41)^2+(I42-I41)^2)*100)</f>
        <v>2.4824383717100607</v>
      </c>
      <c r="P42" s="21">
        <f t="shared" ref="P42:P43" si="258">O42/(F42-F41)</f>
        <v>0.82747945723668692</v>
      </c>
      <c r="Q42" s="22">
        <f t="shared" ref="Q42:Q43" si="259">(P42-P41)/(F42-F41)</f>
        <v>9.4203602149606214E-3</v>
      </c>
      <c r="R42" s="26"/>
      <c r="S42" s="52">
        <f t="shared" ref="S42:S43" si="260">IF(K42&lt;0, ATAN2(L42,K42)*180/PI()+360,ATAN2(L42,K42)*180/PI())</f>
        <v>297.5972976978494</v>
      </c>
      <c r="T42" s="53">
        <f t="shared" ref="T42:T43" si="261">ATAN(N42/M42)*180/PI()</f>
        <v>0</v>
      </c>
      <c r="U42" s="26"/>
      <c r="V42" s="23">
        <f t="shared" ref="V42:V43" si="262">(G42-$G$20)*100</f>
        <v>-1.0000000009313226</v>
      </c>
      <c r="W42" s="21">
        <f t="shared" ref="W42:W43" si="263">(H42-$H$20)*100</f>
        <v>1.2000000104308128</v>
      </c>
      <c r="X42" s="21">
        <f t="shared" ref="X42:X43" si="264">SQRT(V42^2+W42^2)</f>
        <v>1.5620499437907214</v>
      </c>
      <c r="Y42" s="21">
        <f t="shared" ref="Y42:Y43" si="265">(I42-$I$20)*100</f>
        <v>-0.95000000001164153</v>
      </c>
      <c r="Z42" s="21">
        <f t="shared" ref="Z42:Z43" si="266">SQRT((G42-$G$20)^2+(H42-$H$20)^2+(I42-$I$20)^2)*100</f>
        <v>1.8282505372400999</v>
      </c>
      <c r="AA42" s="21">
        <f t="shared" ref="AA42:AA43" si="267">Z42/F42</f>
        <v>3.5102410315008284E-2</v>
      </c>
      <c r="AB42" s="22">
        <f t="shared" ref="AB42:AB43" si="268">(AA42-$AA$20)/(F42-$F$20)</f>
        <v>6.7396627804812762E-4</v>
      </c>
      <c r="AC42" s="26"/>
      <c r="AD42" s="52">
        <f t="shared" ref="AD42:AD43" si="269">IF(F42&lt;=0,NA(),IF((G42-$G$20)&lt;0,ATAN2((H42-$H$20),(G42-$G$20))*180/PI()+360,ATAN2((H42-$H$20),(G42-$G$20))*180/PI()))</f>
        <v>320.19442912642683</v>
      </c>
      <c r="AE42" s="53">
        <f t="shared" ref="AE42:AE43" si="270">IF(E42&lt;=0,NA(),ATAN(Y42/X42)*180/PI())</f>
        <v>-31.306928740683372</v>
      </c>
      <c r="AF42" s="26"/>
      <c r="AG42" s="67">
        <f t="shared" ref="AG42:AG43" si="271">1/(O42/E42)</f>
        <v>1.2084892153569999</v>
      </c>
      <c r="AH42" s="67">
        <f t="shared" ref="AH42:AH43" si="272">1/(Z42/F42)</f>
        <v>28.488072215725964</v>
      </c>
      <c r="AI42" s="26"/>
      <c r="AJ42" s="20">
        <f t="shared" ref="AJ42:AJ43" si="273">SQRT((G42-$E$11)^2+(H42-$F$11)^2+(I42-$G$11)^2)</f>
        <v>298.16278619285441</v>
      </c>
    </row>
    <row r="43" spans="2:36" ht="15.75" x14ac:dyDescent="0.25">
      <c r="B43" s="111">
        <v>24</v>
      </c>
      <c r="C43" s="112"/>
      <c r="D43" s="100">
        <v>45334.416666666664</v>
      </c>
      <c r="E43" s="97">
        <f t="shared" ref="E43:E44" si="274">D43-D42</f>
        <v>3.0416666666642413</v>
      </c>
      <c r="F43" s="98">
        <f t="shared" ref="F43:F44" si="275">D43-D$20</f>
        <v>55.125</v>
      </c>
      <c r="G43" s="17">
        <v>808783.91999999993</v>
      </c>
      <c r="H43" s="17">
        <v>9158821.0124999993</v>
      </c>
      <c r="I43" s="18">
        <v>2562.6005</v>
      </c>
      <c r="K43" s="19">
        <f t="shared" si="253"/>
        <v>3.7000000011175871</v>
      </c>
      <c r="L43" s="20">
        <f t="shared" si="254"/>
        <v>-2.2500000894069672</v>
      </c>
      <c r="M43" s="20">
        <f t="shared" si="255"/>
        <v>4.3304157318439422</v>
      </c>
      <c r="N43" s="20">
        <f t="shared" si="256"/>
        <v>-0.64999999999599822</v>
      </c>
      <c r="O43" s="21">
        <f t="shared" si="257"/>
        <v>4.3789268560454744</v>
      </c>
      <c r="P43" s="21">
        <f t="shared" si="258"/>
        <v>1.439647185550345</v>
      </c>
      <c r="Q43" s="22">
        <f t="shared" si="259"/>
        <v>0.20126062300739053</v>
      </c>
      <c r="R43" s="26"/>
      <c r="S43" s="52">
        <f t="shared" si="260"/>
        <v>121.30412449864127</v>
      </c>
      <c r="T43" s="53">
        <f t="shared" si="261"/>
        <v>-8.53642853105009</v>
      </c>
      <c r="U43" s="26"/>
      <c r="V43" s="23">
        <f t="shared" si="262"/>
        <v>2.7000000001862645</v>
      </c>
      <c r="W43" s="21">
        <f t="shared" si="263"/>
        <v>-1.0500000789761543</v>
      </c>
      <c r="X43" s="21">
        <f t="shared" si="264"/>
        <v>2.8969812161724069</v>
      </c>
      <c r="Y43" s="21">
        <f t="shared" si="265"/>
        <v>-1.6000000000076398</v>
      </c>
      <c r="Z43" s="21">
        <f t="shared" si="266"/>
        <v>3.3094561738872152</v>
      </c>
      <c r="AA43" s="21">
        <f t="shared" si="267"/>
        <v>6.0035486147613885E-2</v>
      </c>
      <c r="AB43" s="22">
        <f t="shared" si="268"/>
        <v>1.089079113788914E-3</v>
      </c>
      <c r="AC43" s="26"/>
      <c r="AD43" s="52">
        <f t="shared" si="269"/>
        <v>111.25050696156218</v>
      </c>
      <c r="AE43" s="53">
        <f t="shared" si="270"/>
        <v>-28.911829052797312</v>
      </c>
      <c r="AF43" s="26"/>
      <c r="AG43" s="67">
        <f t="shared" si="271"/>
        <v>0.69461463199938278</v>
      </c>
      <c r="AH43" s="67">
        <f t="shared" si="272"/>
        <v>16.656815229932889</v>
      </c>
      <c r="AI43" s="26"/>
      <c r="AJ43" s="20">
        <f t="shared" si="273"/>
        <v>298.16300341296682</v>
      </c>
    </row>
    <row r="44" spans="2:36" ht="15.75" x14ac:dyDescent="0.25">
      <c r="B44" s="111">
        <v>25</v>
      </c>
      <c r="C44" s="112"/>
      <c r="D44" s="100">
        <v>45336.416666666664</v>
      </c>
      <c r="E44" s="97">
        <f t="shared" si="274"/>
        <v>2</v>
      </c>
      <c r="F44" s="98">
        <f t="shared" si="275"/>
        <v>57.125</v>
      </c>
      <c r="G44" s="17">
        <v>808783.92950000009</v>
      </c>
      <c r="H44" s="17">
        <v>9158821.0080000013</v>
      </c>
      <c r="I44" s="18">
        <v>2562.6009999999997</v>
      </c>
      <c r="K44" s="19">
        <f t="shared" ref="K44:K45" si="276">(G44-G43)*100</f>
        <v>0.95000001601874828</v>
      </c>
      <c r="L44" s="20">
        <f t="shared" ref="L44:L45" si="277">(H44-H43)*100</f>
        <v>-0.44999979436397552</v>
      </c>
      <c r="M44" s="20">
        <f t="shared" ref="M44:M45" si="278">SQRT(K44^2+L44^2)</f>
        <v>1.0511897285282246</v>
      </c>
      <c r="N44" s="20">
        <f t="shared" ref="N44:N45" si="279">(I44-I43)*100</f>
        <v>4.9999999964711606E-2</v>
      </c>
      <c r="O44" s="21">
        <f t="shared" ref="O44:O45" si="280">(SQRT((G44-G43)^2+(H44-H43)^2+(I44-I43)^2)*100)</f>
        <v>1.0523781855206396</v>
      </c>
      <c r="P44" s="21">
        <f t="shared" ref="P44:P45" si="281">O44/(F44-F43)</f>
        <v>0.52618909276031978</v>
      </c>
      <c r="Q44" s="22">
        <f t="shared" ref="Q44:Q45" si="282">(P44-P43)/(F44-F43)</f>
        <v>-0.45672904639501261</v>
      </c>
      <c r="R44" s="26"/>
      <c r="S44" s="52">
        <f t="shared" ref="S44:S45" si="283">IF(K44&lt;0, ATAN2(L44,K44)*180/PI()+360,ATAN2(L44,K44)*180/PI())</f>
        <v>115.34616543879164</v>
      </c>
      <c r="T44" s="53">
        <f t="shared" ref="T44:T45" si="284">ATAN(N44/M44)*180/PI()</f>
        <v>2.7232300215129799</v>
      </c>
      <c r="U44" s="26"/>
      <c r="V44" s="23">
        <f t="shared" ref="V44:V45" si="285">(G44-$G$20)*100</f>
        <v>3.6500000162050128</v>
      </c>
      <c r="W44" s="21">
        <f t="shared" ref="W44:W45" si="286">(H44-$H$20)*100</f>
        <v>-1.4999998733401299</v>
      </c>
      <c r="X44" s="21">
        <f t="shared" ref="X44:X45" si="287">SQRT(V44^2+W44^2)</f>
        <v>3.9462006713188065</v>
      </c>
      <c r="Y44" s="21">
        <f t="shared" ref="Y44:Y45" si="288">(I44-$I$20)*100</f>
        <v>-1.5500000000429281</v>
      </c>
      <c r="Z44" s="21">
        <f t="shared" ref="Z44:Z45" si="289">SQRT((G44-$G$20)^2+(H44-$H$20)^2+(I44-$I$20)^2)*100</f>
        <v>4.2396933542946336</v>
      </c>
      <c r="AA44" s="21">
        <f t="shared" ref="AA44:AA45" si="290">Z44/F44</f>
        <v>7.4217826771022039E-2</v>
      </c>
      <c r="AB44" s="22">
        <f t="shared" ref="AB44:AB45" si="291">(AA44-$AA$20)/(F44-$F$20)</f>
        <v>1.2992179741097951E-3</v>
      </c>
      <c r="AC44" s="26"/>
      <c r="AD44" s="52">
        <f t="shared" ref="AD44:AD45" si="292">IF(F44&lt;=0,NA(),IF((G44-$G$20)&lt;0,ATAN2((H44-$H$20),(G44-$G$20))*180/PI()+360,ATAN2((H44-$H$20),(G44-$G$20))*180/PI()))</f>
        <v>112.34064616959145</v>
      </c>
      <c r="AE44" s="53">
        <f t="shared" ref="AE44:AE45" si="293">IF(E44&lt;=0,NA(),ATAN(Y44/X44)*180/PI())</f>
        <v>-21.444049365515266</v>
      </c>
      <c r="AF44" s="26"/>
      <c r="AG44" s="67">
        <f t="shared" ref="AG44:AG45" si="294">1/(O44/E44)</f>
        <v>1.9004574852628162</v>
      </c>
      <c r="AH44" s="67">
        <f t="shared" ref="AH44:AH45" si="295">1/(Z44/F44)</f>
        <v>13.473851815753312</v>
      </c>
      <c r="AI44" s="26"/>
      <c r="AJ44" s="20">
        <f t="shared" ref="AJ44:AJ45" si="296">SQRT((G44-$E$11)^2+(H44-$F$11)^2+(I44-$G$11)^2)</f>
        <v>298.16224807458366</v>
      </c>
    </row>
    <row r="45" spans="2:36" ht="15.75" x14ac:dyDescent="0.25">
      <c r="B45" s="111">
        <v>26</v>
      </c>
      <c r="C45" s="112"/>
      <c r="D45" s="100">
        <v>45338.416666666664</v>
      </c>
      <c r="E45" s="97">
        <f t="shared" ref="E45:E46" si="297">D45-D44</f>
        <v>2</v>
      </c>
      <c r="F45" s="98">
        <f t="shared" ref="F45:F46" si="298">D45-D$20</f>
        <v>59.125</v>
      </c>
      <c r="G45" s="17">
        <v>808783.92050000001</v>
      </c>
      <c r="H45" s="17">
        <v>9158821.0120000001</v>
      </c>
      <c r="I45" s="18">
        <v>2562.6010000000001</v>
      </c>
      <c r="K45" s="19">
        <f t="shared" si="276"/>
        <v>-0.90000000782310963</v>
      </c>
      <c r="L45" s="20">
        <f t="shared" si="277"/>
        <v>0.39999987930059433</v>
      </c>
      <c r="M45" s="20">
        <f t="shared" si="278"/>
        <v>0.98488573830779347</v>
      </c>
      <c r="N45" s="20">
        <f t="shared" si="279"/>
        <v>4.5474735088646412E-11</v>
      </c>
      <c r="O45" s="21">
        <f t="shared" si="280"/>
        <v>0.98488573830779347</v>
      </c>
      <c r="P45" s="21">
        <f t="shared" si="281"/>
        <v>0.49244286915389673</v>
      </c>
      <c r="Q45" s="22">
        <f t="shared" si="282"/>
        <v>-1.6873111803211521E-2</v>
      </c>
      <c r="R45" s="26"/>
      <c r="S45" s="52">
        <f t="shared" si="283"/>
        <v>293.96248237323528</v>
      </c>
      <c r="T45" s="53">
        <f t="shared" si="284"/>
        <v>2.645495100306394E-9</v>
      </c>
      <c r="U45" s="26"/>
      <c r="V45" s="23">
        <f t="shared" si="285"/>
        <v>2.7500000083819032</v>
      </c>
      <c r="W45" s="21">
        <f t="shared" si="286"/>
        <v>-1.0999999940395355</v>
      </c>
      <c r="X45" s="21">
        <f t="shared" si="287"/>
        <v>2.9618406494927179</v>
      </c>
      <c r="Y45" s="21">
        <f t="shared" si="288"/>
        <v>-1.5499999999974534</v>
      </c>
      <c r="Z45" s="21">
        <f t="shared" si="289"/>
        <v>3.3429029350221269</v>
      </c>
      <c r="AA45" s="21">
        <f t="shared" si="290"/>
        <v>5.6539584524687138E-2</v>
      </c>
      <c r="AB45" s="22">
        <f t="shared" si="291"/>
        <v>9.5627204270083959E-4</v>
      </c>
      <c r="AC45" s="26"/>
      <c r="AD45" s="52">
        <f t="shared" si="292"/>
        <v>111.80140931907641</v>
      </c>
      <c r="AE45" s="53">
        <f t="shared" si="293"/>
        <v>-27.624107059901228</v>
      </c>
      <c r="AF45" s="26"/>
      <c r="AG45" s="67">
        <f t="shared" si="294"/>
        <v>2.0306924166008851</v>
      </c>
      <c r="AH45" s="67">
        <f t="shared" si="295"/>
        <v>17.686723530190879</v>
      </c>
      <c r="AI45" s="26"/>
      <c r="AJ45" s="20">
        <f t="shared" si="296"/>
        <v>298.16325225206975</v>
      </c>
    </row>
    <row r="46" spans="2:36" ht="15.75" x14ac:dyDescent="0.25">
      <c r="B46" s="111">
        <v>27</v>
      </c>
      <c r="C46" s="112"/>
      <c r="D46" s="100">
        <v>45341.416666666664</v>
      </c>
      <c r="E46" s="97">
        <f t="shared" si="297"/>
        <v>3</v>
      </c>
      <c r="F46" s="98">
        <f t="shared" si="298"/>
        <v>62.125</v>
      </c>
      <c r="G46" s="17">
        <v>808783.90299999993</v>
      </c>
      <c r="H46" s="17">
        <v>9158821.0225000009</v>
      </c>
      <c r="I46" s="18">
        <v>2562.6035000000002</v>
      </c>
      <c r="K46" s="19">
        <f t="shared" ref="K46:K48" si="299">(G46-G45)*100</f>
        <v>-1.7500000074505806</v>
      </c>
      <c r="L46" s="20">
        <f t="shared" ref="L46:L48" si="300">(H46-H45)*100</f>
        <v>1.0500000789761543</v>
      </c>
      <c r="M46" s="20">
        <f t="shared" ref="M46:M48" si="301">SQRT(K46^2+L46^2)</f>
        <v>2.0408332102175724</v>
      </c>
      <c r="N46" s="20">
        <f t="shared" ref="N46:N48" si="302">(I46-I45)*100</f>
        <v>0.25000000000545697</v>
      </c>
      <c r="O46" s="21">
        <f t="shared" ref="O46:O48" si="303">(SQRT((G46-G45)^2+(H46-H45)^2+(I46-I45)^2)*100)</f>
        <v>2.0560885661687074</v>
      </c>
      <c r="P46" s="21">
        <f t="shared" ref="P46:P48" si="304">O46/(F46-F45)</f>
        <v>0.68536285538956909</v>
      </c>
      <c r="Q46" s="22">
        <f t="shared" ref="Q46:Q48" si="305">(P46-P45)/(F46-F45)</f>
        <v>6.4306662078557453E-2</v>
      </c>
      <c r="R46" s="26"/>
      <c r="S46" s="52">
        <f t="shared" ref="S46:S48" si="306">IF(K46&lt;0, ATAN2(L46,K46)*180/PI()+360,ATAN2(L46,K46)*180/PI())</f>
        <v>300.96375832571562</v>
      </c>
      <c r="T46" s="53">
        <f t="shared" ref="T46:T48" si="307">ATAN(N46/M46)*180/PI()</f>
        <v>6.9838802531489304</v>
      </c>
      <c r="U46" s="26"/>
      <c r="V46" s="23">
        <f t="shared" ref="V46:V48" si="308">(G46-$G$20)*100</f>
        <v>1.0000000009313226</v>
      </c>
      <c r="W46" s="21">
        <f t="shared" ref="W46:W48" si="309">(H46-$H$20)*100</f>
        <v>-4.9999915063381195E-2</v>
      </c>
      <c r="X46" s="21">
        <f t="shared" ref="X46:X48" si="310">SQRT(V46^2+W46^2)</f>
        <v>1.001249216413671</v>
      </c>
      <c r="Y46" s="21">
        <f t="shared" ref="Y46:Y48" si="311">(I46-$I$20)*100</f>
        <v>-1.2999999999919964</v>
      </c>
      <c r="Z46" s="21">
        <f t="shared" ref="Z46:Z48" si="312">SQRT((G46-$G$20)^2+(H46-$H$20)^2+(I46-$I$20)^2)*100</f>
        <v>1.6408839061152929</v>
      </c>
      <c r="AA46" s="21">
        <f t="shared" ref="AA46:AA48" si="313">Z46/F46</f>
        <v>2.6412618207087211E-2</v>
      </c>
      <c r="AB46" s="22">
        <f t="shared" ref="AB46:AB48" si="314">(AA46-$AA$20)/(F46-$F$20)</f>
        <v>4.2515280816236958E-4</v>
      </c>
      <c r="AC46" s="26"/>
      <c r="AD46" s="52">
        <f t="shared" ref="AD46:AD48" si="315">IF(F46&lt;=0,NA(),IF((G46-$G$20)&lt;0,ATAN2((H46-$H$20),(G46-$G$20))*180/PI()+360,ATAN2((H46-$H$20),(G46-$G$20))*180/PI()))</f>
        <v>92.862400369076482</v>
      </c>
      <c r="AE46" s="53">
        <f t="shared" ref="AE46:AE48" si="316">IF(E46&lt;=0,NA(),ATAN(Y46/X46)*180/PI())</f>
        <v>-52.396833965443086</v>
      </c>
      <c r="AF46" s="26"/>
      <c r="AG46" s="67">
        <f t="shared" ref="AG46:AG48" si="317">1/(O46/E46)</f>
        <v>1.459081116136046</v>
      </c>
      <c r="AH46" s="67">
        <f t="shared" ref="AH46:AH48" si="318">1/(Z46/F46)</f>
        <v>37.860691892016725</v>
      </c>
      <c r="AI46" s="26"/>
      <c r="AJ46" s="20">
        <f t="shared" ref="AJ46:AJ48" si="319">SQRT((G46-$E$11)^2+(H46-$F$11)^2+(I46-$G$11)^2)</f>
        <v>298.16319499294082</v>
      </c>
    </row>
    <row r="47" spans="2:36" ht="15.75" x14ac:dyDescent="0.25">
      <c r="B47" s="111">
        <v>28</v>
      </c>
      <c r="C47" s="112"/>
      <c r="D47" s="100">
        <v>45343.416666666664</v>
      </c>
      <c r="E47" s="97">
        <f t="shared" ref="E47:E48" si="320">D47-D46</f>
        <v>2</v>
      </c>
      <c r="F47" s="98">
        <f t="shared" ref="F47:F48" si="321">D47-D$20</f>
        <v>64.125</v>
      </c>
      <c r="G47" s="17">
        <v>808783.88250000007</v>
      </c>
      <c r="H47" s="17">
        <v>9158821.0360000003</v>
      </c>
      <c r="I47" s="18">
        <v>2562.6</v>
      </c>
      <c r="K47" s="19">
        <f t="shared" si="299"/>
        <v>-2.0499999867752194</v>
      </c>
      <c r="L47" s="20">
        <f t="shared" si="300"/>
        <v>1.3499999418854713</v>
      </c>
      <c r="M47" s="20">
        <f t="shared" si="301"/>
        <v>2.4545874987193215</v>
      </c>
      <c r="N47" s="20">
        <f t="shared" si="302"/>
        <v>-0.35000000002582965</v>
      </c>
      <c r="O47" s="21">
        <f t="shared" si="303"/>
        <v>2.4794152110703962</v>
      </c>
      <c r="P47" s="21">
        <f t="shared" si="304"/>
        <v>1.2397076055351981</v>
      </c>
      <c r="Q47" s="22">
        <f t="shared" si="305"/>
        <v>0.2771723750728145</v>
      </c>
      <c r="R47" s="26"/>
      <c r="S47" s="52">
        <f t="shared" si="306"/>
        <v>303.3663650379072</v>
      </c>
      <c r="T47" s="53">
        <f t="shared" si="307"/>
        <v>-8.1151101905525032</v>
      </c>
      <c r="U47" s="26"/>
      <c r="V47" s="23">
        <f t="shared" si="308"/>
        <v>-1.0499999858438969</v>
      </c>
      <c r="W47" s="21">
        <f t="shared" si="309"/>
        <v>1.3000000268220901</v>
      </c>
      <c r="X47" s="21">
        <f t="shared" si="310"/>
        <v>1.6710775086780441</v>
      </c>
      <c r="Y47" s="21">
        <f t="shared" si="311"/>
        <v>-1.6500000000178261</v>
      </c>
      <c r="Z47" s="21">
        <f t="shared" si="312"/>
        <v>2.3484037216944715</v>
      </c>
      <c r="AA47" s="21">
        <f t="shared" si="313"/>
        <v>3.6622280260342636E-2</v>
      </c>
      <c r="AB47" s="22">
        <f t="shared" si="314"/>
        <v>5.7110768437181503E-4</v>
      </c>
      <c r="AC47" s="26"/>
      <c r="AD47" s="52">
        <f t="shared" si="315"/>
        <v>321.07245736263928</v>
      </c>
      <c r="AE47" s="53">
        <f t="shared" si="316"/>
        <v>-44.636372210013334</v>
      </c>
      <c r="AF47" s="26"/>
      <c r="AG47" s="67">
        <f t="shared" si="317"/>
        <v>0.80664182064793155</v>
      </c>
      <c r="AH47" s="67">
        <f t="shared" si="318"/>
        <v>27.305781969094788</v>
      </c>
      <c r="AI47" s="26"/>
      <c r="AJ47" s="20">
        <f t="shared" si="319"/>
        <v>298.16125154420615</v>
      </c>
    </row>
    <row r="48" spans="2:36" ht="15.75" x14ac:dyDescent="0.25">
      <c r="B48" s="111">
        <v>29</v>
      </c>
      <c r="C48" s="112"/>
      <c r="D48" s="100">
        <v>45345.666666666664</v>
      </c>
      <c r="E48" s="97">
        <f t="shared" si="320"/>
        <v>2.25</v>
      </c>
      <c r="F48" s="98">
        <f t="shared" si="321"/>
        <v>66.375</v>
      </c>
      <c r="G48" s="17">
        <v>808783.89599999995</v>
      </c>
      <c r="H48" s="17">
        <v>9158821.0289999992</v>
      </c>
      <c r="I48" s="18">
        <v>2562.6109999999999</v>
      </c>
      <c r="K48" s="19">
        <f t="shared" si="299"/>
        <v>1.3499999884516001</v>
      </c>
      <c r="L48" s="20">
        <f t="shared" si="300"/>
        <v>-0.70000011473894119</v>
      </c>
      <c r="M48" s="20">
        <f t="shared" si="301"/>
        <v>1.5206906751387184</v>
      </c>
      <c r="N48" s="20">
        <f t="shared" si="302"/>
        <v>1.0999999999967258</v>
      </c>
      <c r="O48" s="21">
        <f t="shared" si="303"/>
        <v>1.8768324723977492</v>
      </c>
      <c r="P48" s="21">
        <f t="shared" si="304"/>
        <v>0.83414776551011072</v>
      </c>
      <c r="Q48" s="22">
        <f t="shared" si="305"/>
        <v>-0.18024881778892773</v>
      </c>
      <c r="R48" s="26"/>
      <c r="S48" s="52">
        <f t="shared" si="306"/>
        <v>117.40757947593687</v>
      </c>
      <c r="T48" s="53">
        <f t="shared" si="307"/>
        <v>35.880304288530056</v>
      </c>
      <c r="U48" s="26"/>
      <c r="V48" s="23">
        <f t="shared" si="308"/>
        <v>0.30000000260770321</v>
      </c>
      <c r="W48" s="21">
        <f t="shared" si="309"/>
        <v>0.59999991208314896</v>
      </c>
      <c r="X48" s="21">
        <f t="shared" si="310"/>
        <v>0.67082031578091639</v>
      </c>
      <c r="Y48" s="21">
        <f t="shared" si="311"/>
        <v>-0.55000000002110028</v>
      </c>
      <c r="Z48" s="21">
        <f t="shared" si="312"/>
        <v>0.86746751875077066</v>
      </c>
      <c r="AA48" s="21">
        <f t="shared" si="313"/>
        <v>1.3069190489653795E-2</v>
      </c>
      <c r="AB48" s="22">
        <f t="shared" si="314"/>
        <v>1.9689929174619654E-4</v>
      </c>
      <c r="AC48" s="26"/>
      <c r="AD48" s="52">
        <f t="shared" si="315"/>
        <v>26.565054734468593</v>
      </c>
      <c r="AE48" s="53">
        <f t="shared" si="316"/>
        <v>-39.348041649245843</v>
      </c>
      <c r="AF48" s="26"/>
      <c r="AG48" s="67">
        <f t="shared" si="317"/>
        <v>1.1988283627283529</v>
      </c>
      <c r="AH48" s="67">
        <f t="shared" si="318"/>
        <v>76.515833233255606</v>
      </c>
      <c r="AI48" s="26"/>
      <c r="AJ48" s="20">
        <f t="shared" si="319"/>
        <v>298.1620516762311</v>
      </c>
    </row>
    <row r="49" spans="2:36" ht="15.75" x14ac:dyDescent="0.25">
      <c r="B49" s="111">
        <v>30</v>
      </c>
      <c r="C49" s="112"/>
      <c r="D49" s="100">
        <v>45350.375</v>
      </c>
      <c r="E49" s="97">
        <f t="shared" ref="E49:E50" si="322">D49-D48</f>
        <v>4.7083333333357587</v>
      </c>
      <c r="F49" s="98">
        <f t="shared" ref="F49:F50" si="323">D49-D$20</f>
        <v>71.083333333335759</v>
      </c>
      <c r="G49" s="17">
        <v>808783.88950000005</v>
      </c>
      <c r="H49" s="17">
        <v>9158821.0295000002</v>
      </c>
      <c r="I49" s="18">
        <v>2562.6030000000001</v>
      </c>
      <c r="K49" s="19">
        <f t="shared" ref="K49:K50" si="324">(G49-G48)*100</f>
        <v>-0.64999999012798071</v>
      </c>
      <c r="L49" s="20">
        <f t="shared" ref="L49:L50" si="325">(H49-H48)*100</f>
        <v>5.0000101327896118E-2</v>
      </c>
      <c r="M49" s="20">
        <f t="shared" ref="M49:M50" si="326">SQRT(K49^2+L49^2)</f>
        <v>0.65192023844882663</v>
      </c>
      <c r="N49" s="20">
        <f t="shared" ref="N49:N50" si="327">(I49-I48)*100</f>
        <v>-0.79999999998108251</v>
      </c>
      <c r="O49" s="21">
        <f t="shared" ref="O49:O50" si="328">(SQRT((G49-G48)^2+(H49-H48)^2+(I49-I48)^2)*100)</f>
        <v>1.0319883707042958</v>
      </c>
      <c r="P49" s="21">
        <f t="shared" ref="P49:P50" si="329">O49/(F49-F48)</f>
        <v>0.21918337076894107</v>
      </c>
      <c r="Q49" s="22">
        <f t="shared" ref="Q49:Q50" si="330">(P49-P48)/(F49-F48)</f>
        <v>-0.13061190684761476</v>
      </c>
      <c r="R49" s="26"/>
      <c r="S49" s="52">
        <f t="shared" ref="S49:S50" si="331">IF(K49&lt;0, ATAN2(L49,K49)*180/PI()+360,ATAN2(L49,K49)*180/PI())</f>
        <v>274.39871430078563</v>
      </c>
      <c r="T49" s="53">
        <f t="shared" ref="T49:T50" si="332">ATAN(N49/M49)*180/PI()</f>
        <v>-50.82339860923404</v>
      </c>
      <c r="U49" s="26"/>
      <c r="V49" s="23">
        <f t="shared" ref="V49:V50" si="333">(G49-$G$20)*100</f>
        <v>-0.3499999875202775</v>
      </c>
      <c r="W49" s="21">
        <f t="shared" ref="W49:W50" si="334">(H49-$H$20)*100</f>
        <v>0.65000001341104507</v>
      </c>
      <c r="X49" s="21">
        <f t="shared" ref="X49:X50" si="335">SQRT(V49^2+W49^2)</f>
        <v>0.73824115890307362</v>
      </c>
      <c r="Y49" s="21">
        <f t="shared" ref="Y49:Y50" si="336">(I49-$I$20)*100</f>
        <v>-1.3500000000021828</v>
      </c>
      <c r="Z49" s="21">
        <f t="shared" ref="Z49:Z50" si="337">SQRT((G49-$G$20)^2+(H49-$H$20)^2+(I49-$I$20)^2)*100</f>
        <v>1.5386682581714768</v>
      </c>
      <c r="AA49" s="21">
        <f t="shared" ref="AA49:AA50" si="338">Z49/F49</f>
        <v>2.1645977840629649E-2</v>
      </c>
      <c r="AB49" s="22">
        <f t="shared" ref="AB49:AB50" si="339">(AA49-$AA$20)/(F49-$F$20)</f>
        <v>3.0451551475679594E-4</v>
      </c>
      <c r="AC49" s="26"/>
      <c r="AD49" s="52">
        <f t="shared" ref="AD49:AD50" si="340">IF(F49&lt;=0,NA(),IF((G49-$G$20)&lt;0,ATAN2((H49-$H$20),(G49-$G$20))*180/PI()+360,ATAN2((H49-$H$20),(G49-$G$20))*180/PI()))</f>
        <v>331.69924558025366</v>
      </c>
      <c r="AE49" s="53">
        <f t="shared" ref="AE49:AE50" si="341">IF(E49&lt;=0,NA(),ATAN(Y49/X49)*180/PI())</f>
        <v>-61.32816332247269</v>
      </c>
      <c r="AF49" s="26"/>
      <c r="AG49" s="67">
        <f t="shared" ref="AG49:AG50" si="342">1/(O49/E49)</f>
        <v>4.5623899134856405</v>
      </c>
      <c r="AH49" s="67">
        <f t="shared" ref="AH49:AH50" si="343">1/(Z49/F49)</f>
        <v>46.197959148003612</v>
      </c>
      <c r="AI49" s="26"/>
      <c r="AJ49" s="20">
        <f t="shared" ref="AJ49:AJ50" si="344">SQRT((G49-$E$11)^2+(H49-$F$11)^2+(I49-$G$11)^2)</f>
        <v>298.16377744073992</v>
      </c>
    </row>
    <row r="50" spans="2:36" ht="15.75" x14ac:dyDescent="0.25">
      <c r="B50" s="111">
        <v>31</v>
      </c>
      <c r="C50" s="112"/>
      <c r="D50" s="100">
        <v>45355.375</v>
      </c>
      <c r="E50" s="97">
        <f t="shared" si="322"/>
        <v>5</v>
      </c>
      <c r="F50" s="98">
        <f t="shared" si="323"/>
        <v>76.083333333335759</v>
      </c>
      <c r="G50" s="17">
        <v>808783.89849999989</v>
      </c>
      <c r="H50" s="17">
        <v>9158821.0254999995</v>
      </c>
      <c r="I50" s="18">
        <v>2562.6055000000001</v>
      </c>
      <c r="K50" s="19">
        <f t="shared" si="324"/>
        <v>0.89999998454004526</v>
      </c>
      <c r="L50" s="20">
        <f t="shared" si="325"/>
        <v>-0.40000006556510925</v>
      </c>
      <c r="M50" s="20">
        <f t="shared" si="326"/>
        <v>0.98488579268064047</v>
      </c>
      <c r="N50" s="20">
        <f t="shared" si="327"/>
        <v>0.25000000000545697</v>
      </c>
      <c r="O50" s="21">
        <f t="shared" si="328"/>
        <v>1.0161200837631847</v>
      </c>
      <c r="P50" s="21">
        <f t="shared" si="329"/>
        <v>0.20322401675263696</v>
      </c>
      <c r="Q50" s="22">
        <f t="shared" si="330"/>
        <v>-3.191870803260821E-3</v>
      </c>
      <c r="R50" s="26"/>
      <c r="S50" s="52">
        <f t="shared" si="331"/>
        <v>113.96249282536132</v>
      </c>
      <c r="T50" s="53">
        <f t="shared" si="332"/>
        <v>14.242942981267896</v>
      </c>
      <c r="U50" s="26"/>
      <c r="V50" s="23">
        <f t="shared" si="333"/>
        <v>0.54999999701976776</v>
      </c>
      <c r="W50" s="21">
        <f t="shared" si="334"/>
        <v>0.24999994784593582</v>
      </c>
      <c r="X50" s="21">
        <f t="shared" si="335"/>
        <v>0.60415227438512153</v>
      </c>
      <c r="Y50" s="21">
        <f t="shared" si="336"/>
        <v>-1.0999999999967258</v>
      </c>
      <c r="Z50" s="21">
        <f t="shared" si="337"/>
        <v>1.2549900281028179</v>
      </c>
      <c r="AA50" s="21">
        <f t="shared" si="338"/>
        <v>1.649494012840453E-2</v>
      </c>
      <c r="AB50" s="22">
        <f t="shared" si="339"/>
        <v>2.1680096554309753E-4</v>
      </c>
      <c r="AC50" s="26"/>
      <c r="AD50" s="52">
        <f t="shared" si="340"/>
        <v>65.556049605407168</v>
      </c>
      <c r="AE50" s="53">
        <f t="shared" si="341"/>
        <v>-61.223117899264054</v>
      </c>
      <c r="AF50" s="26"/>
      <c r="AG50" s="67">
        <f t="shared" si="342"/>
        <v>4.9206782543679077</v>
      </c>
      <c r="AH50" s="67">
        <f t="shared" si="343"/>
        <v>60.624651694126811</v>
      </c>
      <c r="AI50" s="26"/>
      <c r="AJ50" s="20">
        <f t="shared" si="344"/>
        <v>298.16310138137936</v>
      </c>
    </row>
    <row r="51" spans="2:36" ht="15.75" x14ac:dyDescent="0.25">
      <c r="B51" s="111">
        <v>32</v>
      </c>
      <c r="C51" s="112"/>
      <c r="D51" s="100">
        <v>45357.458333333336</v>
      </c>
      <c r="E51" s="97">
        <f t="shared" ref="E51:E52" si="345">D51-D50</f>
        <v>2.0833333333357587</v>
      </c>
      <c r="F51" s="98">
        <f t="shared" ref="F51:F52" si="346">D51-D$20</f>
        <v>78.166666666671517</v>
      </c>
      <c r="G51" s="17">
        <v>808783.89049999998</v>
      </c>
      <c r="H51" s="17">
        <v>9158821.034</v>
      </c>
      <c r="I51" s="18">
        <v>2562.6005</v>
      </c>
      <c r="K51" s="19">
        <f t="shared" ref="K51:K52" si="347">(G51-G50)*100</f>
        <v>-0.79999999143183231</v>
      </c>
      <c r="L51" s="20">
        <f t="shared" ref="L51:L52" si="348">(H51-H50)*100</f>
        <v>0.8500000461935997</v>
      </c>
      <c r="M51" s="20">
        <f t="shared" ref="M51:M52" si="349">SQRT(K51^2+L51^2)</f>
        <v>1.1672617807587351</v>
      </c>
      <c r="N51" s="20">
        <f t="shared" ref="N51:N52" si="350">(I51-I50)*100</f>
        <v>-0.50000000001091394</v>
      </c>
      <c r="O51" s="21">
        <f t="shared" ref="O51:O52" si="351">(SQRT((G51-G50)^2+(H51-H50)^2+(I51-I50)^2)*100)</f>
        <v>1.2698425354471976</v>
      </c>
      <c r="P51" s="21">
        <f t="shared" ref="P51:P52" si="352">O51/(F51-F50)</f>
        <v>0.60952441701394522</v>
      </c>
      <c r="Q51" s="22">
        <f t="shared" ref="Q51:Q52" si="353">(P51-P50)/(F51-F50)</f>
        <v>0.19502419212520092</v>
      </c>
      <c r="R51" s="26"/>
      <c r="S51" s="52">
        <f t="shared" ref="S51:S52" si="354">IF(K51&lt;0, ATAN2(L51,K51)*180/PI()+360,ATAN2(L51,K51)*180/PI())</f>
        <v>316.73570644921494</v>
      </c>
      <c r="T51" s="53">
        <f t="shared" ref="T51:T52" si="355">ATAN(N51/M51)*180/PI()</f>
        <v>-23.188013081742501</v>
      </c>
      <c r="U51" s="26"/>
      <c r="V51" s="23">
        <f t="shared" ref="V51:V52" si="356">(G51-$G$20)*100</f>
        <v>-0.24999999441206455</v>
      </c>
      <c r="W51" s="21">
        <f t="shared" ref="W51:W52" si="357">(H51-$H$20)*100</f>
        <v>1.0999999940395355</v>
      </c>
      <c r="X51" s="21">
        <f t="shared" ref="X51:X52" si="358">SQRT(V51^2+W51^2)</f>
        <v>1.1280514102171986</v>
      </c>
      <c r="Y51" s="21">
        <f t="shared" ref="Y51:Y52" si="359">(I51-$I$20)*100</f>
        <v>-1.6000000000076398</v>
      </c>
      <c r="Z51" s="21">
        <f t="shared" ref="Z51:Z52" si="360">SQRT((G51-$G$20)^2+(H51-$H$20)^2+(I51-$I$20)^2)*100</f>
        <v>1.9576771909887132</v>
      </c>
      <c r="AA51" s="21">
        <f t="shared" ref="AA51:AA52" si="361">Z51/F51</f>
        <v>2.5044910758915885E-2</v>
      </c>
      <c r="AB51" s="22">
        <f t="shared" ref="AB51:AB52" si="362">(AA51-$AA$20)/(F51-$F$20)</f>
        <v>3.2040397559378677E-4</v>
      </c>
      <c r="AC51" s="26"/>
      <c r="AD51" s="52">
        <f t="shared" ref="AD51:AD52" si="363">IF(F51&lt;=0,NA(),IF((G51-$G$20)&lt;0,ATAN2((H51-$H$20),(G51-$G$20))*180/PI()+360,ATAN2((H51-$H$20),(G51-$G$20))*180/PI()))</f>
        <v>347.19573414438264</v>
      </c>
      <c r="AE51" s="53">
        <f t="shared" ref="AE51:AE52" si="364">IF(E51&lt;=0,NA(),ATAN(Y51/X51)*180/PI())</f>
        <v>-54.814933629923146</v>
      </c>
      <c r="AF51" s="26"/>
      <c r="AG51" s="67">
        <f t="shared" ref="AG51:AG52" si="365">1/(O51/E51)</f>
        <v>1.6406233648505686</v>
      </c>
      <c r="AH51" s="67">
        <f t="shared" ref="AH51:AH52" si="366">1/(Z51/F51)</f>
        <v>39.928271640736597</v>
      </c>
      <c r="AI51" s="26"/>
      <c r="AJ51" s="20">
        <f t="shared" ref="AJ51:AJ52" si="367">SQRT((G51-$E$11)^2+(H51-$F$11)^2+(I51-$G$11)^2)</f>
        <v>298.15908635969936</v>
      </c>
    </row>
    <row r="52" spans="2:36" ht="15.75" x14ac:dyDescent="0.25">
      <c r="B52" s="111">
        <v>33</v>
      </c>
      <c r="C52" s="112"/>
      <c r="D52" s="100">
        <v>45359.458333333336</v>
      </c>
      <c r="E52" s="97">
        <f t="shared" si="345"/>
        <v>2</v>
      </c>
      <c r="F52" s="98">
        <f t="shared" si="346"/>
        <v>80.166666666671517</v>
      </c>
      <c r="G52" s="17">
        <v>808783.90950000007</v>
      </c>
      <c r="H52" s="17">
        <v>9158821.0234999992</v>
      </c>
      <c r="I52" s="18">
        <v>2562.6019999999999</v>
      </c>
      <c r="K52" s="19">
        <f t="shared" si="347"/>
        <v>1.9000000087544322</v>
      </c>
      <c r="L52" s="20">
        <f t="shared" si="348"/>
        <v>-1.0500000789761543</v>
      </c>
      <c r="M52" s="20">
        <f t="shared" si="349"/>
        <v>2.1708293804711536</v>
      </c>
      <c r="N52" s="20">
        <f t="shared" si="350"/>
        <v>0.14999999998508429</v>
      </c>
      <c r="O52" s="21">
        <f t="shared" si="351"/>
        <v>2.1760055604506849</v>
      </c>
      <c r="P52" s="21">
        <f t="shared" si="352"/>
        <v>1.0880027802253425</v>
      </c>
      <c r="Q52" s="22">
        <f t="shared" si="353"/>
        <v>0.23923918160569863</v>
      </c>
      <c r="R52" s="26"/>
      <c r="S52" s="52">
        <f t="shared" si="354"/>
        <v>118.92642754789632</v>
      </c>
      <c r="T52" s="53">
        <f t="shared" si="355"/>
        <v>3.9527417571183174</v>
      </c>
      <c r="U52" s="26"/>
      <c r="V52" s="23">
        <f t="shared" si="356"/>
        <v>1.6500000143423676</v>
      </c>
      <c r="W52" s="21">
        <f t="shared" si="357"/>
        <v>4.9999915063381195E-2</v>
      </c>
      <c r="X52" s="21">
        <f t="shared" si="358"/>
        <v>1.6507574136850511</v>
      </c>
      <c r="Y52" s="21">
        <f t="shared" si="359"/>
        <v>-1.4500000000225555</v>
      </c>
      <c r="Z52" s="21">
        <f t="shared" si="360"/>
        <v>2.1971572631246881</v>
      </c>
      <c r="AA52" s="21">
        <f t="shared" si="361"/>
        <v>2.7407367107582809E-2</v>
      </c>
      <c r="AB52" s="22">
        <f t="shared" si="362"/>
        <v>3.4187983917980644E-4</v>
      </c>
      <c r="AC52" s="26"/>
      <c r="AD52" s="52">
        <f t="shared" si="363"/>
        <v>88.264298372843712</v>
      </c>
      <c r="AE52" s="53">
        <f t="shared" si="364"/>
        <v>-41.295575923698202</v>
      </c>
      <c r="AF52" s="26"/>
      <c r="AG52" s="67">
        <f t="shared" si="365"/>
        <v>0.91911529839370842</v>
      </c>
      <c r="AH52" s="67">
        <f t="shared" si="366"/>
        <v>36.486540136258824</v>
      </c>
      <c r="AI52" s="26"/>
      <c r="AJ52" s="20">
        <f t="shared" si="367"/>
        <v>298.15892876657193</v>
      </c>
    </row>
    <row r="53" spans="2:36" ht="15.75" x14ac:dyDescent="0.25">
      <c r="B53" s="111">
        <v>34</v>
      </c>
      <c r="C53" s="112"/>
      <c r="D53" s="100">
        <v>45361.458333333336</v>
      </c>
      <c r="E53" s="97">
        <f t="shared" ref="E53:E54" si="368">D53-D52</f>
        <v>2</v>
      </c>
      <c r="F53" s="98">
        <f t="shared" ref="F53:F54" si="369">D53-D$20</f>
        <v>82.166666666671517</v>
      </c>
      <c r="G53" s="17">
        <v>808783.8885</v>
      </c>
      <c r="H53" s="17">
        <v>9158821.0359999985</v>
      </c>
      <c r="I53" s="18">
        <v>2562.6055000000001</v>
      </c>
      <c r="K53" s="19">
        <f t="shared" ref="K53:K54" si="370">(G53-G52)*100</f>
        <v>-2.1000000066123903</v>
      </c>
      <c r="L53" s="20">
        <f t="shared" ref="L53:L54" si="371">(H53-H52)*100</f>
        <v>1.249999925494194</v>
      </c>
      <c r="M53" s="20">
        <f t="shared" ref="M53:M54" si="372">SQRT(K53^2+L53^2)</f>
        <v>2.443869849543451</v>
      </c>
      <c r="N53" s="20">
        <f t="shared" ref="N53:N54" si="373">(I53-I52)*100</f>
        <v>0.35000000002582965</v>
      </c>
      <c r="O53" s="21">
        <f t="shared" ref="O53:O54" si="374">(SQRT((G53-G52)^2+(H53-H52)^2+(I53-I52)^2)*100)</f>
        <v>2.4688053470303428</v>
      </c>
      <c r="P53" s="21">
        <f t="shared" ref="P53:P54" si="375">O53/(F53-F52)</f>
        <v>1.2344026735151714</v>
      </c>
      <c r="Q53" s="22">
        <f t="shared" ref="Q53:Q54" si="376">(P53-P52)/(F53-F52)</f>
        <v>7.3199946644914471E-2</v>
      </c>
      <c r="R53" s="26"/>
      <c r="S53" s="52">
        <f t="shared" ref="S53:S54" si="377">IF(K53&lt;0, ATAN2(L53,K53)*180/PI()+360,ATAN2(L53,K53)*180/PI())</f>
        <v>300.76271795396246</v>
      </c>
      <c r="T53" s="53">
        <f t="shared" ref="T53:T54" si="378">ATAN(N53/M53)*180/PI()</f>
        <v>8.1502220743414533</v>
      </c>
      <c r="U53" s="26"/>
      <c r="V53" s="23">
        <f t="shared" ref="V53:V54" si="379">(G53-$G$20)*100</f>
        <v>-0.44999999227002263</v>
      </c>
      <c r="W53" s="21">
        <f t="shared" ref="W53:W54" si="380">(H53-$H$20)*100</f>
        <v>1.2999998405575752</v>
      </c>
      <c r="X53" s="21">
        <f t="shared" ref="X53:X54" si="381">SQRT(V53^2+W53^2)</f>
        <v>1.375681496020333</v>
      </c>
      <c r="Y53" s="21">
        <f t="shared" ref="Y53:Y54" si="382">(I53-$I$20)*100</f>
        <v>-1.0999999999967258</v>
      </c>
      <c r="Z53" s="21">
        <f t="shared" ref="Z53:Z54" si="383">SQRT((G53-$G$20)^2+(H53-$H$20)^2+(I53-$I$20)^2)*100</f>
        <v>1.7613913757270239</v>
      </c>
      <c r="AA53" s="21">
        <f t="shared" ref="AA53:AA54" si="384">Z53/F53</f>
        <v>2.1436811874972657E-2</v>
      </c>
      <c r="AB53" s="22">
        <f t="shared" ref="AB53:AB54" si="385">(AA53-$AA$20)/(F53-$F$20)</f>
        <v>2.6089426217003721E-4</v>
      </c>
      <c r="AC53" s="26"/>
      <c r="AD53" s="52">
        <f t="shared" ref="AD53:AD54" si="386">IF(F53&lt;=0,NA(),IF((G53-$G$20)&lt;0,ATAN2((H53-$H$20),(G53-$G$20))*180/PI()+360,ATAN2((H53-$H$20),(G53-$G$20))*180/PI()))</f>
        <v>340.9065061315319</v>
      </c>
      <c r="AE53" s="53">
        <f t="shared" ref="AE53:AE54" si="387">IF(E53&lt;=0,NA(),ATAN(Y53/X53)*180/PI())</f>
        <v>-38.645959899962754</v>
      </c>
      <c r="AF53" s="26"/>
      <c r="AG53" s="67">
        <f t="shared" ref="AG53:AG54" si="388">1/(O53/E53)</f>
        <v>0.8101084204170832</v>
      </c>
      <c r="AH53" s="67">
        <f t="shared" ref="AH53:AH54" si="389">1/(Z53/F53)</f>
        <v>46.648727704117874</v>
      </c>
      <c r="AI53" s="26"/>
      <c r="AJ53" s="20">
        <f t="shared" ref="AJ53:AJ54" si="390">SQRT((G53-$E$11)^2+(H53-$F$11)^2+(I53-$G$11)^2)</f>
        <v>298.15901331274739</v>
      </c>
    </row>
    <row r="54" spans="2:36" ht="15.75" x14ac:dyDescent="0.25">
      <c r="B54" s="111">
        <v>35</v>
      </c>
      <c r="C54" s="112"/>
      <c r="D54" s="100">
        <v>45363.458333333336</v>
      </c>
      <c r="E54" s="97">
        <f t="shared" si="368"/>
        <v>2</v>
      </c>
      <c r="F54" s="98">
        <f t="shared" si="369"/>
        <v>84.166666666671517</v>
      </c>
      <c r="G54" s="17">
        <v>808783.902</v>
      </c>
      <c r="H54" s="17">
        <v>9158821.0280000009</v>
      </c>
      <c r="I54" s="18">
        <v>2562.6080000000002</v>
      </c>
      <c r="K54" s="19">
        <f t="shared" si="370"/>
        <v>1.3500000000931323</v>
      </c>
      <c r="L54" s="20">
        <f t="shared" si="371"/>
        <v>-0.79999975860118866</v>
      </c>
      <c r="M54" s="20">
        <f t="shared" si="372"/>
        <v>1.5692353596619653</v>
      </c>
      <c r="N54" s="20">
        <f t="shared" si="373"/>
        <v>0.25000000000545697</v>
      </c>
      <c r="O54" s="21">
        <f t="shared" si="374"/>
        <v>1.5890247367540085</v>
      </c>
      <c r="P54" s="21">
        <f t="shared" si="375"/>
        <v>0.79451236837700423</v>
      </c>
      <c r="Q54" s="22">
        <f t="shared" si="376"/>
        <v>-0.21994515256908359</v>
      </c>
      <c r="R54" s="26"/>
      <c r="S54" s="52">
        <f t="shared" si="377"/>
        <v>120.6506603727686</v>
      </c>
      <c r="T54" s="53">
        <f t="shared" si="378"/>
        <v>9.0519076299489605</v>
      </c>
      <c r="U54" s="26"/>
      <c r="V54" s="23">
        <f t="shared" si="379"/>
        <v>0.90000000782310963</v>
      </c>
      <c r="W54" s="21">
        <f t="shared" si="380"/>
        <v>0.50000008195638657</v>
      </c>
      <c r="X54" s="21">
        <f t="shared" si="381"/>
        <v>1.0295630607388704</v>
      </c>
      <c r="Y54" s="21">
        <f t="shared" si="382"/>
        <v>-0.84999999999126885</v>
      </c>
      <c r="Z54" s="21">
        <f t="shared" si="383"/>
        <v>1.3351030282428198</v>
      </c>
      <c r="AA54" s="21">
        <f t="shared" si="384"/>
        <v>1.5862610236547441E-2</v>
      </c>
      <c r="AB54" s="22">
        <f t="shared" si="385"/>
        <v>1.8846665627580031E-4</v>
      </c>
      <c r="AC54" s="26"/>
      <c r="AD54" s="52">
        <f t="shared" si="386"/>
        <v>60.945392125390988</v>
      </c>
      <c r="AE54" s="53">
        <f t="shared" si="387"/>
        <v>-39.542840058337873</v>
      </c>
      <c r="AF54" s="26"/>
      <c r="AG54" s="67">
        <f t="shared" si="388"/>
        <v>1.2586336472555577</v>
      </c>
      <c r="AH54" s="67">
        <f t="shared" si="389"/>
        <v>63.041327063310227</v>
      </c>
      <c r="AI54" s="26"/>
      <c r="AJ54" s="20">
        <f t="shared" si="390"/>
        <v>298.15955369716636</v>
      </c>
    </row>
    <row r="55" spans="2:36" ht="15.75" x14ac:dyDescent="0.25">
      <c r="B55" s="111">
        <v>36</v>
      </c>
      <c r="C55" s="112"/>
      <c r="D55" s="100">
        <v>45365.458333333336</v>
      </c>
      <c r="E55" s="97">
        <f t="shared" ref="E55:E56" si="391">D55-D54</f>
        <v>2</v>
      </c>
      <c r="F55" s="98">
        <f t="shared" ref="F55:F56" si="392">D55-D$20</f>
        <v>86.166666666671517</v>
      </c>
      <c r="G55" s="17">
        <v>808783.86599999992</v>
      </c>
      <c r="H55" s="17">
        <v>9158821.0480000004</v>
      </c>
      <c r="I55" s="18">
        <v>2562.5995000000003</v>
      </c>
      <c r="K55" s="19">
        <f t="shared" ref="K55" si="393">(G55-G54)*100</f>
        <v>-3.6000000080093741</v>
      </c>
      <c r="L55" s="20">
        <f t="shared" ref="L55" si="394">(H55-H54)*100</f>
        <v>1.9999999552965164</v>
      </c>
      <c r="M55" s="20">
        <f t="shared" ref="M55" si="395">SQRT(K55^2+L55^2)</f>
        <v>4.118252041686322</v>
      </c>
      <c r="N55" s="20">
        <f t="shared" ref="N55" si="396">(I55-I54)*100</f>
        <v>-0.84999999999126885</v>
      </c>
      <c r="O55" s="21">
        <f t="shared" ref="O55" si="397">(SQRT((G55-G54)^2+(H55-H54)^2+(I55-I54)^2)*100)</f>
        <v>4.2050564655945726</v>
      </c>
      <c r="P55" s="21">
        <f t="shared" ref="P55" si="398">O55/(F55-F54)</f>
        <v>2.1025282327972863</v>
      </c>
      <c r="Q55" s="22">
        <f t="shared" ref="Q55" si="399">(P55-P54)/(F55-F54)</f>
        <v>0.65400793221014109</v>
      </c>
      <c r="R55" s="26"/>
      <c r="S55" s="52">
        <f t="shared" ref="S55" si="400">IF(K55&lt;0, ATAN2(L55,K55)*180/PI()+360,ATAN2(L55,K55)*180/PI())</f>
        <v>299.05460350128459</v>
      </c>
      <c r="T55" s="53">
        <f t="shared" ref="T55" si="401">ATAN(N55/M55)*180/PI()</f>
        <v>-11.661987665514571</v>
      </c>
      <c r="U55" s="26"/>
      <c r="V55" s="23">
        <f t="shared" ref="V55" si="402">(G55-$G$20)*100</f>
        <v>-2.7000000001862645</v>
      </c>
      <c r="W55" s="21">
        <f t="shared" ref="W55" si="403">(H55-$H$20)*100</f>
        <v>2.500000037252903</v>
      </c>
      <c r="X55" s="21">
        <f t="shared" ref="X55" si="404">SQRT(V55^2+W55^2)</f>
        <v>3.6796739240414147</v>
      </c>
      <c r="Y55" s="21">
        <f t="shared" ref="Y55" si="405">(I55-$I$20)*100</f>
        <v>-1.6999999999825377</v>
      </c>
      <c r="Z55" s="21">
        <f t="shared" ref="Z55" si="406">SQRT((G55-$G$20)^2+(H55-$H$20)^2+(I55-$I$20)^2)*100</f>
        <v>4.0533936629953633</v>
      </c>
      <c r="AA55" s="21">
        <f t="shared" ref="AA55" si="407">Z55/F55</f>
        <v>4.7041319106326522E-2</v>
      </c>
      <c r="AB55" s="22">
        <f t="shared" ref="AB55" si="408">(AA55-$AA$20)/(F55-$F$20)</f>
        <v>5.4593407086642794E-4</v>
      </c>
      <c r="AC55" s="26"/>
      <c r="AD55" s="52">
        <f t="shared" ref="AD55" si="409">IF(F55&lt;=0,NA(),IF((G55-$G$20)&lt;0,ATAN2((H55-$H$20),(G55-$G$20))*180/PI()+360,ATAN2((H55-$H$20),(G55-$G$20))*180/PI()))</f>
        <v>312.79740226188943</v>
      </c>
      <c r="AE55" s="53">
        <f t="shared" ref="AE55" si="410">IF(E55&lt;=0,NA(),ATAN(Y55/X55)*180/PI())</f>
        <v>-24.796817068849403</v>
      </c>
      <c r="AF55" s="26"/>
      <c r="AG55" s="67">
        <f t="shared" ref="AG55" si="411">1/(O55/E55)</f>
        <v>0.47561787014367968</v>
      </c>
      <c r="AH55" s="67">
        <f t="shared" ref="AH55" si="412">1/(Z55/F55)</f>
        <v>21.257907282313251</v>
      </c>
      <c r="AI55" s="26"/>
      <c r="AJ55" s="20">
        <f t="shared" ref="AJ55" si="413">SQRT((G55-$E$11)^2+(H55-$F$11)^2+(I55-$G$11)^2)</f>
        <v>298.15901911798034</v>
      </c>
    </row>
    <row r="56" spans="2:36" ht="15.75" x14ac:dyDescent="0.25">
      <c r="B56" s="111">
        <v>37</v>
      </c>
      <c r="C56" s="112"/>
      <c r="D56" s="100">
        <v>45369.666666666664</v>
      </c>
      <c r="E56" s="97">
        <f t="shared" si="391"/>
        <v>4.2083333333284827</v>
      </c>
      <c r="F56" s="98">
        <f t="shared" si="392"/>
        <v>90.375</v>
      </c>
      <c r="G56" s="17">
        <v>808783.89549999998</v>
      </c>
      <c r="H56" s="17">
        <v>9158821.0289999992</v>
      </c>
      <c r="I56" s="18">
        <v>2562.6059999999998</v>
      </c>
      <c r="K56" s="19">
        <f t="shared" ref="K56" si="414">(G56-G55)*100</f>
        <v>2.9500000062398612</v>
      </c>
      <c r="L56" s="20">
        <f t="shared" ref="L56" si="415">(H56-H55)*100</f>
        <v>-1.900000125169754</v>
      </c>
      <c r="M56" s="20">
        <f t="shared" ref="M56" si="416">SQRT(K56^2+L56^2)</f>
        <v>3.5089172849271129</v>
      </c>
      <c r="N56" s="20">
        <f t="shared" ref="N56" si="417">(I56-I55)*100</f>
        <v>0.64999999995052349</v>
      </c>
      <c r="O56" s="21">
        <f t="shared" ref="O56" si="418">(SQRT((G56-G55)^2+(H56-H55)^2+(I56-I55)^2)*100)</f>
        <v>3.5686132478031216</v>
      </c>
      <c r="P56" s="21">
        <f t="shared" ref="P56" si="419">O56/(F56-F55)</f>
        <v>0.84798730640963993</v>
      </c>
      <c r="Q56" s="22">
        <f t="shared" ref="Q56" si="420">(P56-P55)/(F56-F55)</f>
        <v>-0.29810873498354673</v>
      </c>
      <c r="R56" s="26"/>
      <c r="S56" s="52">
        <f t="shared" ref="S56" si="421">IF(K56&lt;0, ATAN2(L56,K56)*180/PI()+360,ATAN2(L56,K56)*180/PI())</f>
        <v>122.78428252899415</v>
      </c>
      <c r="T56" s="53">
        <f t="shared" ref="T56" si="422">ATAN(N56/M56)*180/PI()</f>
        <v>10.494642361007516</v>
      </c>
      <c r="U56" s="26"/>
      <c r="V56" s="23">
        <f t="shared" ref="V56" si="423">(G56-$G$20)*100</f>
        <v>0.25000000605359674</v>
      </c>
      <c r="W56" s="21">
        <f t="shared" ref="W56" si="424">(H56-$H$20)*100</f>
        <v>0.59999991208314896</v>
      </c>
      <c r="X56" s="21">
        <f t="shared" ref="X56" si="425">SQRT(V56^2+W56^2)</f>
        <v>0.64999992117429128</v>
      </c>
      <c r="Y56" s="21">
        <f t="shared" ref="Y56" si="426">(I56-$I$20)*100</f>
        <v>-1.0500000000320142</v>
      </c>
      <c r="Z56" s="21">
        <f t="shared" ref="Z56" si="427">SQRT((G56-$G$20)^2+(H56-$H$20)^2+(I56-$I$20)^2)*100</f>
        <v>1.2349088620597937</v>
      </c>
      <c r="AA56" s="21">
        <f t="shared" ref="AA56" si="428">Z56/F56</f>
        <v>1.3664275098863555E-2</v>
      </c>
      <c r="AB56" s="22">
        <f t="shared" ref="AB56" si="429">(AA56-$AA$20)/(F56-$F$20)</f>
        <v>1.5119529846598678E-4</v>
      </c>
      <c r="AC56" s="26"/>
      <c r="AD56" s="52">
        <f t="shared" ref="AD56" si="430">IF(F56&lt;=0,NA(),IF((G56-$G$20)&lt;0,ATAN2((H56-$H$20),(G56-$G$20))*180/PI()+360,ATAN2((H56-$H$20),(G56-$G$20))*180/PI()))</f>
        <v>22.619868421232457</v>
      </c>
      <c r="AE56" s="53">
        <f t="shared" ref="AE56" si="431">IF(E56&lt;=0,NA(),ATAN(Y56/X56)*180/PI())</f>
        <v>-58.24052302560812</v>
      </c>
      <c r="AF56" s="26"/>
      <c r="AG56" s="67">
        <f t="shared" ref="AG56" si="432">1/(O56/E56)</f>
        <v>1.1792629352365882</v>
      </c>
      <c r="AH56" s="67">
        <f t="shared" ref="AH56" si="433">1/(Z56/F56)</f>
        <v>73.183538297115305</v>
      </c>
      <c r="AI56" s="26"/>
      <c r="AJ56" s="20">
        <f t="shared" ref="AJ56" si="434">SQRT((G56-$E$11)^2+(H56-$F$11)^2+(I56-$G$11)^2)</f>
        <v>298.16163990027184</v>
      </c>
    </row>
    <row r="57" spans="2:36" ht="15.75" x14ac:dyDescent="0.25">
      <c r="B57" s="111">
        <v>38</v>
      </c>
      <c r="C57" s="112"/>
      <c r="D57" s="100">
        <v>45375.666666666664</v>
      </c>
      <c r="E57" s="97">
        <f t="shared" ref="E57" si="435">D57-D56</f>
        <v>6</v>
      </c>
      <c r="F57" s="98">
        <f t="shared" ref="F57" si="436">D57-D$20</f>
        <v>96.375</v>
      </c>
      <c r="G57" s="17">
        <v>808783.90049999999</v>
      </c>
      <c r="H57" s="17">
        <v>9158821.0324999988</v>
      </c>
      <c r="I57" s="18">
        <v>2562.6085000000003</v>
      </c>
      <c r="K57" s="19">
        <f t="shared" ref="K57" si="437">(G57-G56)*100</f>
        <v>0.50000000046566129</v>
      </c>
      <c r="L57" s="20">
        <f t="shared" ref="L57" si="438">(H57-H56)*100</f>
        <v>0.34999996423721313</v>
      </c>
      <c r="M57" s="20">
        <f t="shared" ref="M57" si="439">SQRT(K57^2+L57^2)</f>
        <v>0.61032776065955885</v>
      </c>
      <c r="N57" s="20">
        <f t="shared" ref="N57" si="440">(I57-I56)*100</f>
        <v>0.2500000000509317</v>
      </c>
      <c r="O57" s="21">
        <f t="shared" ref="O57" si="441">(SQRT((G57-G56)^2+(H57-H56)^2+(I57-I56)^2)*100)</f>
        <v>0.65954527930778006</v>
      </c>
      <c r="P57" s="21">
        <f t="shared" ref="P57" si="442">O57/(F57-F56)</f>
        <v>0.10992421321796335</v>
      </c>
      <c r="Q57" s="22">
        <f t="shared" ref="Q57" si="443">(P57-P56)/(F57-F56)</f>
        <v>-0.1230105155319461</v>
      </c>
      <c r="R57" s="26"/>
      <c r="S57" s="52">
        <f t="shared" ref="S57" si="444">IF(K57&lt;0, ATAN2(L57,K57)*180/PI()+360,ATAN2(L57,K57)*180/PI())</f>
        <v>55.007982576922032</v>
      </c>
      <c r="T57" s="53">
        <f t="shared" ref="T57" si="445">ATAN(N57/M57)*180/PI()</f>
        <v>22.27478998239485</v>
      </c>
      <c r="U57" s="26"/>
      <c r="V57" s="23">
        <f t="shared" ref="V57" si="446">(G57-$G$20)*100</f>
        <v>0.75000000651925802</v>
      </c>
      <c r="W57" s="21">
        <f t="shared" ref="W57" si="447">(H57-$H$20)*100</f>
        <v>0.94999987632036209</v>
      </c>
      <c r="X57" s="21">
        <f t="shared" ref="X57" si="448">SQRT(V57^2+W57^2)</f>
        <v>1.2103717506566278</v>
      </c>
      <c r="Y57" s="21">
        <f t="shared" ref="Y57" si="449">(I57-$I$20)*100</f>
        <v>-0.79999999998108251</v>
      </c>
      <c r="Z57" s="21">
        <f t="shared" ref="Z57" si="450">SQRT((G57-$G$20)^2+(H57-$H$20)^2+(I57-$I$20)^2)*100</f>
        <v>1.4508617352309361</v>
      </c>
      <c r="AA57" s="21">
        <f t="shared" ref="AA57" si="451">Z57/F57</f>
        <v>1.5054337071138117E-2</v>
      </c>
      <c r="AB57" s="22">
        <f t="shared" ref="AB57" si="452">(AA57-$AA$20)/(F57-$F$20)</f>
        <v>1.5620583212594673E-4</v>
      </c>
      <c r="AC57" s="26"/>
      <c r="AD57" s="52">
        <f t="shared" ref="AD57" si="453">IF(F57&lt;=0,NA(),IF((G57-$G$20)&lt;0,ATAN2((H57-$H$20),(G57-$G$20))*180/PI()+360,ATAN2((H57-$H$20),(G57-$G$20))*180/PI()))</f>
        <v>38.290167062271095</v>
      </c>
      <c r="AE57" s="53">
        <f t="shared" ref="AE57" si="454">IF(E57&lt;=0,NA(),ATAN(Y57/X57)*180/PI())</f>
        <v>-33.462867628049445</v>
      </c>
      <c r="AF57" s="26"/>
      <c r="AG57" s="67">
        <f t="shared" ref="AG57" si="455">1/(O57/E57)</f>
        <v>9.0971767795794811</v>
      </c>
      <c r="AH57" s="67">
        <f t="shared" ref="AH57" si="456">1/(Z57/F57)</f>
        <v>66.426040235088166</v>
      </c>
      <c r="AI57" s="26"/>
      <c r="AJ57" s="20">
        <f t="shared" ref="AJ57" si="457">SQRT((G57-$E$11)^2+(H57-$F$11)^2+(I57-$G$11)^2)</f>
        <v>298.15649202340262</v>
      </c>
    </row>
    <row r="58" spans="2:36" ht="15.75" x14ac:dyDescent="0.25">
      <c r="B58" s="111">
        <v>39</v>
      </c>
      <c r="C58" s="112"/>
      <c r="D58" s="100">
        <v>45377.666666666664</v>
      </c>
      <c r="E58" s="97">
        <f t="shared" ref="E58" si="458">D58-D57</f>
        <v>2</v>
      </c>
      <c r="F58" s="98">
        <f t="shared" ref="F58" si="459">D58-D$20</f>
        <v>98.375</v>
      </c>
      <c r="G58" s="17">
        <v>808783.89500000002</v>
      </c>
      <c r="H58" s="17">
        <v>9158821.034</v>
      </c>
      <c r="I58" s="18">
        <v>2562.6059999999998</v>
      </c>
      <c r="K58" s="19">
        <f t="shared" ref="K58" si="460">(G58-G57)*100</f>
        <v>-0.54999999701976776</v>
      </c>
      <c r="L58" s="20">
        <f t="shared" ref="L58" si="461">(H58-H57)*100</f>
        <v>0.15000011771917343</v>
      </c>
      <c r="M58" s="20">
        <f t="shared" ref="M58" si="462">SQRT(K58^2+L58^2)</f>
        <v>0.57008774064832379</v>
      </c>
      <c r="N58" s="20">
        <f t="shared" ref="N58" si="463">(I58-I57)*100</f>
        <v>-0.2500000000509317</v>
      </c>
      <c r="O58" s="21">
        <f t="shared" ref="O58" si="464">(SQRT((G58-G57)^2+(H58-H57)^2+(I58-I57)^2)*100)</f>
        <v>0.62249500565303839</v>
      </c>
      <c r="P58" s="21">
        <f t="shared" ref="P58" si="465">O58/(F58-F57)</f>
        <v>0.3112475028265192</v>
      </c>
      <c r="Q58" s="22">
        <f t="shared" ref="Q58" si="466">(P58-P57)/(F58-F57)</f>
        <v>0.10066164480427792</v>
      </c>
      <c r="R58" s="26"/>
      <c r="S58" s="52">
        <f t="shared" ref="S58" si="467">IF(K58&lt;0, ATAN2(L58,K58)*180/PI()+360,ATAN2(L58,K58)*180/PI())</f>
        <v>285.25513019616398</v>
      </c>
      <c r="T58" s="53">
        <f t="shared" ref="T58" si="468">ATAN(N58/M58)*180/PI()</f>
        <v>-23.678843975652253</v>
      </c>
      <c r="U58" s="26"/>
      <c r="V58" s="23">
        <f t="shared" ref="V58" si="469">(G58-$G$20)*100</f>
        <v>0.20000000949949026</v>
      </c>
      <c r="W58" s="21">
        <f t="shared" ref="W58" si="470">(H58-$H$20)*100</f>
        <v>1.0999999940395355</v>
      </c>
      <c r="X58" s="21">
        <f t="shared" ref="X58" si="471">SQRT(V58^2+W58^2)</f>
        <v>1.1180339845848937</v>
      </c>
      <c r="Y58" s="21">
        <f t="shared" ref="Y58" si="472">(I58-$I$20)*100</f>
        <v>-1.0500000000320142</v>
      </c>
      <c r="Z58" s="21">
        <f t="shared" ref="Z58" si="473">SQRT((G58-$G$20)^2+(H58-$H$20)^2+(I58-$I$20)^2)*100</f>
        <v>1.5337861620036883</v>
      </c>
      <c r="AA58" s="21">
        <f t="shared" ref="AA58" si="474">Z58/F58</f>
        <v>1.5591218927610555E-2</v>
      </c>
      <c r="AB58" s="22">
        <f t="shared" ref="AB58" si="475">(AA58-$AA$20)/(F58-$F$20)</f>
        <v>1.5848761298714668E-4</v>
      </c>
      <c r="AC58" s="26"/>
      <c r="AD58" s="52">
        <f t="shared" ref="AD58" si="476">IF(F58&lt;=0,NA(),IF((G58-$G$20)&lt;0,ATAN2((H58-$H$20),(G58-$G$20))*180/PI()+360,ATAN2((H58-$H$20),(G58-$G$20))*180/PI()))</f>
        <v>10.304847002374562</v>
      </c>
      <c r="AE58" s="53">
        <f t="shared" ref="AE58" si="477">IF(E58&lt;=0,NA(),ATAN(Y58/X58)*180/PI())</f>
        <v>-43.20261977353946</v>
      </c>
      <c r="AF58" s="26"/>
      <c r="AG58" s="67">
        <f t="shared" ref="AG58" si="478">1/(O58/E58)</f>
        <v>3.2128771826881852</v>
      </c>
      <c r="AH58" s="67">
        <f t="shared" ref="AH58" si="479">1/(Z58/F58)</f>
        <v>64.138667069134399</v>
      </c>
      <c r="AI58" s="26"/>
      <c r="AJ58" s="20">
        <f t="shared" ref="AJ58" si="480">SQRT((G58-$E$11)^2+(H58-$F$11)^2+(I58-$G$11)^2)</f>
        <v>298.15758889610561</v>
      </c>
    </row>
    <row r="59" spans="2:36" ht="15.75" x14ac:dyDescent="0.25">
      <c r="B59" s="111">
        <v>40</v>
      </c>
      <c r="C59" s="112"/>
      <c r="D59" s="100">
        <v>45383.666666666664</v>
      </c>
      <c r="E59" s="97">
        <f t="shared" ref="E59" si="481">D59-D58</f>
        <v>6</v>
      </c>
      <c r="F59" s="98">
        <f t="shared" ref="F59" si="482">D59-D$20</f>
        <v>104.375</v>
      </c>
      <c r="G59" s="17">
        <v>808783.89650000003</v>
      </c>
      <c r="H59" s="17">
        <v>9158821.0295000002</v>
      </c>
      <c r="I59" s="18">
        <v>2562.605</v>
      </c>
      <c r="K59" s="19">
        <f t="shared" ref="K59:K60" si="483">(G59-G58)*100</f>
        <v>0.1500000013038516</v>
      </c>
      <c r="L59" s="20">
        <f t="shared" ref="L59:L60" si="484">(H59-H58)*100</f>
        <v>-0.44999998062849045</v>
      </c>
      <c r="M59" s="20">
        <f t="shared" ref="M59:M60" si="485">SQRT(K59^2+L59^2)</f>
        <v>0.47434163106014349</v>
      </c>
      <c r="N59" s="20">
        <f t="shared" ref="N59:N60" si="486">(I59-I58)*100</f>
        <v>-9.9999999974897946E-2</v>
      </c>
      <c r="O59" s="21">
        <f t="shared" ref="O59:O60" si="487">(SQRT((G59-G58)^2+(H59-H58)^2+(I59-I58)^2)*100)</f>
        <v>0.48476796815773299</v>
      </c>
      <c r="P59" s="21">
        <f t="shared" ref="P59:P60" si="488">O59/(F59-F58)</f>
        <v>8.0794661359622169E-2</v>
      </c>
      <c r="Q59" s="22">
        <f t="shared" ref="Q59:Q60" si="489">(P59-P58)/(F59-F58)</f>
        <v>-3.8408806911149507E-2</v>
      </c>
      <c r="R59" s="26"/>
      <c r="S59" s="52">
        <f t="shared" ref="S59:S60" si="490">IF(K59&lt;0, ATAN2(L59,K59)*180/PI()+360,ATAN2(L59,K59)*180/PI())</f>
        <v>161.5650502877304</v>
      </c>
      <c r="T59" s="53">
        <f t="shared" ref="T59:T60" si="491">ATAN(N59/M59)*180/PI()</f>
        <v>-11.904688547955793</v>
      </c>
      <c r="U59" s="26"/>
      <c r="V59" s="23">
        <f t="shared" ref="V59:V60" si="492">(G59-$G$20)*100</f>
        <v>0.35000001080334187</v>
      </c>
      <c r="W59" s="21">
        <f t="shared" ref="W59:W60" si="493">(H59-$H$20)*100</f>
        <v>0.65000001341104507</v>
      </c>
      <c r="X59" s="21">
        <f t="shared" ref="X59:X60" si="494">SQRT(V59^2+W59^2)</f>
        <v>0.73824116994157007</v>
      </c>
      <c r="Y59" s="21">
        <f t="shared" ref="Y59:Y60" si="495">(I59-$I$20)*100</f>
        <v>-1.1500000000069122</v>
      </c>
      <c r="Z59" s="21">
        <f t="shared" ref="Z59:Z60" si="496">SQRT((G59-$G$20)^2+(H59-$H$20)^2+(I59-$I$20)^2)*100</f>
        <v>1.3665650460232752</v>
      </c>
      <c r="AA59" s="21">
        <f t="shared" ref="AA59:AA60" si="497">Z59/F59</f>
        <v>1.3092838764294852E-2</v>
      </c>
      <c r="AB59" s="22">
        <f t="shared" ref="AB59:AB60" si="498">(AA59-$AA$20)/(F59-$F$20)</f>
        <v>1.2544037139444169E-4</v>
      </c>
      <c r="AC59" s="26"/>
      <c r="AD59" s="52">
        <f t="shared" ref="AD59:AD60" si="499">IF(F59&lt;=0,NA(),IF((G59-$G$20)&lt;0,ATAN2((H59-$H$20),(G59-$G$20))*180/PI()+360,ATAN2((H59-$H$20),(G59-$G$20))*180/PI()))</f>
        <v>28.300756010780926</v>
      </c>
      <c r="AE59" s="53">
        <f t="shared" ref="AE59:AE60" si="500">IF(E59&lt;=0,NA(),ATAN(Y59/X59)*180/PI())</f>
        <v>-57.301612690258111</v>
      </c>
      <c r="AF59" s="26"/>
      <c r="AG59" s="67">
        <f t="shared" ref="AG59:AG60" si="501">1/(O59/E59)</f>
        <v>12.377055404056172</v>
      </c>
      <c r="AH59" s="67">
        <f t="shared" ref="AH59:AH60" si="502">1/(Z59/F59)</f>
        <v>76.377630398006161</v>
      </c>
      <c r="AI59" s="26"/>
      <c r="AJ59" s="20">
        <f t="shared" ref="AJ59:AJ60" si="503">SQRT((G59-$E$11)^2+(H59-$F$11)^2+(I59-$G$11)^2)</f>
        <v>298.1605846548735</v>
      </c>
    </row>
    <row r="60" spans="2:36" ht="15.75" x14ac:dyDescent="0.25">
      <c r="B60" s="111">
        <v>41</v>
      </c>
      <c r="C60" s="112"/>
      <c r="D60" s="100">
        <v>45390.666666666664</v>
      </c>
      <c r="E60" s="97">
        <f t="shared" ref="E60" si="504">D60-D59</f>
        <v>7</v>
      </c>
      <c r="F60" s="98">
        <f t="shared" ref="F60" si="505">D60-D$20</f>
        <v>111.375</v>
      </c>
      <c r="G60" s="17">
        <v>808783.8955000001</v>
      </c>
      <c r="H60" s="17">
        <v>9158821.0344999991</v>
      </c>
      <c r="I60" s="18">
        <v>2562.5969999999998</v>
      </c>
      <c r="K60" s="19">
        <f t="shared" si="483"/>
        <v>-9.9999993108212948E-2</v>
      </c>
      <c r="L60" s="20">
        <f t="shared" si="484"/>
        <v>0.49999989569187164</v>
      </c>
      <c r="M60" s="20">
        <f t="shared" si="485"/>
        <v>0.50990184772515301</v>
      </c>
      <c r="N60" s="20">
        <f t="shared" si="486"/>
        <v>-0.80000000002655725</v>
      </c>
      <c r="O60" s="21">
        <f t="shared" si="487"/>
        <v>0.94868324237124413</v>
      </c>
      <c r="P60" s="21">
        <f t="shared" si="488"/>
        <v>0.13552617748160631</v>
      </c>
      <c r="Q60" s="22">
        <f t="shared" si="489"/>
        <v>7.8187880174263053E-3</v>
      </c>
      <c r="R60" s="26"/>
      <c r="S60" s="52">
        <f t="shared" si="490"/>
        <v>348.69006598672411</v>
      </c>
      <c r="T60" s="53">
        <f t="shared" si="491"/>
        <v>-57.487487962735052</v>
      </c>
      <c r="U60" s="26"/>
      <c r="V60" s="23">
        <f t="shared" si="492"/>
        <v>0.25000001769512892</v>
      </c>
      <c r="W60" s="21">
        <f t="shared" si="493"/>
        <v>1.1499999091029167</v>
      </c>
      <c r="X60" s="21">
        <f t="shared" si="494"/>
        <v>1.1768601445304712</v>
      </c>
      <c r="Y60" s="21">
        <f t="shared" si="495"/>
        <v>-1.9500000000334694</v>
      </c>
      <c r="Z60" s="21">
        <f t="shared" si="496"/>
        <v>2.2776083508616689</v>
      </c>
      <c r="AA60" s="21">
        <f t="shared" si="497"/>
        <v>2.0449906629509934E-2</v>
      </c>
      <c r="AB60" s="22">
        <f t="shared" si="498"/>
        <v>1.8361307860390513E-4</v>
      </c>
      <c r="AC60" s="26"/>
      <c r="AD60" s="52">
        <f t="shared" si="499"/>
        <v>12.264775509798268</v>
      </c>
      <c r="AE60" s="53">
        <f t="shared" si="500"/>
        <v>-58.888261813333919</v>
      </c>
      <c r="AF60" s="26"/>
      <c r="AG60" s="67">
        <f t="shared" si="501"/>
        <v>7.3786483067872304</v>
      </c>
      <c r="AH60" s="67">
        <f t="shared" si="502"/>
        <v>48.899978768458766</v>
      </c>
      <c r="AI60" s="26"/>
      <c r="AJ60" s="20">
        <f t="shared" si="503"/>
        <v>298.1557268681089</v>
      </c>
    </row>
    <row r="61" spans="2:36" ht="15.75" x14ac:dyDescent="0.25">
      <c r="B61" s="111">
        <v>42</v>
      </c>
      <c r="C61" s="112"/>
      <c r="D61" s="100">
        <v>45398.666666666664</v>
      </c>
      <c r="E61" s="97">
        <f t="shared" ref="E61" si="506">D61-D60</f>
        <v>8</v>
      </c>
      <c r="F61" s="98">
        <f t="shared" ref="F61" si="507">D61-D$20</f>
        <v>119.375</v>
      </c>
      <c r="G61" s="17">
        <v>808783.89749999996</v>
      </c>
      <c r="H61" s="17">
        <v>9158821.0324999988</v>
      </c>
      <c r="I61" s="18">
        <v>2562.6010000000001</v>
      </c>
      <c r="K61" s="19">
        <f t="shared" ref="K61:K62" si="508">(G61-G60)*100</f>
        <v>0.1999999862164259</v>
      </c>
      <c r="L61" s="20">
        <f t="shared" ref="L61:L62" si="509">(H61-H60)*100</f>
        <v>-0.20000003278255463</v>
      </c>
      <c r="M61" s="20">
        <f t="shared" ref="M61:M62" si="510">SQRT(K61^2+L61^2)</f>
        <v>0.28284272590892889</v>
      </c>
      <c r="N61" s="20">
        <f t="shared" ref="N61:N62" si="511">(I61-I60)*100</f>
        <v>0.40000000003601599</v>
      </c>
      <c r="O61" s="21">
        <f t="shared" ref="O61:O62" si="512">(SQRT((G61-G60)^2+(H61-H60)^2+(I61-I60)^2)*100)</f>
        <v>0.48989795634234512</v>
      </c>
      <c r="P61" s="21">
        <f t="shared" ref="P61:P62" si="513">O61/(F61-F60)</f>
        <v>6.123724454279314E-2</v>
      </c>
      <c r="Q61" s="22">
        <f t="shared" ref="Q61:Q62" si="514">(P61-P60)/(F61-F60)</f>
        <v>-9.286116617351646E-3</v>
      </c>
      <c r="R61" s="26"/>
      <c r="S61" s="52">
        <f t="shared" ref="S61:S62" si="515">IF(K61&lt;0, ATAN2(L61,K61)*180/PI()+360,ATAN2(L61,K61)*180/PI())</f>
        <v>135.0000066701063</v>
      </c>
      <c r="T61" s="53">
        <f t="shared" ref="T61:T62" si="516">ATAN(N61/M61)*180/PI()</f>
        <v>54.735609036795211</v>
      </c>
      <c r="U61" s="26"/>
      <c r="V61" s="23">
        <f t="shared" ref="V61:V62" si="517">(G61-$G$20)*100</f>
        <v>0.45000000391155481</v>
      </c>
      <c r="W61" s="21">
        <f t="shared" ref="W61:W62" si="518">(H61-$H$20)*100</f>
        <v>0.94999987632036209</v>
      </c>
      <c r="X61" s="21">
        <f t="shared" ref="X61:X62" si="519">SQRT(V61^2+W61^2)</f>
        <v>1.0511896919819479</v>
      </c>
      <c r="Y61" s="21">
        <f t="shared" ref="Y61:Y62" si="520">(I61-$I$20)*100</f>
        <v>-1.5499999999974534</v>
      </c>
      <c r="Z61" s="21">
        <f t="shared" ref="Z61:Z62" si="521">SQRT((G61-$G$20)^2+(H61-$H$20)^2+(I61-$I$20)^2)*100</f>
        <v>1.8728320182336717</v>
      </c>
      <c r="AA61" s="21">
        <f t="shared" ref="AA61:AA62" si="522">Z61/F61</f>
        <v>1.568864517892081E-2</v>
      </c>
      <c r="AB61" s="22">
        <f t="shared" ref="AB61:AB62" si="523">(AA61-$AA$20)/(F61-$F$20)</f>
        <v>1.3142320568729473E-4</v>
      </c>
      <c r="AC61" s="26"/>
      <c r="AD61" s="52">
        <f t="shared" ref="AD61:AD62" si="524">IF(F61&lt;=0,NA(),IF((G61-$G$20)&lt;0,ATAN2((H61-$H$20),(G61-$G$20))*180/PI()+360,ATAN2((H61-$H$20),(G61-$G$20))*180/PI()))</f>
        <v>25.346179020457758</v>
      </c>
      <c r="AE61" s="53">
        <f t="shared" ref="AE61:AE62" si="525">IF(E61&lt;=0,NA(),ATAN(Y61/X61)*180/PI())</f>
        <v>-55.855393799492127</v>
      </c>
      <c r="AF61" s="26"/>
      <c r="AG61" s="67">
        <f t="shared" ref="AG61:AG62" si="526">1/(O61/E61)</f>
        <v>16.329931359030876</v>
      </c>
      <c r="AH61" s="67">
        <f t="shared" ref="AH61:AH62" si="527">1/(Z61/F61)</f>
        <v>63.740366908392787</v>
      </c>
      <c r="AI61" s="26"/>
      <c r="AJ61" s="20">
        <f t="shared" ref="AJ61:AJ62" si="528">SQRT((G61-$E$11)^2+(H61-$F$11)^2+(I61-$G$11)^2)</f>
        <v>298.15698533567684</v>
      </c>
    </row>
    <row r="62" spans="2:36" ht="15.75" x14ac:dyDescent="0.25">
      <c r="B62" s="111">
        <v>43</v>
      </c>
      <c r="C62" s="112"/>
      <c r="D62" s="100">
        <v>45402.666666666664</v>
      </c>
      <c r="E62" s="97">
        <f t="shared" ref="E62" si="529">D62-D61</f>
        <v>4</v>
      </c>
      <c r="F62" s="98">
        <f t="shared" ref="F62" si="530">D62-D$20</f>
        <v>123.375</v>
      </c>
      <c r="G62" s="17">
        <v>808783.9</v>
      </c>
      <c r="H62" s="17">
        <v>9158821.0315000005</v>
      </c>
      <c r="I62" s="18">
        <v>2562.6084999999998</v>
      </c>
      <c r="K62" s="19">
        <f t="shared" si="508"/>
        <v>0.25000000605359674</v>
      </c>
      <c r="L62" s="20">
        <f t="shared" si="509"/>
        <v>-9.999983012676239E-2</v>
      </c>
      <c r="M62" s="20">
        <f t="shared" si="510"/>
        <v>0.26925818288805958</v>
      </c>
      <c r="N62" s="20">
        <f t="shared" si="511"/>
        <v>0.74999999997089617</v>
      </c>
      <c r="O62" s="21">
        <f t="shared" si="512"/>
        <v>0.7968688530796797</v>
      </c>
      <c r="P62" s="21">
        <f t="shared" si="513"/>
        <v>0.19921721326991992</v>
      </c>
      <c r="Q62" s="22">
        <f t="shared" si="514"/>
        <v>3.4494992181781696E-2</v>
      </c>
      <c r="R62" s="26"/>
      <c r="S62" s="52">
        <f t="shared" si="515"/>
        <v>111.80137544580045</v>
      </c>
      <c r="T62" s="53">
        <f t="shared" si="516"/>
        <v>70.251308230247218</v>
      </c>
      <c r="U62" s="26"/>
      <c r="V62" s="23">
        <f t="shared" si="517"/>
        <v>0.70000000996515155</v>
      </c>
      <c r="W62" s="21">
        <f t="shared" si="518"/>
        <v>0.8500000461935997</v>
      </c>
      <c r="X62" s="21">
        <f t="shared" si="519"/>
        <v>1.1011358192704177</v>
      </c>
      <c r="Y62" s="21">
        <f t="shared" si="520"/>
        <v>-0.80000000002655725</v>
      </c>
      <c r="Z62" s="21">
        <f t="shared" si="521"/>
        <v>1.3610657928707288</v>
      </c>
      <c r="AA62" s="21">
        <f t="shared" si="522"/>
        <v>1.1031941583552007E-2</v>
      </c>
      <c r="AB62" s="22">
        <f t="shared" si="523"/>
        <v>8.9417966229398237E-5</v>
      </c>
      <c r="AC62" s="26"/>
      <c r="AD62" s="52">
        <f t="shared" si="524"/>
        <v>39.472458720614505</v>
      </c>
      <c r="AE62" s="53">
        <f t="shared" si="525"/>
        <v>-35.999250694288037</v>
      </c>
      <c r="AF62" s="26"/>
      <c r="AG62" s="67">
        <f t="shared" si="526"/>
        <v>5.0196465635983847</v>
      </c>
      <c r="AH62" s="67">
        <f t="shared" si="527"/>
        <v>90.645875200331261</v>
      </c>
      <c r="AI62" s="26"/>
      <c r="AJ62" s="20">
        <f t="shared" si="528"/>
        <v>298.15759846693561</v>
      </c>
    </row>
    <row r="63" spans="2:36" ht="15.75" x14ac:dyDescent="0.25">
      <c r="B63" s="111">
        <v>44</v>
      </c>
      <c r="C63" s="112"/>
      <c r="D63" s="100">
        <v>45405.666666666664</v>
      </c>
      <c r="E63" s="97">
        <f t="shared" ref="E63" si="531">D63-D62</f>
        <v>3</v>
      </c>
      <c r="F63" s="98">
        <f t="shared" ref="F63" si="532">D63-D$20</f>
        <v>126.375</v>
      </c>
      <c r="G63" s="17">
        <v>808783.90099999995</v>
      </c>
      <c r="H63" s="17">
        <v>9158821.0309999995</v>
      </c>
      <c r="I63" s="18">
        <v>2562.6</v>
      </c>
      <c r="K63" s="19">
        <f t="shared" ref="K63" si="533">(G63-G62)*100</f>
        <v>9.9999993108212948E-2</v>
      </c>
      <c r="L63" s="20">
        <f t="shared" ref="L63" si="534">(H63-H62)*100</f>
        <v>-5.0000101327896118E-2</v>
      </c>
      <c r="M63" s="20">
        <f t="shared" ref="M63" si="535">SQRT(K63^2+L63^2)</f>
        <v>0.11180343802603977</v>
      </c>
      <c r="N63" s="20">
        <f t="shared" ref="N63" si="536">(I63-I62)*100</f>
        <v>-0.84999999999126885</v>
      </c>
      <c r="O63" s="21">
        <f t="shared" ref="O63" si="537">(SQRT((G63-G62)^2+(H63-H62)^2+(I63-I62)^2)*100)</f>
        <v>0.85732141507115034</v>
      </c>
      <c r="P63" s="21">
        <f t="shared" ref="P63" si="538">O63/(F63-F62)</f>
        <v>0.2857738050237168</v>
      </c>
      <c r="Q63" s="22">
        <f t="shared" ref="Q63" si="539">(P63-P62)/(F63-F62)</f>
        <v>2.8852197251265626E-2</v>
      </c>
      <c r="R63" s="26"/>
      <c r="S63" s="52">
        <f t="shared" ref="S63" si="540">IF(K63&lt;0, ATAN2(L63,K63)*180/PI()+360,ATAN2(L63,K63)*180/PI())</f>
        <v>116.56509920182877</v>
      </c>
      <c r="T63" s="53">
        <f t="shared" ref="T63" si="541">ATAN(N63/M63)*180/PI()</f>
        <v>-82.506704452668203</v>
      </c>
      <c r="U63" s="26"/>
      <c r="V63" s="23">
        <f t="shared" ref="V63" si="542">(G63-$G$20)*100</f>
        <v>0.8000000030733645</v>
      </c>
      <c r="W63" s="21">
        <f t="shared" ref="W63" si="543">(H63-$H$20)*100</f>
        <v>0.79999994486570358</v>
      </c>
      <c r="X63" s="21">
        <f t="shared" ref="X63" si="544">SQRT(V63^2+W63^2)</f>
        <v>1.1313708130858386</v>
      </c>
      <c r="Y63" s="21">
        <f t="shared" ref="Y63" si="545">(I63-$I$20)*100</f>
        <v>-1.6500000000178261</v>
      </c>
      <c r="Z63" s="21">
        <f t="shared" ref="Z63" si="546">SQRT((G63-$G$20)^2+(H63-$H$20)^2+(I63-$I$20)^2)*100</f>
        <v>2.0006248815710901</v>
      </c>
      <c r="AA63" s="21">
        <f t="shared" ref="AA63" si="547">Z63/F63</f>
        <v>1.5830859597001701E-2</v>
      </c>
      <c r="AB63" s="22">
        <f t="shared" ref="AB63" si="548">(AA63-$AA$20)/(F63-$F$20)</f>
        <v>1.252689186706366E-4</v>
      </c>
      <c r="AC63" s="26"/>
      <c r="AD63" s="52">
        <f t="shared" ref="AD63" si="549">IF(F63&lt;=0,NA(),IF((G63-$G$20)&lt;0,ATAN2((H63-$H$20),(G63-$G$20))*180/PI()+360,ATAN2((H63-$H$20),(G63-$G$20))*180/PI()))</f>
        <v>45.000002084408386</v>
      </c>
      <c r="AE63" s="53">
        <f t="shared" ref="AE63" si="550">IF(E63&lt;=0,NA(),ATAN(Y63/X63)*180/PI())</f>
        <v>-55.5623749066662</v>
      </c>
      <c r="AF63" s="26"/>
      <c r="AG63" s="67">
        <f t="shared" ref="AG63" si="551">1/(O63/E63)</f>
        <v>3.4992710403145888</v>
      </c>
      <c r="AH63" s="67">
        <f t="shared" ref="AH63" si="552">1/(Z63/F63)</f>
        <v>63.167763814252758</v>
      </c>
      <c r="AI63" s="26"/>
      <c r="AJ63" s="20">
        <f t="shared" ref="AJ63" si="553">SQRT((G63-$E$11)^2+(H63-$F$11)^2+(I63-$G$11)^2)</f>
        <v>298.15641493955843</v>
      </c>
    </row>
    <row r="64" spans="2:36" ht="15.75" x14ac:dyDescent="0.25">
      <c r="B64" s="111">
        <v>45</v>
      </c>
      <c r="C64" s="112"/>
      <c r="D64" s="100">
        <v>45413.666666666664</v>
      </c>
      <c r="E64" s="97">
        <f t="shared" ref="E64" si="554">D64-D63</f>
        <v>8</v>
      </c>
      <c r="F64" s="98">
        <f t="shared" ref="F64" si="555">D64-D$20</f>
        <v>134.375</v>
      </c>
      <c r="G64" s="17">
        <v>808783.86449999991</v>
      </c>
      <c r="H64" s="17">
        <v>9158821.0549999997</v>
      </c>
      <c r="I64" s="18">
        <v>2562.5860000000002</v>
      </c>
      <c r="K64" s="19">
        <f t="shared" ref="K64" si="556">(G64-G63)*100</f>
        <v>-3.6500000045634806</v>
      </c>
      <c r="L64" s="20">
        <f t="shared" ref="L64" si="557">(H64-H63)*100</f>
        <v>2.4000000208616257</v>
      </c>
      <c r="M64" s="20">
        <f t="shared" ref="M64" si="558">SQRT(K64^2+L64^2)</f>
        <v>4.3683521073110869</v>
      </c>
      <c r="N64" s="20">
        <f t="shared" ref="N64" si="559">(I64-I63)*100</f>
        <v>-1.3999999999668944</v>
      </c>
      <c r="O64" s="21">
        <f t="shared" ref="O64" si="560">(SQRT((G64-G63)^2+(H64-H63)^2+(I64-I63)^2)*100)</f>
        <v>4.5872104958630917</v>
      </c>
      <c r="P64" s="21">
        <f t="shared" ref="P64" si="561">O64/(F64-F63)</f>
        <v>0.57340131198288646</v>
      </c>
      <c r="Q64" s="22">
        <f t="shared" ref="Q64" si="562">(P64-P63)/(F64-F63)</f>
        <v>3.5953438369896208E-2</v>
      </c>
      <c r="R64" s="26"/>
      <c r="S64" s="52">
        <f t="shared" ref="S64" si="563">IF(K64&lt;0, ATAN2(L64,K64)*180/PI()+360,ATAN2(L64,K64)*180/PI())</f>
        <v>303.32628988285791</v>
      </c>
      <c r="T64" s="53">
        <f t="shared" ref="T64" si="564">ATAN(N64/M64)*180/PI()</f>
        <v>-17.769978489973635</v>
      </c>
      <c r="U64" s="26"/>
      <c r="V64" s="23">
        <f t="shared" ref="V64" si="565">(G64-$G$20)*100</f>
        <v>-2.8500000014901161</v>
      </c>
      <c r="W64" s="21">
        <f t="shared" ref="W64" si="566">(H64-$H$20)*100</f>
        <v>3.1999999657273293</v>
      </c>
      <c r="X64" s="21">
        <f t="shared" ref="X64" si="567">SQRT(V64^2+W64^2)</f>
        <v>4.2851487476105854</v>
      </c>
      <c r="Y64" s="21">
        <f t="shared" ref="Y64" si="568">(I64-$I$20)*100</f>
        <v>-3.0499999999847205</v>
      </c>
      <c r="Z64" s="21">
        <f t="shared" ref="Z64" si="569">SQRT((G64-$G$20)^2+(H64-$H$20)^2+(I64-$I$20)^2)*100</f>
        <v>5.2597528258517396</v>
      </c>
      <c r="AA64" s="21">
        <f t="shared" ref="AA64" si="570">Z64/F64</f>
        <v>3.9142346610989691E-2</v>
      </c>
      <c r="AB64" s="22">
        <f t="shared" ref="AB64" si="571">(AA64-$AA$20)/(F64-$F$20)</f>
        <v>2.9129188175620234E-4</v>
      </c>
      <c r="AC64" s="26"/>
      <c r="AD64" s="52">
        <f t="shared" ref="AD64" si="572">IF(F64&lt;=0,NA(),IF((G64-$G$20)&lt;0,ATAN2((H64-$H$20),(G64-$G$20))*180/PI()+360,ATAN2((H64-$H$20),(G64-$G$20))*180/PI()))</f>
        <v>318.31094119495486</v>
      </c>
      <c r="AE64" s="53">
        <f t="shared" ref="AE64" si="573">IF(E64&lt;=0,NA(),ATAN(Y64/X64)*180/PI())</f>
        <v>-35.441762384816968</v>
      </c>
      <c r="AF64" s="26"/>
      <c r="AG64" s="67">
        <f t="shared" ref="AG64" si="574">1/(O64/E64)</f>
        <v>1.7439792674032906</v>
      </c>
      <c r="AH64" s="67">
        <f t="shared" ref="AH64" si="575">1/(Z64/F64)</f>
        <v>25.547778469654595</v>
      </c>
      <c r="AI64" s="26"/>
      <c r="AJ64" s="20">
        <f t="shared" ref="AJ64" si="576">SQRT((G64-$E$11)^2+(H64-$F$11)^2+(I64-$G$11)^2)</f>
        <v>298.15196559098285</v>
      </c>
    </row>
    <row r="65" spans="2:36" ht="15.75" x14ac:dyDescent="0.25">
      <c r="B65" s="111">
        <v>46</v>
      </c>
      <c r="C65" s="112"/>
      <c r="D65" s="100">
        <v>45418.666666666664</v>
      </c>
      <c r="E65" s="97">
        <f t="shared" ref="E65" si="577">D65-D64</f>
        <v>5</v>
      </c>
      <c r="F65" s="98">
        <f t="shared" ref="F65" si="578">D65-D$20</f>
        <v>139.375</v>
      </c>
      <c r="G65" s="17">
        <v>808783.87349999999</v>
      </c>
      <c r="H65" s="17">
        <v>9158821.0520000011</v>
      </c>
      <c r="I65" s="18">
        <v>2562.6030000000001</v>
      </c>
      <c r="K65" s="19">
        <f t="shared" ref="K65" si="579">(G65-G64)*100</f>
        <v>0.90000000782310963</v>
      </c>
      <c r="L65" s="20">
        <f t="shared" ref="L65" si="580">(H65-H64)*100</f>
        <v>-0.29999986290931702</v>
      </c>
      <c r="M65" s="20">
        <f t="shared" ref="M65" si="581">SQRT(K65^2+L65^2)</f>
        <v>0.94868326212029608</v>
      </c>
      <c r="N65" s="20">
        <f t="shared" ref="N65" si="582">(I65-I64)*100</f>
        <v>1.6999999999825377</v>
      </c>
      <c r="O65" s="21">
        <f t="shared" ref="O65" si="583">(SQRT((G65-G64)^2+(H65-H64)^2+(I65-I64)^2)*100)</f>
        <v>1.9467922158689237</v>
      </c>
      <c r="P65" s="21">
        <f t="shared" ref="P65" si="584">O65/(F65-F64)</f>
        <v>0.38935844317378476</v>
      </c>
      <c r="Q65" s="22">
        <f t="shared" ref="Q65" si="585">(P65-P64)/(F65-F64)</f>
        <v>-3.680857376182034E-2</v>
      </c>
      <c r="R65" s="26"/>
      <c r="S65" s="52">
        <f t="shared" ref="S65" si="586">IF(K65&lt;0, ATAN2(L65,K65)*180/PI()+360,ATAN2(L65,K65)*180/PI())</f>
        <v>108.43494081879376</v>
      </c>
      <c r="T65" s="53">
        <f t="shared" ref="T65" si="587">ATAN(N65/M65)*180/PI()</f>
        <v>60.836342903258611</v>
      </c>
      <c r="U65" s="26"/>
      <c r="V65" s="23">
        <f t="shared" ref="V65" si="588">(G65-$G$20)*100</f>
        <v>-1.9499999936670065</v>
      </c>
      <c r="W65" s="21">
        <f t="shared" ref="W65" si="589">(H65-$H$20)*100</f>
        <v>2.9000001028180122</v>
      </c>
      <c r="X65" s="21">
        <f t="shared" ref="X65" si="590">SQRT(V65^2+W65^2)</f>
        <v>3.4946388327902795</v>
      </c>
      <c r="Y65" s="21">
        <f t="shared" ref="Y65" si="591">(I65-$I$20)*100</f>
        <v>-1.3500000000021828</v>
      </c>
      <c r="Z65" s="21">
        <f t="shared" ref="Z65" si="592">SQRT((G65-$G$20)^2+(H65-$H$20)^2+(I65-$I$20)^2)*100</f>
        <v>3.7463316152806998</v>
      </c>
      <c r="AA65" s="21">
        <f t="shared" ref="AA65" si="593">Z65/F65</f>
        <v>2.6879509347305468E-2</v>
      </c>
      <c r="AB65" s="22">
        <f t="shared" ref="AB65" si="594">(AA65-$AA$20)/(F65-$F$20)</f>
        <v>1.9285746616900786E-4</v>
      </c>
      <c r="AC65" s="26"/>
      <c r="AD65" s="52">
        <f t="shared" ref="AD65" si="595">IF(F65&lt;=0,NA(),IF((G65-$G$20)&lt;0,ATAN2((H65-$H$20),(G65-$G$20))*180/PI()+360,ATAN2((H65-$H$20),(G65-$G$20))*180/PI()))</f>
        <v>326.08257048983006</v>
      </c>
      <c r="AE65" s="53">
        <f t="shared" ref="AE65" si="596">IF(E65&lt;=0,NA(),ATAN(Y65/X65)*180/PI())</f>
        <v>-21.121846429090215</v>
      </c>
      <c r="AF65" s="26"/>
      <c r="AG65" s="67">
        <f t="shared" ref="AG65" si="597">1/(O65/E65)</f>
        <v>2.5683275078066403</v>
      </c>
      <c r="AH65" s="67">
        <f t="shared" ref="AH65" si="598">1/(Z65/F65)</f>
        <v>37.20306003651978</v>
      </c>
      <c r="AI65" s="26"/>
      <c r="AJ65" s="20">
        <f t="shared" ref="AJ65" si="599">SQRT((G65-$E$11)^2+(H65-$F$11)^2+(I65-$G$11)^2)</f>
        <v>298.15233824513422</v>
      </c>
    </row>
    <row r="66" spans="2:36" ht="15.75" x14ac:dyDescent="0.25">
      <c r="B66" s="111">
        <v>47</v>
      </c>
      <c r="C66" s="112"/>
      <c r="D66" s="100">
        <v>45422.666666666664</v>
      </c>
      <c r="E66" s="97">
        <f t="shared" ref="E66" si="600">D66-D65</f>
        <v>4</v>
      </c>
      <c r="F66" s="98">
        <f t="shared" ref="F66" si="601">D66-D$20</f>
        <v>143.375</v>
      </c>
      <c r="G66" s="17">
        <v>808783.85599999991</v>
      </c>
      <c r="H66" s="17">
        <v>9158821.0600000005</v>
      </c>
      <c r="I66" s="18">
        <v>2562.6025</v>
      </c>
      <c r="K66" s="19">
        <f t="shared" ref="K66" si="602">(G66-G65)*100</f>
        <v>-1.7500000074505806</v>
      </c>
      <c r="L66" s="20">
        <f t="shared" ref="L66" si="603">(H66-H65)*100</f>
        <v>0.79999994486570358</v>
      </c>
      <c r="M66" s="20">
        <f t="shared" ref="M66" si="604">SQRT(K66^2+L66^2)</f>
        <v>1.9241881243428776</v>
      </c>
      <c r="N66" s="20">
        <f t="shared" ref="N66" si="605">(I66-I65)*100</f>
        <v>-5.0000000010186341E-2</v>
      </c>
      <c r="O66" s="21">
        <f t="shared" ref="O66" si="606">(SQRT((G66-G65)^2+(H66-H65)^2+(I66-I65)^2)*100)</f>
        <v>1.9248376393512205</v>
      </c>
      <c r="P66" s="21">
        <f t="shared" ref="P66" si="607">O66/(F66-F65)</f>
        <v>0.48120940983780514</v>
      </c>
      <c r="Q66" s="22">
        <f t="shared" ref="Q66" si="608">(P66-P65)/(F66-F65)</f>
        <v>2.2962741666005093E-2</v>
      </c>
      <c r="R66" s="26"/>
      <c r="S66" s="52">
        <f t="shared" ref="S66" si="609">IF(K66&lt;0, ATAN2(L66,K66)*180/PI()+360,ATAN2(L66,K66)*180/PI())</f>
        <v>294.56716973526875</v>
      </c>
      <c r="T66" s="53">
        <f t="shared" ref="T66" si="610">ATAN(N66/M66)*180/PI()</f>
        <v>-1.4884950250002644</v>
      </c>
      <c r="U66" s="26"/>
      <c r="V66" s="23">
        <f t="shared" ref="V66" si="611">(G66-$G$20)*100</f>
        <v>-3.7000000011175871</v>
      </c>
      <c r="W66" s="21">
        <f t="shared" ref="W66" si="612">(H66-$H$20)*100</f>
        <v>3.7000000476837158</v>
      </c>
      <c r="X66" s="21">
        <f t="shared" ref="X66" si="613">SQRT(V66^2+W66^2)</f>
        <v>5.2325902152881838</v>
      </c>
      <c r="Y66" s="21">
        <f t="shared" ref="Y66" si="614">(I66-$I$20)*100</f>
        <v>-1.4000000000123691</v>
      </c>
      <c r="Z66" s="21">
        <f t="shared" ref="Z66" si="615">SQRT((G66-$G$20)^2+(H66-$H$20)^2+(I66-$I$20)^2)*100</f>
        <v>5.416641058918735</v>
      </c>
      <c r="AA66" s="21">
        <f t="shared" ref="AA66" si="616">Z66/F66</f>
        <v>3.7779536592284113E-2</v>
      </c>
      <c r="AB66" s="22">
        <f t="shared" ref="AB66" si="617">(AA66-$AA$20)/(F66-$F$20)</f>
        <v>2.6350156298018561E-4</v>
      </c>
      <c r="AC66" s="26"/>
      <c r="AD66" s="52">
        <f t="shared" ref="AD66" si="618">IF(F66&lt;=0,NA(),IF((G66-$G$20)&lt;0,ATAN2((H66-$H$20),(G66-$G$20))*180/PI()+360,ATAN2((H66-$H$20),(G66-$G$20))*180/PI()))</f>
        <v>315.00000036054632</v>
      </c>
      <c r="AE66" s="53">
        <f t="shared" ref="AE66" si="619">IF(E66&lt;=0,NA(),ATAN(Y66/X66)*180/PI())</f>
        <v>-14.978867317960868</v>
      </c>
      <c r="AF66" s="26"/>
      <c r="AG66" s="67">
        <f t="shared" ref="AG66" si="620">1/(O66/E66)</f>
        <v>2.0780973512904843</v>
      </c>
      <c r="AH66" s="67">
        <f t="shared" ref="AH66" si="621">1/(Z66/F66)</f>
        <v>26.469355905340421</v>
      </c>
      <c r="AI66" s="26"/>
      <c r="AJ66" s="20">
        <f t="shared" ref="AJ66" si="622">SQRT((G66-$E$11)^2+(H66-$F$11)^2+(I66-$G$11)^2)</f>
        <v>298.15403875068574</v>
      </c>
    </row>
    <row r="67" spans="2:36" ht="15.75" x14ac:dyDescent="0.25">
      <c r="B67" s="111">
        <v>48</v>
      </c>
      <c r="C67" s="112"/>
      <c r="D67" s="100">
        <v>45426.666666666664</v>
      </c>
      <c r="E67" s="97">
        <f t="shared" ref="E67" si="623">D67-D66</f>
        <v>4</v>
      </c>
      <c r="F67" s="98">
        <f t="shared" ref="F67" si="624">D67-D$20</f>
        <v>147.375</v>
      </c>
      <c r="G67" s="17">
        <v>808783.89950000006</v>
      </c>
      <c r="H67" s="17">
        <v>9158821.034</v>
      </c>
      <c r="I67" s="18">
        <v>2562.6064999999999</v>
      </c>
      <c r="K67" s="19">
        <f t="shared" ref="K67" si="625">(G67-G66)*100</f>
        <v>4.3500000145286322</v>
      </c>
      <c r="L67" s="20">
        <f t="shared" ref="L67" si="626">(H67-H66)*100</f>
        <v>-2.6000000536441803</v>
      </c>
      <c r="M67" s="20">
        <f t="shared" ref="M67" si="627">SQRT(K67^2+L67^2)</f>
        <v>5.0677904855418836</v>
      </c>
      <c r="N67" s="20">
        <f t="shared" ref="N67" si="628">(I67-I66)*100</f>
        <v>0.39999999999054126</v>
      </c>
      <c r="O67" s="21">
        <f t="shared" ref="O67" si="629">(SQRT((G67-G66)^2+(H67-H66)^2+(I67-I66)^2)*100)</f>
        <v>5.0835519477370612</v>
      </c>
      <c r="P67" s="21">
        <f t="shared" ref="P67" si="630">O67/(F67-F66)</f>
        <v>1.2708879869342653</v>
      </c>
      <c r="Q67" s="22">
        <f t="shared" ref="Q67" si="631">(P67-P66)/(F67-F66)</f>
        <v>0.19741964427411504</v>
      </c>
      <c r="R67" s="26"/>
      <c r="S67" s="52">
        <f t="shared" ref="S67" si="632">IF(K67&lt;0, ATAN2(L67,K67)*180/PI()+360,ATAN2(L67,K67)*180/PI())</f>
        <v>120.86680988745671</v>
      </c>
      <c r="T67" s="53">
        <f t="shared" ref="T67" si="633">ATAN(N67/M67)*180/PI()</f>
        <v>4.5129915842000417</v>
      </c>
      <c r="U67" s="26"/>
      <c r="V67" s="23">
        <f t="shared" ref="V67" si="634">(G67-$G$20)*100</f>
        <v>0.65000001341104507</v>
      </c>
      <c r="W67" s="21">
        <f t="shared" ref="W67" si="635">(H67-$H$20)*100</f>
        <v>1.0999999940395355</v>
      </c>
      <c r="X67" s="21">
        <f t="shared" ref="X67" si="636">SQRT(V67^2+W67^2)</f>
        <v>1.2776932356091335</v>
      </c>
      <c r="Y67" s="21">
        <f t="shared" ref="Y67" si="637">(I67-$I$20)*100</f>
        <v>-1.0000000000218279</v>
      </c>
      <c r="Z67" s="21">
        <f t="shared" ref="Z67" si="638">SQRT((G67-$G$20)^2+(H67-$H$20)^2+(I67-$I$20)^2)*100</f>
        <v>1.6224980753039409</v>
      </c>
      <c r="AA67" s="21">
        <f t="shared" ref="AA67" si="639">Z67/F67</f>
        <v>1.1009316880773135E-2</v>
      </c>
      <c r="AB67" s="22">
        <f t="shared" ref="AB67" si="640">(AA67-$AA$20)/(F67-$F$20)</f>
        <v>7.4702743889894051E-5</v>
      </c>
      <c r="AC67" s="26"/>
      <c r="AD67" s="52">
        <f t="shared" ref="AD67" si="641">IF(F67&lt;=0,NA(),IF((G67-$G$20)&lt;0,ATAN2((H67-$H$20),(G67-$G$20))*180/PI()+360,ATAN2((H67-$H$20),(G67-$G$20))*180/PI()))</f>
        <v>30.579227526220752</v>
      </c>
      <c r="AE67" s="53">
        <f t="shared" ref="AE67" si="642">IF(E67&lt;=0,NA(),ATAN(Y67/X67)*180/PI())</f>
        <v>-38.048882498508441</v>
      </c>
      <c r="AF67" s="26"/>
      <c r="AG67" s="67">
        <f t="shared" ref="AG67" si="643">1/(O67/E67)</f>
        <v>0.78685140648176055</v>
      </c>
      <c r="AH67" s="67">
        <f t="shared" ref="AH67" si="644">1/(Z67/F67)</f>
        <v>90.832157056576108</v>
      </c>
      <c r="AI67" s="26"/>
      <c r="AJ67" s="20">
        <f t="shared" ref="AJ67" si="645">SQRT((G67-$E$11)^2+(H67-$F$11)^2+(I67-$G$11)^2)</f>
        <v>298.15543292857774</v>
      </c>
    </row>
    <row r="68" spans="2:36" ht="15.75" x14ac:dyDescent="0.25">
      <c r="B68" s="111">
        <v>49</v>
      </c>
      <c r="C68" s="112"/>
      <c r="D68" s="100">
        <v>45432.666666666664</v>
      </c>
      <c r="E68" s="97">
        <f t="shared" ref="E68" si="646">D68-D67</f>
        <v>6</v>
      </c>
      <c r="F68" s="98">
        <f t="shared" ref="F68" si="647">D68-D$20</f>
        <v>153.375</v>
      </c>
      <c r="G68" s="17">
        <v>808783.90449999995</v>
      </c>
      <c r="H68" s="17">
        <v>9158821.0319999997</v>
      </c>
      <c r="I68" s="18">
        <v>2562.5945000000002</v>
      </c>
      <c r="K68" s="19">
        <f t="shared" ref="K68" si="648">(G68-G67)*100</f>
        <v>0.4999999888241291</v>
      </c>
      <c r="L68" s="20">
        <f t="shared" ref="L68" si="649">(H68-H67)*100</f>
        <v>-0.20000003278255463</v>
      </c>
      <c r="M68" s="20">
        <f t="shared" ref="M68" si="650">SQRT(K68^2+L68^2)</f>
        <v>0.53851648251205098</v>
      </c>
      <c r="N68" s="20">
        <f t="shared" ref="N68" si="651">(I68-I67)*100</f>
        <v>-1.1999999999716238</v>
      </c>
      <c r="O68" s="21">
        <f t="shared" ref="O68" si="652">(SQRT((G68-G67)^2+(H68-H67)^2+(I68-I67)^2)*100)</f>
        <v>1.3152946445070965</v>
      </c>
      <c r="P68" s="21">
        <f t="shared" ref="P68" si="653">O68/(F68-F67)</f>
        <v>0.21921577408451609</v>
      </c>
      <c r="Q68" s="22">
        <f t="shared" ref="Q68" si="654">(P68-P67)/(F68-F67)</f>
        <v>-0.17527870214162489</v>
      </c>
      <c r="R68" s="26"/>
      <c r="S68" s="52">
        <f t="shared" ref="S68" si="655">IF(K68&lt;0, ATAN2(L68,K68)*180/PI()+360,ATAN2(L68,K68)*180/PI())</f>
        <v>111.80141316641061</v>
      </c>
      <c r="T68" s="53">
        <f t="shared" ref="T68" si="656">ATAN(N68/M68)*180/PI()</f>
        <v>-65.831186492202491</v>
      </c>
      <c r="U68" s="26"/>
      <c r="V68" s="23">
        <f t="shared" ref="V68" si="657">(G68-$G$20)*100</f>
        <v>1.1500000022351742</v>
      </c>
      <c r="W68" s="21">
        <f t="shared" ref="W68" si="658">(H68-$H$20)*100</f>
        <v>0.8999999612569809</v>
      </c>
      <c r="X68" s="21">
        <f t="shared" ref="X68" si="659">SQRT(V68^2+W68^2)</f>
        <v>1.4603081645335918</v>
      </c>
      <c r="Y68" s="21">
        <f t="shared" ref="Y68" si="660">(I68-$I$20)*100</f>
        <v>-2.1999999999934516</v>
      </c>
      <c r="Z68" s="21">
        <f t="shared" ref="Z68" si="661">SQRT((G68-$G$20)^2+(H68-$H$20)^2+(I68-$I$20)^2)*100</f>
        <v>2.6405491730650756</v>
      </c>
      <c r="AA68" s="21">
        <f t="shared" ref="AA68" si="662">Z68/F68</f>
        <v>1.721629452691166E-2</v>
      </c>
      <c r="AB68" s="22">
        <f t="shared" ref="AB68" si="663">(AA68-$AA$20)/(F68-$F$20)</f>
        <v>1.1224967906706869E-4</v>
      </c>
      <c r="AC68" s="26"/>
      <c r="AD68" s="52">
        <f t="shared" ref="AD68" si="664">IF(F68&lt;=0,NA(),IF((G68-$G$20)&lt;0,ATAN2((H68-$H$20),(G68-$G$20))*180/PI()+360,ATAN2((H68-$H$20),(G68-$G$20))*180/PI()))</f>
        <v>51.952958719307645</v>
      </c>
      <c r="AE68" s="53">
        <f t="shared" ref="AE68" si="665">IF(E68&lt;=0,NA(),ATAN(Y68/X68)*180/PI())</f>
        <v>-56.424730141284343</v>
      </c>
      <c r="AF68" s="26"/>
      <c r="AG68" s="67">
        <f t="shared" ref="AG68" si="666">1/(O68/E68)</f>
        <v>4.5617155251540504</v>
      </c>
      <c r="AH68" s="67">
        <f t="shared" ref="AH68" si="667">1/(Z68/F68)</f>
        <v>58.084508163870538</v>
      </c>
      <c r="AI68" s="26"/>
      <c r="AJ68" s="20">
        <f t="shared" ref="AJ68" si="668">SQRT((G68-$E$11)^2+(H68-$F$11)^2+(I68-$G$11)^2)</f>
        <v>298.15310299748444</v>
      </c>
    </row>
    <row r="69" spans="2:36" ht="15.75" x14ac:dyDescent="0.25">
      <c r="B69" s="111">
        <v>50</v>
      </c>
      <c r="C69" s="112"/>
      <c r="D69" s="100">
        <v>45445.666666666664</v>
      </c>
      <c r="E69" s="97">
        <f t="shared" ref="E69" si="669">D69-D68</f>
        <v>13</v>
      </c>
      <c r="F69" s="98">
        <f t="shared" ref="F69" si="670">D69-D$20</f>
        <v>166.375</v>
      </c>
      <c r="G69" s="17">
        <v>808783.91</v>
      </c>
      <c r="H69" s="17">
        <v>9158821.0289999992</v>
      </c>
      <c r="I69" s="18">
        <v>2562.5965000000001</v>
      </c>
      <c r="K69" s="19">
        <f t="shared" ref="K69" si="671">(G69-G68)*100</f>
        <v>0.55000000866129994</v>
      </c>
      <c r="L69" s="20">
        <f t="shared" ref="L69" si="672">(H69-H68)*100</f>
        <v>-0.30000004917383194</v>
      </c>
      <c r="M69" s="20">
        <f t="shared" ref="M69" si="673">SQRT(K69^2+L69^2)</f>
        <v>0.6264982354577957</v>
      </c>
      <c r="N69" s="20">
        <f t="shared" ref="N69" si="674">(I69-I68)*100</f>
        <v>0.19999999999527063</v>
      </c>
      <c r="O69" s="21">
        <f t="shared" ref="O69" si="675">(SQRT((G69-G68)^2+(H69-H68)^2+(I69-I68)^2)*100)</f>
        <v>0.65764735157213239</v>
      </c>
      <c r="P69" s="21">
        <f t="shared" ref="P69" si="676">O69/(F69-F68)</f>
        <v>5.0588257813240951E-2</v>
      </c>
      <c r="Q69" s="22">
        <f t="shared" ref="Q69" si="677">(P69-P68)/(F69-F68)</f>
        <v>-1.2971347405482704E-2</v>
      </c>
      <c r="R69" s="26"/>
      <c r="S69" s="52">
        <f t="shared" ref="S69" si="678">IF(K69&lt;0, ATAN2(L69,K69)*180/PI()+360,ATAN2(L69,K69)*180/PI())</f>
        <v>118.6104632346845</v>
      </c>
      <c r="T69" s="53">
        <f t="shared" ref="T69" si="679">ATAN(N69/M69)*180/PI()</f>
        <v>17.704889310853034</v>
      </c>
      <c r="U69" s="26"/>
      <c r="V69" s="23">
        <f t="shared" ref="V69" si="680">(G69-$G$20)*100</f>
        <v>1.7000000108964741</v>
      </c>
      <c r="W69" s="21">
        <f t="shared" ref="W69" si="681">(H69-$H$20)*100</f>
        <v>0.59999991208314896</v>
      </c>
      <c r="X69" s="21">
        <f t="shared" ref="X69" si="682">SQRT(V69^2+W69^2)</f>
        <v>1.8027756187467698</v>
      </c>
      <c r="Y69" s="21">
        <f t="shared" ref="Y69" si="683">(I69-$I$20)*100</f>
        <v>-1.999999999998181</v>
      </c>
      <c r="Z69" s="21">
        <f t="shared" ref="Z69" si="684">SQRT((G69-$G$20)^2+(H69-$H$20)^2+(I69-$I$20)^2)*100</f>
        <v>2.6925823908546462</v>
      </c>
      <c r="AA69" s="21">
        <f t="shared" ref="AA69" si="685">Z69/F69</f>
        <v>1.6183816023168422E-2</v>
      </c>
      <c r="AB69" s="22">
        <f t="shared" ref="AB69" si="686">(AA69-$AA$20)/(F69-$F$20)</f>
        <v>9.7273124106196377E-5</v>
      </c>
      <c r="AC69" s="26"/>
      <c r="AD69" s="52">
        <f t="shared" ref="AD69" si="687">IF(F69&lt;=0,NA(),IF((G69-$G$20)&lt;0,ATAN2((H69-$H$20),(G69-$G$20))*180/PI()+360,ATAN2((H69-$H$20),(G69-$G$20))*180/PI()))</f>
        <v>70.559967921960109</v>
      </c>
      <c r="AE69" s="53">
        <f t="shared" ref="AE69" si="688">IF(E69&lt;=0,NA(),ATAN(Y69/X69)*180/PI())</f>
        <v>-47.968886525852184</v>
      </c>
      <c r="AF69" s="26"/>
      <c r="AG69" s="67">
        <f t="shared" ref="AG69" si="689">1/(O69/E69)</f>
        <v>19.76743306108202</v>
      </c>
      <c r="AH69" s="67">
        <f t="shared" ref="AH69" si="690">1/(Z69/F69)</f>
        <v>61.790124070146391</v>
      </c>
      <c r="AI69" s="26"/>
      <c r="AJ69" s="20">
        <f t="shared" ref="AJ69" si="691">SQRT((G69-$E$11)^2+(H69-$F$11)^2+(I69-$G$11)^2)</f>
        <v>298.15322975108813</v>
      </c>
    </row>
    <row r="70" spans="2:36" ht="15.75" x14ac:dyDescent="0.25">
      <c r="B70" s="111">
        <v>51</v>
      </c>
      <c r="C70" s="112"/>
      <c r="D70" s="100">
        <v>45457.625</v>
      </c>
      <c r="E70" s="97">
        <f t="shared" ref="E70" si="692">D70-D69</f>
        <v>11.958333333335759</v>
      </c>
      <c r="F70" s="98">
        <f t="shared" ref="F70" si="693">D70-D$20</f>
        <v>178.33333333333576</v>
      </c>
      <c r="G70" s="17">
        <v>808783.90350000001</v>
      </c>
      <c r="H70" s="17">
        <v>9158821.034</v>
      </c>
      <c r="I70" s="18">
        <v>2562.5974999999999</v>
      </c>
      <c r="K70" s="19">
        <f t="shared" ref="K70" si="694">(G70-G69)*100</f>
        <v>-0.65000000176951289</v>
      </c>
      <c r="L70" s="20">
        <f t="shared" ref="L70" si="695">(H70-H69)*100</f>
        <v>0.50000008195638657</v>
      </c>
      <c r="M70" s="20">
        <f t="shared" ref="M70" si="696">SQRT(K70^2+L70^2)</f>
        <v>0.82006102471508802</v>
      </c>
      <c r="N70" s="20">
        <f t="shared" ref="N70" si="697">(I70-I69)*100</f>
        <v>9.9999999974897946E-2</v>
      </c>
      <c r="O70" s="21">
        <f t="shared" ref="O70" si="698">(SQRT((G70-G69)^2+(H70-H69)^2+(I70-I69)^2)*100)</f>
        <v>0.8261356330843862</v>
      </c>
      <c r="P70" s="21">
        <f t="shared" ref="P70" si="699">O70/(F70-F69)</f>
        <v>6.9084512871154177E-2</v>
      </c>
      <c r="Q70" s="22">
        <f t="shared" ref="Q70" si="700">(P70-P69)/(F70-F69)</f>
        <v>1.5467251616370292E-3</v>
      </c>
      <c r="R70" s="26"/>
      <c r="S70" s="52">
        <f t="shared" ref="S70" si="701">IF(K70&lt;0, ATAN2(L70,K70)*180/PI()+360,ATAN2(L70,K70)*180/PI())</f>
        <v>307.56859649209559</v>
      </c>
      <c r="T70" s="53">
        <f t="shared" ref="T70" si="702">ATAN(N70/M70)*180/PI()</f>
        <v>6.9524451273126466</v>
      </c>
      <c r="U70" s="26"/>
      <c r="V70" s="23">
        <f t="shared" ref="V70" si="703">(G70-$G$20)*100</f>
        <v>1.0500000091269612</v>
      </c>
      <c r="W70" s="21">
        <f t="shared" ref="W70" si="704">(H70-$H$20)*100</f>
        <v>1.0999999940395355</v>
      </c>
      <c r="X70" s="21">
        <f t="shared" ref="X70" si="705">SQRT(V70^2+W70^2)</f>
        <v>1.5206906345649653</v>
      </c>
      <c r="Y70" s="21">
        <f t="shared" ref="Y70" si="706">(I70-$I$20)*100</f>
        <v>-1.9000000000232831</v>
      </c>
      <c r="Z70" s="21">
        <f t="shared" ref="Z70" si="707">SQRT((G70-$G$20)^2+(H70-$H$20)^2+(I70-$I$20)^2)*100</f>
        <v>2.4336187059895131</v>
      </c>
      <c r="AA70" s="21">
        <f t="shared" ref="AA70" si="708">Z70/F70</f>
        <v>1.3646460033585869E-2</v>
      </c>
      <c r="AB70" s="22">
        <f t="shared" ref="AB70" si="709">(AA70-$AA$20)/(F70-$F$20)</f>
        <v>7.652220579580757E-5</v>
      </c>
      <c r="AC70" s="26"/>
      <c r="AD70" s="52">
        <f t="shared" ref="AD70" si="710">IF(F70&lt;=0,NA(),IF((G70-$G$20)&lt;0,ATAN2((H70-$H$20),(G70-$G$20))*180/PI()+360,ATAN2((H70-$H$20),(G70-$G$20))*180/PI()))</f>
        <v>43.667780549942229</v>
      </c>
      <c r="AE70" s="53">
        <f t="shared" ref="AE70" si="711">IF(E70&lt;=0,NA(),ATAN(Y70/X70)*180/PI())</f>
        <v>-51.327494881683826</v>
      </c>
      <c r="AF70" s="26"/>
      <c r="AG70" s="67">
        <f t="shared" ref="AG70" si="712">1/(O70/E70)</f>
        <v>14.475024262891546</v>
      </c>
      <c r="AH70" s="67">
        <f t="shared" ref="AH70" si="713">1/(Z70/F70)</f>
        <v>73.279077323998933</v>
      </c>
      <c r="AI70" s="26"/>
      <c r="AJ70" s="20">
        <f t="shared" ref="AJ70" si="714">SQRT((G70-$E$11)^2+(H70-$F$11)^2+(I70-$G$11)^2)</f>
        <v>298.15227261391158</v>
      </c>
    </row>
    <row r="71" spans="2:36" ht="15.75" x14ac:dyDescent="0.25">
      <c r="B71" s="111">
        <v>52</v>
      </c>
      <c r="C71" s="112"/>
      <c r="D71" s="100">
        <v>45466.625</v>
      </c>
      <c r="E71" s="97">
        <f t="shared" ref="E71" si="715">D71-D70</f>
        <v>9</v>
      </c>
      <c r="F71" s="98">
        <f t="shared" ref="F71" si="716">D71-D$20</f>
        <v>187.33333333333576</v>
      </c>
      <c r="G71" s="17">
        <v>808783.89100000006</v>
      </c>
      <c r="H71" s="17">
        <v>9158821.0419999994</v>
      </c>
      <c r="I71" s="18">
        <v>2562.596</v>
      </c>
      <c r="K71" s="19">
        <f t="shared" ref="K71" si="717">(G71-G70)*100</f>
        <v>-1.2499999953433871</v>
      </c>
      <c r="L71" s="20">
        <f t="shared" ref="L71" si="718">(H71-H70)*100</f>
        <v>0.79999994486570358</v>
      </c>
      <c r="M71" s="20">
        <f t="shared" ref="M71" si="719">SQRT(K71^2+L71^2)</f>
        <v>1.4840821743231054</v>
      </c>
      <c r="N71" s="20">
        <f t="shared" ref="N71" si="720">(I71-I70)*100</f>
        <v>-0.14999999998508429</v>
      </c>
      <c r="O71" s="21">
        <f t="shared" ref="O71" si="721">(SQRT((G71-G70)^2+(H71-H70)^2+(I71-I70)^2)*100)</f>
        <v>1.491643355544187</v>
      </c>
      <c r="P71" s="21">
        <f t="shared" ref="P71" si="722">O71/(F71-F70)</f>
        <v>0.16573815061602079</v>
      </c>
      <c r="Q71" s="22">
        <f t="shared" ref="Q71" si="723">(P71-P70)/(F71-F70)</f>
        <v>1.0739293082762957E-2</v>
      </c>
      <c r="R71" s="26"/>
      <c r="S71" s="52">
        <f t="shared" ref="S71" si="724">IF(K71&lt;0, ATAN2(L71,K71)*180/PI()+360,ATAN2(L71,K71)*180/PI())</f>
        <v>302.61924137527467</v>
      </c>
      <c r="T71" s="53">
        <f t="shared" ref="T71" si="725">ATAN(N71/M71)*180/PI()</f>
        <v>-5.7714319557191152</v>
      </c>
      <c r="U71" s="26"/>
      <c r="V71" s="23">
        <f t="shared" ref="V71" si="726">(G71-$G$20)*100</f>
        <v>-0.1999999862164259</v>
      </c>
      <c r="W71" s="21">
        <f t="shared" ref="W71" si="727">(H71-$H$20)*100</f>
        <v>1.8999999389052391</v>
      </c>
      <c r="X71" s="21">
        <f t="shared" ref="X71" si="728">SQRT(V71^2+W71^2)</f>
        <v>1.9104972552522768</v>
      </c>
      <c r="Y71" s="21">
        <f t="shared" ref="Y71" si="729">(I71-$I$20)*100</f>
        <v>-2.0500000000083674</v>
      </c>
      <c r="Z71" s="21">
        <f t="shared" ref="Z71" si="730">SQRT((G71-$G$20)^2+(H71-$H$20)^2+(I71-$I$20)^2)*100</f>
        <v>2.8022312114386261</v>
      </c>
      <c r="AA71" s="21">
        <f t="shared" ref="AA71" si="731">Z71/F71</f>
        <v>1.4958529598426636E-2</v>
      </c>
      <c r="AB71" s="22">
        <f t="shared" ref="AB71" si="732">(AA71-$AA$20)/(F71-$F$20)</f>
        <v>7.984980212683155E-5</v>
      </c>
      <c r="AC71" s="26"/>
      <c r="AD71" s="52">
        <f t="shared" ref="AD71" si="733">IF(F71&lt;=0,NA(),IF((G71-$G$20)&lt;0,ATAN2((H71-$H$20),(G71-$G$20))*180/PI()+360,ATAN2((H71-$H$20),(G71-$G$20))*180/PI()))</f>
        <v>353.99099426179669</v>
      </c>
      <c r="AE71" s="53">
        <f t="shared" ref="AE71" si="734">IF(E71&lt;=0,NA(),ATAN(Y71/X71)*180/PI())</f>
        <v>-47.017326322778771</v>
      </c>
      <c r="AF71" s="26"/>
      <c r="AG71" s="67">
        <f t="shared" ref="AG71" si="735">1/(O71/E71)</f>
        <v>6.0336138437841162</v>
      </c>
      <c r="AH71" s="67">
        <f t="shared" ref="AH71" si="736">1/(Z71/F71)</f>
        <v>66.851490543908923</v>
      </c>
      <c r="AI71" s="26"/>
      <c r="AJ71" s="20">
        <f t="shared" ref="AJ71" si="737">SQRT((G71-$E$11)^2+(H71-$F$11)^2+(I71-$G$11)^2)</f>
        <v>298.15137031482703</v>
      </c>
    </row>
    <row r="72" spans="2:36" ht="15.75" x14ac:dyDescent="0.25">
      <c r="B72" s="111">
        <v>53</v>
      </c>
      <c r="C72" s="112"/>
      <c r="D72" s="100">
        <v>45478.625</v>
      </c>
      <c r="E72" s="97">
        <f t="shared" ref="E72" si="738">D72-D71</f>
        <v>12</v>
      </c>
      <c r="F72" s="98">
        <f t="shared" ref="F72" si="739">D72-D$20</f>
        <v>199.33333333333576</v>
      </c>
      <c r="G72" s="17">
        <v>808783.89399999997</v>
      </c>
      <c r="H72" s="17">
        <v>9158821.0390000008</v>
      </c>
      <c r="I72" s="18">
        <v>2562.5969999999998</v>
      </c>
      <c r="K72" s="19">
        <f t="shared" ref="K72" si="740">(G72-G71)*100</f>
        <v>0.29999999096617103</v>
      </c>
      <c r="L72" s="20">
        <f t="shared" ref="L72" si="741">(H72-H71)*100</f>
        <v>-0.29999986290931702</v>
      </c>
      <c r="M72" s="20">
        <f t="shared" ref="M72" si="742">SQRT(K72^2+L72^2)</f>
        <v>0.4242639653863049</v>
      </c>
      <c r="N72" s="20">
        <f t="shared" ref="N72" si="743">(I72-I71)*100</f>
        <v>9.9999999974897946E-2</v>
      </c>
      <c r="O72" s="21">
        <f t="shared" ref="O72" si="744">(SQRT((G72-G71)^2+(H72-H71)^2+(I72-I71)^2)*100)</f>
        <v>0.4358897937785321</v>
      </c>
      <c r="P72" s="21">
        <f t="shared" ref="P72" si="745">O72/(F72-F71)</f>
        <v>3.6324149481544339E-2</v>
      </c>
      <c r="Q72" s="22">
        <f t="shared" ref="Q72" si="746">(P72-P71)/(F72-F71)</f>
        <v>-1.0784500094539705E-2</v>
      </c>
      <c r="R72" s="26"/>
      <c r="S72" s="52">
        <f t="shared" ref="S72" si="747">IF(K72&lt;0, ATAN2(L72,K72)*180/PI()+360,ATAN2(L72,K72)*180/PI())</f>
        <v>134.99998777146823</v>
      </c>
      <c r="T72" s="53">
        <f t="shared" ref="T72" si="748">ATAN(N72/M72)*180/PI()</f>
        <v>13.262679120947777</v>
      </c>
      <c r="U72" s="26"/>
      <c r="V72" s="23">
        <f t="shared" ref="V72" si="749">(G72-$G$20)*100</f>
        <v>0.10000000474974513</v>
      </c>
      <c r="W72" s="21">
        <f t="shared" ref="W72" si="750">(H72-$H$20)*100</f>
        <v>1.6000000759959221</v>
      </c>
      <c r="X72" s="21">
        <f t="shared" ref="X72" si="751">SQRT(V72^2+W72^2)</f>
        <v>1.6031220303323468</v>
      </c>
      <c r="Y72" s="21">
        <f t="shared" ref="Y72" si="752">(I72-$I$20)*100</f>
        <v>-1.9500000000334694</v>
      </c>
      <c r="Z72" s="21">
        <f t="shared" ref="Z72" si="753">SQRT((G72-$G$20)^2+(H72-$H$20)^2+(I72-$I$20)^2)*100</f>
        <v>2.524381160654515</v>
      </c>
      <c r="AA72" s="21">
        <f t="shared" ref="AA72" si="754">Z72/F72</f>
        <v>1.2664119535055942E-2</v>
      </c>
      <c r="AB72" s="22">
        <f t="shared" ref="AB72" si="755">(AA72-$AA$20)/(F72-$F$20)</f>
        <v>6.3532372249443754E-5</v>
      </c>
      <c r="AC72" s="26"/>
      <c r="AD72" s="52">
        <f t="shared" ref="AD72" si="756">IF(F72&lt;=0,NA(),IF((G72-$G$20)&lt;0,ATAN2((H72-$H$20),(G72-$G$20))*180/PI()+360,ATAN2((H72-$H$20),(G72-$G$20))*180/PI()))</f>
        <v>3.5763343749973515</v>
      </c>
      <c r="AE72" s="53">
        <f t="shared" ref="AE72" si="757">IF(E72&lt;=0,NA(),ATAN(Y72/X72)*180/PI())</f>
        <v>-50.575902307543103</v>
      </c>
      <c r="AF72" s="26"/>
      <c r="AG72" s="67">
        <f t="shared" ref="AG72" si="758">1/(O72/E72)</f>
        <v>27.529894416607949</v>
      </c>
      <c r="AH72" s="67">
        <f t="shared" ref="AH72" si="759">1/(Z72/F72)</f>
        <v>78.963247088111331</v>
      </c>
      <c r="AI72" s="26"/>
      <c r="AJ72" s="20">
        <f t="shared" ref="AJ72" si="760">SQRT((G72-$E$11)^2+(H72-$F$11)^2+(I72-$G$11)^2)</f>
        <v>298.15259941669638</v>
      </c>
    </row>
    <row r="73" spans="2:36" ht="15.75" x14ac:dyDescent="0.25">
      <c r="B73" s="111">
        <v>54</v>
      </c>
      <c r="C73" s="112"/>
      <c r="D73" s="100">
        <v>45486.625</v>
      </c>
      <c r="E73" s="97">
        <f t="shared" ref="E73" si="761">D73-D72</f>
        <v>8</v>
      </c>
      <c r="F73" s="98">
        <f t="shared" ref="F73" si="762">D73-D$20</f>
        <v>207.33333333333576</v>
      </c>
      <c r="G73" s="17">
        <v>808783.88449999993</v>
      </c>
      <c r="H73" s="17">
        <v>9158821.0434999987</v>
      </c>
      <c r="I73" s="18">
        <v>2562.5924999999997</v>
      </c>
      <c r="K73" s="19">
        <f t="shared" ref="K73" si="763">(G73-G72)*100</f>
        <v>-0.9500000043772161</v>
      </c>
      <c r="L73" s="20">
        <f t="shared" ref="L73" si="764">(H73-H72)*100</f>
        <v>0.44999979436397552</v>
      </c>
      <c r="M73" s="20">
        <f t="shared" ref="M73" si="765">SQRT(K73^2+L73^2)</f>
        <v>1.0511897180073304</v>
      </c>
      <c r="N73" s="20">
        <f t="shared" ref="N73" si="766">(I73-I72)*100</f>
        <v>-0.4500000000007276</v>
      </c>
      <c r="O73" s="21">
        <f t="shared" ref="O73" si="767">(SQRT((G73-G72)^2+(H73-H72)^2+(I73-I72)^2)*100)</f>
        <v>1.1434595853133531</v>
      </c>
      <c r="P73" s="21">
        <f t="shared" ref="P73" si="768">O73/(F73-F72)</f>
        <v>0.14293244816416914</v>
      </c>
      <c r="Q73" s="22">
        <f t="shared" ref="Q73" si="769">(P73-P72)/(F73-F72)</f>
        <v>1.3326037335328101E-2</v>
      </c>
      <c r="R73" s="26"/>
      <c r="S73" s="52">
        <f t="shared" ref="S73" si="770">IF(K73&lt;0, ATAN2(L73,K73)*180/PI()+360,ATAN2(L73,K73)*180/PI())</f>
        <v>295.34616571042488</v>
      </c>
      <c r="T73" s="53">
        <f t="shared" ref="T73" si="771">ATAN(N73/M73)*180/PI()</f>
        <v>-23.175107538553775</v>
      </c>
      <c r="U73" s="26"/>
      <c r="V73" s="23">
        <f t="shared" ref="V73" si="772">(G73-$G$20)*100</f>
        <v>-0.84999999962747097</v>
      </c>
      <c r="W73" s="21">
        <f t="shared" ref="W73" si="773">(H73-$H$20)*100</f>
        <v>2.0499998703598976</v>
      </c>
      <c r="X73" s="21">
        <f t="shared" ref="X73" si="774">SQRT(V73^2+W73^2)</f>
        <v>2.2192339822205089</v>
      </c>
      <c r="Y73" s="21">
        <f t="shared" ref="Y73" si="775">(I73-$I$20)*100</f>
        <v>-2.400000000034197</v>
      </c>
      <c r="Z73" s="21">
        <f t="shared" ref="Z73" si="776">SQRT((G73-$G$20)^2+(H73-$H$20)^2+(I73-$I$20)^2)*100</f>
        <v>3.2687917443615837</v>
      </c>
      <c r="AA73" s="21">
        <f t="shared" ref="AA73" si="777">Z73/F73</f>
        <v>1.5765876580521924E-2</v>
      </c>
      <c r="AB73" s="22">
        <f t="shared" ref="AB73" si="778">(AA73-$AA$20)/(F73-$F$20)</f>
        <v>7.6041205372291343E-5</v>
      </c>
      <c r="AC73" s="26"/>
      <c r="AD73" s="52">
        <f t="shared" ref="AD73" si="779">IF(F73&lt;=0,NA(),IF((G73-$G$20)&lt;0,ATAN2((H73-$H$20),(G73-$G$20))*180/PI()+360,ATAN2((H73-$H$20),(G73-$G$20))*180/PI()))</f>
        <v>337.47943312402685</v>
      </c>
      <c r="AE73" s="53">
        <f t="shared" ref="AE73" si="780">IF(E73&lt;=0,NA(),ATAN(Y73/X73)*180/PI())</f>
        <v>-47.241031253650256</v>
      </c>
      <c r="AF73" s="26"/>
      <c r="AG73" s="67">
        <f t="shared" ref="AG73" si="781">1/(O73/E73)</f>
        <v>6.9963119840459287</v>
      </c>
      <c r="AH73" s="67">
        <f t="shared" ref="AH73" si="782">1/(Z73/F73)</f>
        <v>63.428125603587297</v>
      </c>
      <c r="AI73" s="26"/>
      <c r="AJ73" s="20">
        <f t="shared" ref="AJ73" si="783">SQRT((G73-$E$11)^2+(H73-$F$11)^2+(I73-$G$11)^2)</f>
        <v>298.15282964236627</v>
      </c>
    </row>
    <row r="74" spans="2:36" ht="15.75" x14ac:dyDescent="0.25">
      <c r="B74" s="111">
        <v>55</v>
      </c>
      <c r="C74" s="112"/>
      <c r="D74" s="100">
        <v>45497.625</v>
      </c>
      <c r="E74" s="97">
        <f t="shared" ref="E74" si="784">D74-D73</f>
        <v>11</v>
      </c>
      <c r="F74" s="98">
        <f t="shared" ref="F74" si="785">D74-D$20</f>
        <v>218.33333333333576</v>
      </c>
      <c r="G74" s="17">
        <v>808783.91</v>
      </c>
      <c r="H74" s="17">
        <v>9158821.0270000007</v>
      </c>
      <c r="I74" s="18">
        <v>2562.5905000000002</v>
      </c>
      <c r="K74" s="19">
        <f t="shared" ref="K74" si="786">(G74-G73)*100</f>
        <v>2.5500000105239451</v>
      </c>
      <c r="L74" s="20">
        <f t="shared" ref="L74" si="787">(H74-H73)*100</f>
        <v>-1.6499998047947884</v>
      </c>
      <c r="M74" s="20">
        <f t="shared" ref="M74" si="788">SQRT(K74^2+L74^2)</f>
        <v>3.0372684124876024</v>
      </c>
      <c r="N74" s="20">
        <f t="shared" ref="N74" si="789">(I74-I73)*100</f>
        <v>-0.19999999994979589</v>
      </c>
      <c r="O74" s="21">
        <f t="shared" ref="O74" si="790">(SQRT((G74-G73)^2+(H74-H73)^2+(I74-I73)^2)*100)</f>
        <v>3.0438461540417707</v>
      </c>
      <c r="P74" s="21">
        <f t="shared" ref="P74" si="791">O74/(F74-F73)</f>
        <v>0.27671328673107004</v>
      </c>
      <c r="Q74" s="22">
        <f t="shared" ref="Q74" si="792">(P74-P73)/(F74-F73)</f>
        <v>1.2161894415172809E-2</v>
      </c>
      <c r="R74" s="26"/>
      <c r="S74" s="52">
        <f t="shared" ref="S74" si="793">IF(K74&lt;0, ATAN2(L74,K74)*180/PI()+360,ATAN2(L74,K74)*180/PI())</f>
        <v>122.90523972350576</v>
      </c>
      <c r="T74" s="53">
        <f t="shared" ref="T74" si="794">ATAN(N74/M74)*180/PI()</f>
        <v>-3.7674103290851644</v>
      </c>
      <c r="U74" s="26"/>
      <c r="V74" s="23">
        <f t="shared" ref="V74" si="795">(G74-$G$20)*100</f>
        <v>1.7000000108964741</v>
      </c>
      <c r="W74" s="21">
        <f t="shared" ref="W74" si="796">(H74-$H$20)*100</f>
        <v>0.40000006556510925</v>
      </c>
      <c r="X74" s="21">
        <f t="shared" ref="X74" si="797">SQRT(V74^2+W74^2)</f>
        <v>1.7464249452811031</v>
      </c>
      <c r="Y74" s="21">
        <f t="shared" ref="Y74" si="798">(I74-$I$20)*100</f>
        <v>-2.5999999999839929</v>
      </c>
      <c r="Z74" s="21">
        <f t="shared" ref="Z74" si="799">SQRT((G74-$G$20)^2+(H74-$H$20)^2+(I74-$I$20)^2)*100</f>
        <v>3.1320919669474692</v>
      </c>
      <c r="AA74" s="21">
        <f t="shared" ref="AA74" si="800">Z74/F74</f>
        <v>1.4345459390598937E-2</v>
      </c>
      <c r="AB74" s="22">
        <f t="shared" ref="AB74" si="801">(AA74-$AA$20)/(F74-$F$20)</f>
        <v>6.5704394155414246E-5</v>
      </c>
      <c r="AC74" s="26"/>
      <c r="AD74" s="52">
        <f t="shared" ref="AD74" si="802">IF(F74&lt;=0,NA(),IF((G74-$G$20)&lt;0,ATAN2((H74-$H$20),(G74-$G$20))*180/PI()+360,ATAN2((H74-$H$20),(G74-$G$20))*180/PI()))</f>
        <v>76.75947807284625</v>
      </c>
      <c r="AE74" s="53">
        <f t="shared" ref="AE74" si="803">IF(E74&lt;=0,NA(),ATAN(Y74/X74)*180/PI())</f>
        <v>-56.110667161376384</v>
      </c>
      <c r="AF74" s="26"/>
      <c r="AG74" s="67">
        <f t="shared" ref="AG74" si="804">1/(O74/E74)</f>
        <v>3.6138488751784159</v>
      </c>
      <c r="AH74" s="67">
        <f t="shared" ref="AH74" si="805">1/(Z74/F74)</f>
        <v>69.708468217848335</v>
      </c>
      <c r="AI74" s="26"/>
      <c r="AJ74" s="20">
        <f t="shared" ref="AJ74" si="806">SQRT((G74-$E$11)^2+(H74-$F$11)^2+(I74-$G$11)^2)</f>
        <v>298.15415886453508</v>
      </c>
    </row>
    <row r="75" spans="2:36" ht="15.75" x14ac:dyDescent="0.25">
      <c r="B75" s="111">
        <v>56</v>
      </c>
      <c r="C75" s="112"/>
      <c r="D75" s="100">
        <v>45501.416666666664</v>
      </c>
      <c r="E75" s="97">
        <f t="shared" ref="E75:E76" si="807">D75-D74</f>
        <v>3.7916666666642413</v>
      </c>
      <c r="F75" s="98">
        <f t="shared" ref="F75:F76" si="808">D75-D$20</f>
        <v>222.125</v>
      </c>
      <c r="G75" s="17">
        <v>808783.93550000002</v>
      </c>
      <c r="H75" s="17">
        <v>9158821.0135000013</v>
      </c>
      <c r="I75" s="18">
        <v>2562.5940000000001</v>
      </c>
      <c r="K75" s="19">
        <f t="shared" ref="K75:K76" si="809">(G75-G74)*100</f>
        <v>2.5499999988824129</v>
      </c>
      <c r="L75" s="20">
        <f t="shared" ref="L75:L76" si="810">(H75-H74)*100</f>
        <v>-1.3499999418854713</v>
      </c>
      <c r="M75" s="20">
        <f t="shared" ref="M75:M76" si="811">SQRT(K75^2+L75^2)</f>
        <v>2.8853075810719178</v>
      </c>
      <c r="N75" s="20">
        <f t="shared" ref="N75:N76" si="812">(I75-I74)*100</f>
        <v>0.34999999998035491</v>
      </c>
      <c r="O75" s="21">
        <f t="shared" ref="O75:O76" si="813">(SQRT((G75-G74)^2+(H75-H74)^2+(I75-I74)^2)*100)</f>
        <v>2.9064582978906355</v>
      </c>
      <c r="P75" s="21">
        <f t="shared" ref="P75:P76" si="814">O75/(F75-F74)</f>
        <v>0.76653845219142713</v>
      </c>
      <c r="Q75" s="22">
        <f t="shared" ref="Q75:Q76" si="815">(P75-P74)/(F75-F74)</f>
        <v>0.12918465902259441</v>
      </c>
      <c r="R75" s="26"/>
      <c r="S75" s="52">
        <f t="shared" ref="S75:S76" si="816">IF(K75&lt;0, ATAN2(L75,K75)*180/PI()+360,ATAN2(L75,K75)*180/PI())</f>
        <v>117.89727002141797</v>
      </c>
      <c r="T75" s="53">
        <f t="shared" ref="T75:T76" si="817">ATAN(N75/M75)*180/PI()</f>
        <v>6.9164278082186534</v>
      </c>
      <c r="U75" s="26"/>
      <c r="V75" s="23">
        <f t="shared" ref="V75:V76" si="818">(G75-$G$20)*100</f>
        <v>4.250000009778887</v>
      </c>
      <c r="W75" s="21">
        <f t="shared" ref="W75:W76" si="819">(H75-$H$20)*100</f>
        <v>-0.94999987632036209</v>
      </c>
      <c r="X75" s="21">
        <f t="shared" ref="X75:X76" si="820">SQRT(V75^2+W75^2)</f>
        <v>4.3548823001464969</v>
      </c>
      <c r="Y75" s="21">
        <f t="shared" ref="Y75:Y76" si="821">(I75-$I$20)*100</f>
        <v>-2.250000000003638</v>
      </c>
      <c r="Z75" s="21">
        <f t="shared" ref="Z75:Z76" si="822">SQRT((G75-$G$20)^2+(H75-$H$20)^2+(I75-$I$20)^2)*100</f>
        <v>4.9017853735292833</v>
      </c>
      <c r="AA75" s="21">
        <f t="shared" ref="AA75:AA76" si="823">Z75/F75</f>
        <v>2.2067688794729468E-2</v>
      </c>
      <c r="AB75" s="22">
        <f t="shared" ref="AB75:AB76" si="824">(AA75-$AA$20)/(F75-$F$20)</f>
        <v>9.9348064354437671E-5</v>
      </c>
      <c r="AC75" s="26"/>
      <c r="AD75" s="52">
        <f t="shared" ref="AD75:AD76" si="825">IF(F75&lt;=0,NA(),IF((G75-$G$20)&lt;0,ATAN2((H75-$H$20),(G75-$G$20))*180/PI()+360,ATAN2((H75-$H$20),(G75-$G$20))*180/PI()))</f>
        <v>102.60015820999102</v>
      </c>
      <c r="AE75" s="53">
        <f t="shared" ref="AE75:AE76" si="826">IF(E75&lt;=0,NA(),ATAN(Y75/X75)*180/PI())</f>
        <v>-27.323657422215877</v>
      </c>
      <c r="AF75" s="26"/>
      <c r="AG75" s="67">
        <f t="shared" ref="AG75:AG76" si="827">1/(O75/E75)</f>
        <v>1.3045659968409133</v>
      </c>
      <c r="AH75" s="67">
        <f t="shared" ref="AH75:AH76" si="828">1/(Z75/F75)</f>
        <v>45.315121547247614</v>
      </c>
      <c r="AI75" s="26"/>
      <c r="AJ75" s="20">
        <f t="shared" ref="AJ75:AJ76" si="829">SQRT((G75-$E$11)^2+(H75-$F$11)^2+(I75-$G$11)^2)</f>
        <v>298.15363643291994</v>
      </c>
    </row>
    <row r="76" spans="2:36" ht="15.75" x14ac:dyDescent="0.25">
      <c r="B76" s="111">
        <v>57</v>
      </c>
      <c r="C76" s="112"/>
      <c r="D76" s="100">
        <v>45507.625</v>
      </c>
      <c r="E76" s="97">
        <f t="shared" si="807"/>
        <v>6.2083333333357587</v>
      </c>
      <c r="F76" s="98">
        <f t="shared" si="808"/>
        <v>228.33333333333576</v>
      </c>
      <c r="G76" s="17">
        <v>808783.94</v>
      </c>
      <c r="H76" s="17">
        <v>9158821.0120000001</v>
      </c>
      <c r="I76" s="18">
        <v>2562.587</v>
      </c>
      <c r="K76" s="19">
        <f t="shared" si="809"/>
        <v>0.44999999227002263</v>
      </c>
      <c r="L76" s="20">
        <f t="shared" si="810"/>
        <v>-0.15000011771917343</v>
      </c>
      <c r="M76" s="20">
        <f t="shared" si="811"/>
        <v>0.47434167891804146</v>
      </c>
      <c r="N76" s="20">
        <f t="shared" si="812"/>
        <v>-0.70000000000618456</v>
      </c>
      <c r="O76" s="21">
        <f t="shared" si="813"/>
        <v>0.84557674303840979</v>
      </c>
      <c r="P76" s="21">
        <f t="shared" si="814"/>
        <v>0.13620028075781146</v>
      </c>
      <c r="Q76" s="22">
        <f t="shared" si="815"/>
        <v>-0.10153098063356286</v>
      </c>
      <c r="R76" s="26"/>
      <c r="S76" s="52">
        <f t="shared" si="816"/>
        <v>108.43496260780813</v>
      </c>
      <c r="T76" s="53">
        <f t="shared" si="817"/>
        <v>-55.877217038684307</v>
      </c>
      <c r="U76" s="26"/>
      <c r="V76" s="23">
        <f t="shared" si="818"/>
        <v>4.7000000020489097</v>
      </c>
      <c r="W76" s="21">
        <f t="shared" si="819"/>
        <v>-1.0999999940395355</v>
      </c>
      <c r="X76" s="21">
        <f t="shared" si="820"/>
        <v>4.8270073550955699</v>
      </c>
      <c r="Y76" s="21">
        <f t="shared" si="821"/>
        <v>-2.9500000000098225</v>
      </c>
      <c r="Z76" s="21">
        <f t="shared" si="822"/>
        <v>5.6570752165942322</v>
      </c>
      <c r="AA76" s="21">
        <f t="shared" si="823"/>
        <v>2.4775511897492726E-2</v>
      </c>
      <c r="AB76" s="22">
        <f t="shared" si="824"/>
        <v>1.085058915218648E-4</v>
      </c>
      <c r="AC76" s="26"/>
      <c r="AD76" s="52">
        <f t="shared" si="825"/>
        <v>103.17255334889653</v>
      </c>
      <c r="AE76" s="53">
        <f t="shared" si="826"/>
        <v>-31.4309671331382</v>
      </c>
      <c r="AF76" s="26"/>
      <c r="AG76" s="67">
        <f t="shared" si="827"/>
        <v>7.3421287712187571</v>
      </c>
      <c r="AH76" s="67">
        <f t="shared" si="828"/>
        <v>40.362435461977263</v>
      </c>
      <c r="AI76" s="26"/>
      <c r="AJ76" s="20">
        <f t="shared" si="829"/>
        <v>298.15178296683047</v>
      </c>
    </row>
    <row r="77" spans="2:36" ht="15.75" x14ac:dyDescent="0.25">
      <c r="B77" s="111">
        <v>58</v>
      </c>
      <c r="C77" s="112"/>
      <c r="D77" s="100">
        <v>45515.625</v>
      </c>
      <c r="E77" s="97">
        <f t="shared" ref="E77" si="830">D77-D76</f>
        <v>8</v>
      </c>
      <c r="F77" s="98">
        <f t="shared" ref="F77" si="831">D77-D$20</f>
        <v>236.33333333333576</v>
      </c>
      <c r="G77" s="17">
        <v>808783.95549999992</v>
      </c>
      <c r="H77" s="17">
        <v>9158821.0069999993</v>
      </c>
      <c r="I77" s="18">
        <v>2562.6005</v>
      </c>
      <c r="K77" s="19">
        <f t="shared" ref="K77" si="832">(G77-G76)*100</f>
        <v>1.5499999979510903</v>
      </c>
      <c r="L77" s="20">
        <f t="shared" ref="L77" si="833">(H77-H76)*100</f>
        <v>-0.50000008195638657</v>
      </c>
      <c r="M77" s="20">
        <f t="shared" ref="M77" si="834">SQRT(K77^2+L77^2)</f>
        <v>1.6286497707011085</v>
      </c>
      <c r="N77" s="20">
        <f t="shared" ref="N77" si="835">(I77-I76)*100</f>
        <v>1.3500000000021828</v>
      </c>
      <c r="O77" s="21">
        <f t="shared" ref="O77" si="836">(SQRT((G77-G76)^2+(H77-H76)^2+(I77-I76)^2)*100)</f>
        <v>2.1154195980019348</v>
      </c>
      <c r="P77" s="21">
        <f t="shared" ref="P77" si="837">O77/(F77-F76)</f>
        <v>0.26442744975024185</v>
      </c>
      <c r="Q77" s="22">
        <f t="shared" ref="Q77" si="838">(P77-P76)/(F77-F76)</f>
        <v>1.6028396124053799E-2</v>
      </c>
      <c r="R77" s="26"/>
      <c r="S77" s="52">
        <f t="shared" ref="S77" si="839">IF(K77&lt;0, ATAN2(L77,K77)*180/PI()+360,ATAN2(L77,K77)*180/PI())</f>
        <v>107.87869936195526</v>
      </c>
      <c r="T77" s="53">
        <f t="shared" ref="T77" si="840">ATAN(N77/M77)*180/PI()</f>
        <v>39.655590077950457</v>
      </c>
      <c r="U77" s="26"/>
      <c r="V77" s="23">
        <f t="shared" ref="V77" si="841">(G77-$G$20)*100</f>
        <v>6.25</v>
      </c>
      <c r="W77" s="21">
        <f t="shared" ref="W77" si="842">(H77-$H$20)*100</f>
        <v>-1.6000000759959221</v>
      </c>
      <c r="X77" s="21">
        <f t="shared" ref="X77" si="843">SQRT(V77^2+W77^2)</f>
        <v>6.451550220155382</v>
      </c>
      <c r="Y77" s="21">
        <f t="shared" ref="Y77" si="844">(I77-$I$20)*100</f>
        <v>-1.6000000000076398</v>
      </c>
      <c r="Z77" s="21">
        <f t="shared" ref="Z77" si="845">SQRT((G77-$G$20)^2+(H77-$H$20)^2+(I77-$I$20)^2)*100</f>
        <v>6.6469918191021868</v>
      </c>
      <c r="AA77" s="21">
        <f t="shared" ref="AA77" si="846">Z77/F77</f>
        <v>2.8125494298034352E-2</v>
      </c>
      <c r="AB77" s="22">
        <f t="shared" ref="AB77" si="847">(AA77-$AA$20)/(F77-$F$20)</f>
        <v>1.1900773327800027E-4</v>
      </c>
      <c r="AC77" s="26"/>
      <c r="AD77" s="52">
        <f t="shared" ref="AD77" si="848">IF(F77&lt;=0,NA(),IF((G77-$G$20)&lt;0,ATAN2((H77-$H$20),(G77-$G$20))*180/PI()+360,ATAN2((H77-$H$20),(G77-$G$20))*180/PI()))</f>
        <v>104.35933719807451</v>
      </c>
      <c r="AE77" s="53">
        <f t="shared" ref="AE77" si="849">IF(E77&lt;=0,NA(),ATAN(Y77/X77)*180/PI())</f>
        <v>-13.928471997679303</v>
      </c>
      <c r="AF77" s="26"/>
      <c r="AG77" s="67">
        <f t="shared" ref="AG77" si="850">1/(O77/E77)</f>
        <v>3.7817556420278011</v>
      </c>
      <c r="AH77" s="67">
        <f t="shared" ref="AH77" si="851">1/(Z77/F77)</f>
        <v>35.554930676183297</v>
      </c>
      <c r="AI77" s="26"/>
      <c r="AJ77" s="20">
        <f t="shared" ref="AJ77" si="852">SQRT((G77-$E$11)^2+(H77-$F$11)^2+(I77-$G$11)^2)</f>
        <v>298.15020858658835</v>
      </c>
    </row>
    <row r="78" spans="2:36" ht="15.75" x14ac:dyDescent="0.25">
      <c r="B78" s="111">
        <v>59</v>
      </c>
      <c r="C78" s="112"/>
      <c r="D78" s="100">
        <v>45522.416666666664</v>
      </c>
      <c r="E78" s="97">
        <f t="shared" ref="E78:E79" si="853">D78-D77</f>
        <v>6.7916666666642413</v>
      </c>
      <c r="F78" s="98">
        <f t="shared" ref="F78:F79" si="854">D78-D$20</f>
        <v>243.125</v>
      </c>
      <c r="G78" s="17">
        <v>808783.93599999999</v>
      </c>
      <c r="H78" s="17">
        <v>9158821.0119999982</v>
      </c>
      <c r="I78" s="18">
        <v>2562.5974999999999</v>
      </c>
      <c r="K78" s="19">
        <f t="shared" ref="K78:K79" si="855">(G78-G77)*100</f>
        <v>-1.9499999936670065</v>
      </c>
      <c r="L78" s="20">
        <f t="shared" ref="L78:L79" si="856">(H78-H77)*100</f>
        <v>0.49999989569187164</v>
      </c>
      <c r="M78" s="20">
        <f t="shared" ref="M78:M79" si="857">SQRT(K78^2+L78^2)</f>
        <v>2.0130821818776323</v>
      </c>
      <c r="N78" s="20">
        <f t="shared" ref="N78:N79" si="858">(I78-I77)*100</f>
        <v>-0.30000000001564331</v>
      </c>
      <c r="O78" s="21">
        <f t="shared" ref="O78:O79" si="859">(SQRT((G78-G77)^2+(H78-H77)^2+(I78-I77)^2)*100)</f>
        <v>2.0353132120149451</v>
      </c>
      <c r="P78" s="21">
        <f t="shared" ref="P78:P79" si="860">O78/(F78-F77)</f>
        <v>0.29967801894709278</v>
      </c>
      <c r="Q78" s="22">
        <f t="shared" ref="Q78:Q79" si="861">(P78-P77)/(F78-F77)</f>
        <v>5.1902678572068994E-3</v>
      </c>
      <c r="R78" s="26"/>
      <c r="S78" s="52">
        <f t="shared" ref="S78:S79" si="862">IF(K78&lt;0, ATAN2(L78,K78)*180/PI()+360,ATAN2(L78,K78)*180/PI())</f>
        <v>284.38139176010145</v>
      </c>
      <c r="T78" s="53">
        <f t="shared" ref="T78:T79" si="863">ATAN(N78/M78)*180/PI()</f>
        <v>-8.476135606693731</v>
      </c>
      <c r="U78" s="26"/>
      <c r="V78" s="23">
        <f t="shared" ref="V78:V79" si="864">(G78-$G$20)*100</f>
        <v>4.3000000063329935</v>
      </c>
      <c r="W78" s="21">
        <f t="shared" ref="W78:W79" si="865">(H78-$H$20)*100</f>
        <v>-1.1000001803040504</v>
      </c>
      <c r="X78" s="21">
        <f t="shared" ref="X78:X79" si="866">SQRT(V78^2+W78^2)</f>
        <v>4.4384682550551924</v>
      </c>
      <c r="Y78" s="21">
        <f t="shared" ref="Y78:Y79" si="867">(I78-$I$20)*100</f>
        <v>-1.9000000000232831</v>
      </c>
      <c r="Z78" s="21">
        <f t="shared" ref="Z78:Z79" si="868">SQRT((G78-$G$20)^2+(H78-$H$20)^2+(I78-$I$20)^2)*100</f>
        <v>4.8280431285585221</v>
      </c>
      <c r="AA78" s="21">
        <f t="shared" ref="AA78:AA79" si="869">Z78/F78</f>
        <v>1.9858275078903947E-2</v>
      </c>
      <c r="AB78" s="22">
        <f t="shared" ref="AB78:AB79" si="870">(AA78-$AA$20)/(F78-$F$20)</f>
        <v>8.1679280530196188E-5</v>
      </c>
      <c r="AC78" s="26"/>
      <c r="AD78" s="52">
        <f t="shared" ref="AD78:AD79" si="871">IF(F78&lt;=0,NA(),IF((G78-$G$20)&lt;0,ATAN2((H78-$H$20),(G78-$G$20))*180/PI()+360,ATAN2((H78-$H$20),(G78-$G$20))*180/PI()))</f>
        <v>104.3493342776021</v>
      </c>
      <c r="AE78" s="53">
        <f t="shared" ref="AE78:AE79" si="872">IF(E78&lt;=0,NA(),ATAN(Y78/X78)*180/PI())</f>
        <v>-23.174586018032354</v>
      </c>
      <c r="AF78" s="26"/>
      <c r="AG78" s="67">
        <f t="shared" ref="AG78:AG79" si="873">1/(O78/E78)</f>
        <v>3.3369147444095555</v>
      </c>
      <c r="AH78" s="67">
        <f t="shared" ref="AH78:AH79" si="874">1/(Z78/F78)</f>
        <v>50.356840965624983</v>
      </c>
      <c r="AI78" s="26"/>
      <c r="AJ78" s="20">
        <f t="shared" ref="AJ78:AJ79" si="875">SQRT((G78-$E$11)^2+(H78-$F$11)^2+(I78-$G$11)^2)</f>
        <v>298.15514002024548</v>
      </c>
    </row>
    <row r="79" spans="2:36" ht="15.75" x14ac:dyDescent="0.25">
      <c r="B79" s="111">
        <v>60</v>
      </c>
      <c r="C79" s="112"/>
      <c r="D79" s="100">
        <v>45529.416666666664</v>
      </c>
      <c r="E79" s="97">
        <f t="shared" si="853"/>
        <v>7</v>
      </c>
      <c r="F79" s="98">
        <f t="shared" si="854"/>
        <v>250.125</v>
      </c>
      <c r="G79" s="17">
        <v>808783.93650000007</v>
      </c>
      <c r="H79" s="17">
        <v>9158821.0134999994</v>
      </c>
      <c r="I79" s="18">
        <v>2562.596</v>
      </c>
      <c r="K79" s="19">
        <f t="shared" si="855"/>
        <v>5.0000008195638657E-2</v>
      </c>
      <c r="L79" s="20">
        <f t="shared" si="856"/>
        <v>0.15000011771917343</v>
      </c>
      <c r="M79" s="20">
        <f t="shared" si="857"/>
        <v>0.1581139972783239</v>
      </c>
      <c r="N79" s="20">
        <f t="shared" si="858"/>
        <v>-0.14999999998508429</v>
      </c>
      <c r="O79" s="21">
        <f t="shared" si="859"/>
        <v>0.21794503006688429</v>
      </c>
      <c r="P79" s="21">
        <f t="shared" si="860"/>
        <v>3.1135004295269185E-2</v>
      </c>
      <c r="Q79" s="22">
        <f t="shared" si="861"/>
        <v>-3.8363287807403376E-2</v>
      </c>
      <c r="R79" s="26"/>
      <c r="S79" s="52">
        <f t="shared" si="862"/>
        <v>18.434938150759148</v>
      </c>
      <c r="T79" s="53">
        <f t="shared" si="863"/>
        <v>-43.491498666939513</v>
      </c>
      <c r="U79" s="26"/>
      <c r="V79" s="23">
        <f t="shared" si="864"/>
        <v>4.3500000145286322</v>
      </c>
      <c r="W79" s="21">
        <f t="shared" si="865"/>
        <v>-0.95000006258487701</v>
      </c>
      <c r="X79" s="21">
        <f t="shared" si="866"/>
        <v>4.4525273997259545</v>
      </c>
      <c r="Y79" s="21">
        <f t="shared" si="867"/>
        <v>-2.0500000000083674</v>
      </c>
      <c r="Z79" s="21">
        <f t="shared" si="868"/>
        <v>4.9017854140450368</v>
      </c>
      <c r="AA79" s="21">
        <f t="shared" si="869"/>
        <v>1.9597342984687804E-2</v>
      </c>
      <c r="AB79" s="22">
        <f t="shared" si="870"/>
        <v>7.8350196840331043E-5</v>
      </c>
      <c r="AC79" s="26"/>
      <c r="AD79" s="52">
        <f t="shared" si="871"/>
        <v>102.31944600355396</v>
      </c>
      <c r="AE79" s="53">
        <f t="shared" si="872"/>
        <v>-24.72194176611178</v>
      </c>
      <c r="AF79" s="26"/>
      <c r="AG79" s="67">
        <f t="shared" si="873"/>
        <v>32.118190526536885</v>
      </c>
      <c r="AH79" s="67">
        <f t="shared" si="874"/>
        <v>51.027325529860882</v>
      </c>
      <c r="AI79" s="26"/>
      <c r="AJ79" s="20">
        <f t="shared" si="875"/>
        <v>298.15340619405077</v>
      </c>
    </row>
    <row r="80" spans="2:36" ht="15.75" x14ac:dyDescent="0.25">
      <c r="B80" s="111">
        <v>61</v>
      </c>
      <c r="C80" s="112"/>
      <c r="D80" s="100">
        <v>45536.375</v>
      </c>
      <c r="E80" s="97">
        <f t="shared" ref="E80" si="876">D80-D79</f>
        <v>6.9583333333357587</v>
      </c>
      <c r="F80" s="98">
        <f t="shared" ref="F80" si="877">D80-D$20</f>
        <v>257.08333333333576</v>
      </c>
      <c r="G80" s="17">
        <v>808783.88749999995</v>
      </c>
      <c r="H80" s="17">
        <v>9158821.0399999991</v>
      </c>
      <c r="I80" s="18">
        <v>2562.5974999999999</v>
      </c>
      <c r="K80" s="19">
        <f t="shared" ref="K80" si="878">(G80-G79)*100</f>
        <v>-4.9000000115483999</v>
      </c>
      <c r="L80" s="20">
        <f t="shared" ref="L80" si="879">(H80-H79)*100</f>
        <v>2.6499999687075615</v>
      </c>
      <c r="M80" s="20">
        <f t="shared" ref="M80" si="880">SQRT(K80^2+L80^2)</f>
        <v>5.5706821797087294</v>
      </c>
      <c r="N80" s="20">
        <f t="shared" ref="N80" si="881">(I80-I79)*100</f>
        <v>0.14999999998508429</v>
      </c>
      <c r="O80" s="21">
        <f t="shared" ref="O80" si="882">(SQRT((G80-G79)^2+(H80-H79)^2+(I80-I79)^2)*100)</f>
        <v>5.5727013151002378</v>
      </c>
      <c r="P80" s="21">
        <f t="shared" ref="P80" si="883">O80/(F80-F79)</f>
        <v>0.80086725486442567</v>
      </c>
      <c r="Q80" s="22">
        <f t="shared" ref="Q80" si="884">(P80-P79)/(F80-F79)</f>
        <v>0.11062020367457076</v>
      </c>
      <c r="R80" s="26"/>
      <c r="S80" s="52">
        <f t="shared" ref="S80" si="885">IF(K80&lt;0, ATAN2(L80,K80)*180/PI()+360,ATAN2(L80,K80)*180/PI())</f>
        <v>298.40524609386654</v>
      </c>
      <c r="T80" s="53">
        <f t="shared" ref="T80" si="886">ATAN(N80/M80)*180/PI()</f>
        <v>1.5424126610241142</v>
      </c>
      <c r="U80" s="26"/>
      <c r="V80" s="23">
        <f t="shared" ref="V80" si="887">(G80-$G$20)*100</f>
        <v>-0.54999999701976776</v>
      </c>
      <c r="W80" s="21">
        <f t="shared" ref="W80" si="888">(H80-$H$20)*100</f>
        <v>1.6999999061226845</v>
      </c>
      <c r="X80" s="21">
        <f t="shared" ref="X80" si="889">SQRT(V80^2+W80^2)</f>
        <v>1.7867567482841309</v>
      </c>
      <c r="Y80" s="21">
        <f t="shared" ref="Y80" si="890">(I80-$I$20)*100</f>
        <v>-1.9000000000232831</v>
      </c>
      <c r="Z80" s="21">
        <f t="shared" ref="Z80" si="891">SQRT((G80-$G$20)^2+(H80-$H$20)^2+(I80-$I$20)^2)*100</f>
        <v>2.6081602093482212</v>
      </c>
      <c r="AA80" s="21">
        <f t="shared" ref="AA80" si="892">Z80/F80</f>
        <v>1.0145193683039988E-2</v>
      </c>
      <c r="AB80" s="22">
        <f t="shared" ref="AB80" si="893">(AA80-$AA$20)/(F80-$F$20)</f>
        <v>3.946266586595744E-5</v>
      </c>
      <c r="AC80" s="26"/>
      <c r="AD80" s="52">
        <f t="shared" ref="AD80" si="894">IF(F80&lt;=0,NA(),IF((G80-$G$20)&lt;0,ATAN2((H80-$H$20),(G80-$G$20))*180/PI()+360,ATAN2((H80-$H$20),(G80-$G$20))*180/PI()))</f>
        <v>342.07207940227067</v>
      </c>
      <c r="AE80" s="53">
        <f t="shared" ref="AE80" si="895">IF(E80&lt;=0,NA(),ATAN(Y80/X80)*180/PI())</f>
        <v>-46.759356914493985</v>
      </c>
      <c r="AF80" s="26"/>
      <c r="AG80" s="67">
        <f t="shared" ref="AG80" si="896">1/(O80/E80)</f>
        <v>1.2486463816894153</v>
      </c>
      <c r="AH80" s="67">
        <f t="shared" ref="AH80" si="897">1/(Z80/F80)</f>
        <v>98.568842669975709</v>
      </c>
      <c r="AI80" s="26"/>
      <c r="AJ80" s="20">
        <f t="shared" ref="AJ80" si="898">SQRT((G80-$E$11)^2+(H80-$F$11)^2+(I80-$G$11)^2)</f>
        <v>298.15501518054157</v>
      </c>
    </row>
    <row r="81" spans="2:36" ht="15.75" x14ac:dyDescent="0.25">
      <c r="B81" s="111">
        <v>62</v>
      </c>
      <c r="C81" s="112"/>
      <c r="D81" s="100">
        <v>45543.416666666664</v>
      </c>
      <c r="E81" s="97">
        <f t="shared" ref="E81:E83" si="899">D81-D80</f>
        <v>7.0416666666642413</v>
      </c>
      <c r="F81" s="98">
        <f t="shared" ref="F81:F83" si="900">D81-D$20</f>
        <v>264.125</v>
      </c>
      <c r="G81" s="17">
        <v>808783.90699999989</v>
      </c>
      <c r="H81" s="17">
        <v>9158821.0295000002</v>
      </c>
      <c r="I81" s="18">
        <v>2562.585</v>
      </c>
      <c r="K81" s="19">
        <f t="shared" ref="K81:K82" si="901">(G81-G80)*100</f>
        <v>1.9499999936670065</v>
      </c>
      <c r="L81" s="20">
        <f t="shared" ref="L81:L82" si="902">(H81-H80)*100</f>
        <v>-1.0499998927116394</v>
      </c>
      <c r="M81" s="20">
        <f t="shared" ref="M81:M82" si="903">SQRT(K81^2+L81^2)</f>
        <v>2.2147234025936013</v>
      </c>
      <c r="N81" s="20">
        <f t="shared" ref="N81:N82" si="904">(I81-I80)*100</f>
        <v>-1.2499999999818101</v>
      </c>
      <c r="O81" s="21">
        <f t="shared" ref="O81:O82" si="905">(SQRT((G81-G80)^2+(H81-H80)^2+(I81-I80)^2)*100)</f>
        <v>2.543127946044065</v>
      </c>
      <c r="P81" s="21">
        <f t="shared" ref="P81:P82" si="906">O81/(F81-F80)</f>
        <v>0.36115426452709221</v>
      </c>
      <c r="Q81" s="22">
        <f t="shared" ref="Q81:Q82" si="907">(P81-P80)/(F81-F80)</f>
        <v>-6.2444448331950522E-2</v>
      </c>
      <c r="R81" s="26"/>
      <c r="S81" s="52">
        <f t="shared" ref="S81:S82" si="908">IF(K81&lt;0, ATAN2(L81,K81)*180/PI()+360,ATAN2(L81,K81)*180/PI())</f>
        <v>118.30075339985227</v>
      </c>
      <c r="T81" s="53">
        <f t="shared" ref="T81:T82" si="909">ATAN(N81/M81)*180/PI()</f>
        <v>-29.440581135262676</v>
      </c>
      <c r="U81" s="26"/>
      <c r="V81" s="23">
        <f t="shared" ref="V81:V82" si="910">(G81-$G$20)*100</f>
        <v>1.3999999966472387</v>
      </c>
      <c r="W81" s="21">
        <f t="shared" ref="W81:W82" si="911">(H81-$H$20)*100</f>
        <v>0.65000001341104507</v>
      </c>
      <c r="X81" s="21">
        <f t="shared" ref="X81:X82" si="912">SQRT(V81^2+W81^2)</f>
        <v>1.5435349066498714</v>
      </c>
      <c r="Y81" s="21">
        <f t="shared" ref="Y81:Y82" si="913">(I81-$I$20)*100</f>
        <v>-3.1500000000050932</v>
      </c>
      <c r="Z81" s="21">
        <f t="shared" ref="Z81:Z82" si="914">SQRT((G81-$G$20)^2+(H81-$H$20)^2+(I81-$I$20)^2)*100</f>
        <v>3.507848344509596</v>
      </c>
      <c r="AA81" s="21">
        <f t="shared" ref="AA81:AA82" si="915">Z81/F81</f>
        <v>1.3281015975426771E-2</v>
      </c>
      <c r="AB81" s="22">
        <f t="shared" ref="AB81:AB82" si="916">(AA81-$AA$20)/(F81-$F$20)</f>
        <v>5.0283070422817872E-5</v>
      </c>
      <c r="AC81" s="26"/>
      <c r="AD81" s="52">
        <f t="shared" ref="AD81:AD82" si="917">IF(F81&lt;=0,NA(),IF((G81-$G$20)&lt;0,ATAN2((H81-$H$20),(G81-$G$20))*180/PI()+360,ATAN2((H81-$H$20),(G81-$G$20))*180/PI()))</f>
        <v>65.095230687972304</v>
      </c>
      <c r="AE81" s="53">
        <f t="shared" ref="AE81:AE82" si="918">IF(E81&lt;=0,NA(),ATAN(Y81/X81)*180/PI())</f>
        <v>-63.894634000747764</v>
      </c>
      <c r="AF81" s="26"/>
      <c r="AG81" s="67">
        <f t="shared" ref="AG81:AG82" si="919">1/(O81/E81)</f>
        <v>2.7688998808014476</v>
      </c>
      <c r="AH81" s="67">
        <f t="shared" ref="AH81:AH82" si="920">1/(Z81/F81)</f>
        <v>75.29544440351944</v>
      </c>
      <c r="AI81" s="26"/>
      <c r="AJ81" s="20">
        <f t="shared" ref="AJ81:AJ82" si="921">SQRT((G81-$E$11)^2+(H81-$F$11)^2+(I81-$G$11)^2)</f>
        <v>298.15276683191735</v>
      </c>
    </row>
    <row r="82" spans="2:36" ht="15.75" x14ac:dyDescent="0.25">
      <c r="B82" s="111">
        <v>63</v>
      </c>
      <c r="C82" s="112"/>
      <c r="D82" s="100">
        <v>45551.416666666664</v>
      </c>
      <c r="E82" s="97">
        <f t="shared" si="899"/>
        <v>8</v>
      </c>
      <c r="F82" s="98">
        <f t="shared" si="900"/>
        <v>272.125</v>
      </c>
      <c r="G82" s="17">
        <v>808783.95350000006</v>
      </c>
      <c r="H82" s="17">
        <v>9158821.0025000013</v>
      </c>
      <c r="I82" s="18">
        <v>2562.596</v>
      </c>
      <c r="K82" s="19">
        <f t="shared" si="901"/>
        <v>4.6500000171363354</v>
      </c>
      <c r="L82" s="20">
        <f t="shared" si="902"/>
        <v>-2.6999998837709427</v>
      </c>
      <c r="M82" s="20">
        <f t="shared" si="903"/>
        <v>5.3770344551370526</v>
      </c>
      <c r="N82" s="20">
        <f t="shared" si="904"/>
        <v>1.0999999999967258</v>
      </c>
      <c r="O82" s="21">
        <f t="shared" si="905"/>
        <v>5.4883968088799682</v>
      </c>
      <c r="P82" s="21">
        <f t="shared" si="906"/>
        <v>0.68604960110999602</v>
      </c>
      <c r="Q82" s="22">
        <f t="shared" si="907"/>
        <v>4.0611917072862977E-2</v>
      </c>
      <c r="R82" s="26"/>
      <c r="S82" s="52">
        <f t="shared" si="908"/>
        <v>120.14138438934857</v>
      </c>
      <c r="T82" s="53">
        <f t="shared" si="909"/>
        <v>11.561685843085572</v>
      </c>
      <c r="U82" s="26"/>
      <c r="V82" s="23">
        <f t="shared" si="910"/>
        <v>6.0500000137835741</v>
      </c>
      <c r="W82" s="21">
        <f t="shared" si="911"/>
        <v>-2.0499998703598976</v>
      </c>
      <c r="X82" s="21">
        <f t="shared" si="912"/>
        <v>6.3878791187104387</v>
      </c>
      <c r="Y82" s="21">
        <f t="shared" si="913"/>
        <v>-2.0500000000083674</v>
      </c>
      <c r="Z82" s="21">
        <f t="shared" si="914"/>
        <v>6.7087628990217825</v>
      </c>
      <c r="AA82" s="21">
        <f t="shared" si="915"/>
        <v>2.4653239867787901E-2</v>
      </c>
      <c r="AB82" s="22">
        <f t="shared" si="916"/>
        <v>9.059527741952375E-5</v>
      </c>
      <c r="AC82" s="26"/>
      <c r="AD82" s="52">
        <f t="shared" si="917"/>
        <v>108.71858783770827</v>
      </c>
      <c r="AE82" s="53">
        <f t="shared" si="918"/>
        <v>-17.792489536895818</v>
      </c>
      <c r="AF82" s="26"/>
      <c r="AG82" s="67">
        <f t="shared" si="919"/>
        <v>1.457620554522657</v>
      </c>
      <c r="AH82" s="67">
        <f t="shared" si="920"/>
        <v>40.562619978666866</v>
      </c>
      <c r="AI82" s="26"/>
      <c r="AJ82" s="20">
        <f t="shared" si="921"/>
        <v>298.15447163531093</v>
      </c>
    </row>
    <row r="83" spans="2:36" ht="15.75" x14ac:dyDescent="0.25">
      <c r="B83" s="111">
        <v>64</v>
      </c>
      <c r="C83" s="112"/>
      <c r="D83" s="100">
        <v>45555.416666666664</v>
      </c>
      <c r="E83" s="97">
        <f t="shared" si="899"/>
        <v>4</v>
      </c>
      <c r="F83" s="98">
        <f t="shared" si="900"/>
        <v>276.125</v>
      </c>
      <c r="G83" s="17">
        <v>808783.94149999996</v>
      </c>
      <c r="H83" s="17">
        <v>9158821.0080000013</v>
      </c>
      <c r="I83" s="18">
        <v>2562.5949999999998</v>
      </c>
      <c r="K83" s="19">
        <f t="shared" ref="K83" si="922">(G83-G82)*100</f>
        <v>-1.2000000104308128</v>
      </c>
      <c r="L83" s="20">
        <f t="shared" ref="L83" si="923">(H83-H82)*100</f>
        <v>0.54999999701976776</v>
      </c>
      <c r="M83" s="20">
        <f t="shared" ref="M83" si="924">SQRT(K83^2+L83^2)</f>
        <v>1.3200378864849658</v>
      </c>
      <c r="N83" s="20">
        <f t="shared" ref="N83" si="925">(I83-I82)*100</f>
        <v>-0.10000000002037268</v>
      </c>
      <c r="O83" s="21">
        <f t="shared" ref="O83" si="926">(SQRT((G83-G82)^2+(H83-H82)^2+(I83-I82)^2)*100)</f>
        <v>1.3238202377059243</v>
      </c>
      <c r="P83" s="21">
        <f t="shared" ref="P83" si="927">O83/(F83-F82)</f>
        <v>0.33095505942648107</v>
      </c>
      <c r="Q83" s="22">
        <f t="shared" ref="Q83" si="928">(P83-P82)/(F83-F82)</f>
        <v>-8.8773635420878738E-2</v>
      </c>
      <c r="R83" s="26"/>
      <c r="S83" s="52">
        <f t="shared" ref="S83" si="929">IF(K83&lt;0, ATAN2(L83,K83)*180/PI()+360,ATAN2(L83,K83)*180/PI())</f>
        <v>294.62356447993204</v>
      </c>
      <c r="T83" s="53">
        <f t="shared" ref="T83" si="930">ATAN(N83/M83)*180/PI()</f>
        <v>-4.3321901154451501</v>
      </c>
      <c r="U83" s="26"/>
      <c r="V83" s="23">
        <f t="shared" ref="V83" si="931">(G83-$G$20)*100</f>
        <v>4.8500000033527613</v>
      </c>
      <c r="W83" s="21">
        <f t="shared" ref="W83" si="932">(H83-$H$20)*100</f>
        <v>-1.4999998733401299</v>
      </c>
      <c r="X83" s="21">
        <f t="shared" ref="X83" si="933">SQRT(V83^2+W83^2)</f>
        <v>5.0766622551182374</v>
      </c>
      <c r="Y83" s="21">
        <f t="shared" ref="Y83" si="934">(I83-$I$20)*100</f>
        <v>-2.15000000002874</v>
      </c>
      <c r="Z83" s="21">
        <f t="shared" ref="Z83" si="935">SQRT((G83-$G$20)^2+(H83-$H$20)^2+(I83-$I$20)^2)*100</f>
        <v>5.5131660280337798</v>
      </c>
      <c r="AA83" s="21">
        <f t="shared" ref="AA83" si="936">Z83/F83</f>
        <v>1.9966196570516178E-2</v>
      </c>
      <c r="AB83" s="22">
        <f t="shared" ref="AB83" si="937">(AA83-$AA$20)/(F83-$F$20)</f>
        <v>7.2308543487609517E-5</v>
      </c>
      <c r="AC83" s="26"/>
      <c r="AD83" s="52">
        <f t="shared" ref="AD83" si="938">IF(F83&lt;=0,NA(),IF((G83-$G$20)&lt;0,ATAN2((H83-$H$20),(G83-$G$20))*180/PI()+360,ATAN2((H83-$H$20),(G83-$G$20))*180/PI()))</f>
        <v>107.18570476737085</v>
      </c>
      <c r="AE83" s="53">
        <f t="shared" ref="AE83" si="939">IF(E83&lt;=0,NA(),ATAN(Y83/X83)*180/PI())</f>
        <v>-22.952978579026084</v>
      </c>
      <c r="AF83" s="26"/>
      <c r="AG83" s="67">
        <f t="shared" ref="AG83" si="940">1/(O83/E83)</f>
        <v>3.021558279643529</v>
      </c>
      <c r="AH83" s="67">
        <f t="shared" ref="AH83" si="941">1/(Z83/F83)</f>
        <v>50.084651649512807</v>
      </c>
      <c r="AI83" s="26"/>
      <c r="AJ83" s="20">
        <f t="shared" ref="AJ83" si="942">SQRT((G83-$E$11)^2+(H83-$F$11)^2+(I83-$G$11)^2)</f>
        <v>298.15553461394506</v>
      </c>
    </row>
    <row r="84" spans="2:36" ht="15.75" x14ac:dyDescent="0.25">
      <c r="B84" s="111">
        <v>65</v>
      </c>
      <c r="C84" s="112"/>
      <c r="D84" s="100">
        <v>45564.583333333336</v>
      </c>
      <c r="E84" s="97">
        <f t="shared" ref="E84:E85" si="943">D84-D83</f>
        <v>9.1666666666715173</v>
      </c>
      <c r="F84" s="98">
        <f t="shared" ref="F84:F85" si="944">D84-D$20</f>
        <v>285.29166666667152</v>
      </c>
      <c r="G84" s="17">
        <v>808783.88300000003</v>
      </c>
      <c r="H84" s="17">
        <v>9158821.0414999984</v>
      </c>
      <c r="I84" s="18">
        <v>2562.5855000000001</v>
      </c>
      <c r="K84" s="19">
        <f t="shared" ref="K84:K85" si="945">(G84-G83)*100</f>
        <v>-5.8499999926425517</v>
      </c>
      <c r="L84" s="20">
        <f t="shared" ref="L84:L85" si="946">(H84-H83)*100</f>
        <v>3.3499997109174728</v>
      </c>
      <c r="M84" s="20">
        <f t="shared" ref="M84:M85" si="947">SQRT(K84^2+L84^2)</f>
        <v>6.741290527567033</v>
      </c>
      <c r="N84" s="20">
        <f t="shared" ref="N84:N85" si="948">(I84-I83)*100</f>
        <v>-0.9499999999661668</v>
      </c>
      <c r="O84" s="21">
        <f t="shared" ref="O84:O85" si="949">(SQRT((G84-G83)^2+(H84-H83)^2+(I84-I83)^2)*100)</f>
        <v>6.8078996744224076</v>
      </c>
      <c r="P84" s="21">
        <f t="shared" ref="P84:P85" si="950">O84/(F84-F83)</f>
        <v>0.74267996448205142</v>
      </c>
      <c r="Q84" s="22">
        <f t="shared" ref="Q84:Q85" si="951">(P84-P83)/(F84-F83)</f>
        <v>4.4915444187856632E-2</v>
      </c>
      <c r="R84" s="26"/>
      <c r="S84" s="52">
        <f t="shared" ref="S84:S85" si="952">IF(K84&lt;0, ATAN2(L84,K84)*180/PI()+360,ATAN2(L84,K84)*180/PI())</f>
        <v>299.79758918976592</v>
      </c>
      <c r="T84" s="53">
        <f t="shared" ref="T84:T85" si="953">ATAN(N84/M84)*180/PI()</f>
        <v>-8.0214471676845136</v>
      </c>
      <c r="U84" s="26"/>
      <c r="V84" s="23">
        <f t="shared" ref="V84:V85" si="954">(G84-$G$20)*100</f>
        <v>-0.99999998928979039</v>
      </c>
      <c r="W84" s="21">
        <f t="shared" ref="W84:W85" si="955">(H84-$H$20)*100</f>
        <v>1.849999837577343</v>
      </c>
      <c r="X84" s="21">
        <f t="shared" ref="X84:X85" si="956">SQRT(V84^2+W84^2)</f>
        <v>2.1029739365041538</v>
      </c>
      <c r="Y84" s="21">
        <f t="shared" ref="Y84:Y85" si="957">(I84-$I$20)*100</f>
        <v>-3.0999999999949068</v>
      </c>
      <c r="Z84" s="21">
        <f t="shared" ref="Z84:Z85" si="958">SQRT((G84-$G$20)^2+(H84-$H$20)^2+(I84-$I$20)^2)*100</f>
        <v>3.7459977813106344</v>
      </c>
      <c r="AA84" s="21">
        <f t="shared" ref="AA84:AA85" si="959">Z84/F84</f>
        <v>1.3130414305747582E-2</v>
      </c>
      <c r="AB84" s="22">
        <f t="shared" ref="AB84:AB85" si="960">(AA84-$AA$20)/(F84-$F$20)</f>
        <v>4.6024528017808762E-5</v>
      </c>
      <c r="AC84" s="26"/>
      <c r="AD84" s="52">
        <f t="shared" ref="AD84:AD85" si="961">IF(F84&lt;=0,NA(),IF((G84-$G$20)&lt;0,ATAN2((H84-$H$20),(G84-$G$20))*180/PI()+360,ATAN2((H84-$H$20),(G84-$G$20))*180/PI()))</f>
        <v>331.60697873104635</v>
      </c>
      <c r="AE84" s="53">
        <f t="shared" ref="AE84:AE85" si="962">IF(E84&lt;=0,NA(),ATAN(Y84/X84)*180/PI())</f>
        <v>-55.847867556609884</v>
      </c>
      <c r="AF84" s="26"/>
      <c r="AG84" s="67">
        <f t="shared" ref="AG84:AG85" si="963">1/(O84/E84)</f>
        <v>1.3464749930306856</v>
      </c>
      <c r="AH84" s="67">
        <f t="shared" ref="AH84:AH85" si="964">1/(Z84/F84)</f>
        <v>76.159059167102569</v>
      </c>
      <c r="AI84" s="26"/>
      <c r="AJ84" s="20">
        <f t="shared" ref="AJ84:AJ85" si="965">SQRT((G84-$E$11)^2+(H84-$F$11)^2+(I84-$G$11)^2)</f>
        <v>298.15436776884138</v>
      </c>
    </row>
    <row r="85" spans="2:36" ht="15.75" x14ac:dyDescent="0.25">
      <c r="B85" s="111">
        <v>66</v>
      </c>
      <c r="C85" s="112"/>
      <c r="D85" s="100">
        <v>45570.583333333336</v>
      </c>
      <c r="E85" s="97">
        <f t="shared" si="943"/>
        <v>6</v>
      </c>
      <c r="F85" s="98">
        <f t="shared" si="944"/>
        <v>291.29166666667152</v>
      </c>
      <c r="G85" s="17">
        <v>808783.90650000004</v>
      </c>
      <c r="H85" s="17">
        <v>9158821.0274999999</v>
      </c>
      <c r="I85" s="18">
        <v>2562.5825</v>
      </c>
      <c r="K85" s="19">
        <f t="shared" si="945"/>
        <v>2.3500000010244548</v>
      </c>
      <c r="L85" s="20">
        <f t="shared" si="946"/>
        <v>-1.3999998569488525</v>
      </c>
      <c r="M85" s="20">
        <f t="shared" si="947"/>
        <v>2.7354158009837821</v>
      </c>
      <c r="N85" s="20">
        <f t="shared" si="948"/>
        <v>-0.30000000001564331</v>
      </c>
      <c r="O85" s="21">
        <f t="shared" si="949"/>
        <v>2.7518175092620387</v>
      </c>
      <c r="P85" s="21">
        <f t="shared" si="950"/>
        <v>0.4586362515436731</v>
      </c>
      <c r="Q85" s="22">
        <f t="shared" si="951"/>
        <v>-4.7340618823063056E-2</v>
      </c>
      <c r="R85" s="26"/>
      <c r="S85" s="52">
        <f t="shared" si="952"/>
        <v>120.78414394118647</v>
      </c>
      <c r="T85" s="53">
        <f t="shared" si="953"/>
        <v>-6.2587600856322601</v>
      </c>
      <c r="U85" s="26"/>
      <c r="V85" s="23">
        <f t="shared" si="954"/>
        <v>1.3500000117346644</v>
      </c>
      <c r="W85" s="21">
        <f t="shared" si="955"/>
        <v>0.44999998062849045</v>
      </c>
      <c r="X85" s="21">
        <f t="shared" si="956"/>
        <v>1.4230249520824418</v>
      </c>
      <c r="Y85" s="21">
        <f t="shared" si="957"/>
        <v>-3.4000000000105501</v>
      </c>
      <c r="Z85" s="21">
        <f t="shared" si="958"/>
        <v>3.6857835007391544</v>
      </c>
      <c r="AA85" s="21">
        <f t="shared" si="959"/>
        <v>1.2653240454547023E-2</v>
      </c>
      <c r="AB85" s="22">
        <f t="shared" si="960"/>
        <v>4.3438388057377125E-5</v>
      </c>
      <c r="AC85" s="26"/>
      <c r="AD85" s="52">
        <f t="shared" si="961"/>
        <v>71.565052066425537</v>
      </c>
      <c r="AE85" s="53">
        <f t="shared" si="962"/>
        <v>-67.288898070840446</v>
      </c>
      <c r="AF85" s="26"/>
      <c r="AG85" s="67">
        <f t="shared" si="963"/>
        <v>2.1803771433989581</v>
      </c>
      <c r="AH85" s="67">
        <f t="shared" si="964"/>
        <v>79.031138591904622</v>
      </c>
      <c r="AI85" s="26"/>
      <c r="AJ85" s="20">
        <f t="shared" si="965"/>
        <v>298.15440376950886</v>
      </c>
    </row>
    <row r="86" spans="2:36" ht="15.75" x14ac:dyDescent="0.25">
      <c r="B86" s="111">
        <v>67</v>
      </c>
      <c r="C86" s="112"/>
      <c r="D86" s="100">
        <v>45586.625</v>
      </c>
      <c r="E86" s="97">
        <f t="shared" ref="E86" si="966">D86-D85</f>
        <v>16.041666666664241</v>
      </c>
      <c r="F86" s="98">
        <f t="shared" ref="F86" si="967">D86-D$20</f>
        <v>307.33333333333576</v>
      </c>
      <c r="G86" s="17">
        <v>808783.89049999998</v>
      </c>
      <c r="H86" s="17">
        <v>9158821.0374999996</v>
      </c>
      <c r="I86" s="18">
        <v>2562.58</v>
      </c>
      <c r="K86" s="19">
        <f t="shared" ref="K86" si="968">(G86-G85)*100</f>
        <v>-1.600000006146729</v>
      </c>
      <c r="L86" s="20">
        <f t="shared" ref="L86" si="969">(H86-H85)*100</f>
        <v>0.99999997764825821</v>
      </c>
      <c r="M86" s="20">
        <f t="shared" ref="M86" si="970">SQRT(K86^2+L86^2)</f>
        <v>1.8867962197773371</v>
      </c>
      <c r="N86" s="20">
        <f t="shared" ref="N86" si="971">(I86-I85)*100</f>
        <v>-0.25000000000545697</v>
      </c>
      <c r="O86" s="21">
        <f t="shared" ref="O86" si="972">(SQRT((G86-G85)^2+(H86-H85)^2+(I86-I85)^2)*100)</f>
        <v>1.9032866244916391</v>
      </c>
      <c r="P86" s="21">
        <f t="shared" ref="P86" si="973">O86/(F86-F85)</f>
        <v>0.11864643892936687</v>
      </c>
      <c r="Q86" s="22">
        <f t="shared" ref="Q86" si="974">(P86-P85)/(F86-F85)</f>
        <v>-2.1194170136998917E-2</v>
      </c>
      <c r="R86" s="26"/>
      <c r="S86" s="52">
        <f t="shared" ref="S86" si="975">IF(K86&lt;0, ATAN2(L86,K86)*180/PI()+360,ATAN2(L86,K86)*180/PI())</f>
        <v>302.00538253357831</v>
      </c>
      <c r="T86" s="53">
        <f t="shared" ref="T86" si="976">ATAN(N86/M86)*180/PI()</f>
        <v>-7.5477108788646081</v>
      </c>
      <c r="U86" s="26"/>
      <c r="V86" s="23">
        <f t="shared" ref="V86" si="977">(G86-$G$20)*100</f>
        <v>-0.24999999441206455</v>
      </c>
      <c r="W86" s="21">
        <f t="shared" ref="W86" si="978">(H86-$H$20)*100</f>
        <v>1.4499999582767487</v>
      </c>
      <c r="X86" s="21">
        <f t="shared" ref="X86" si="979">SQRT(V86^2+W86^2)</f>
        <v>1.4713938548901873</v>
      </c>
      <c r="Y86" s="21">
        <f t="shared" ref="Y86" si="980">(I86-$I$20)*100</f>
        <v>-3.6500000000160071</v>
      </c>
      <c r="Z86" s="21">
        <f t="shared" ref="Z86" si="981">SQRT((G86-$G$20)^2+(H86-$H$20)^2+(I86-$I$20)^2)*100</f>
        <v>3.9354160995154577</v>
      </c>
      <c r="AA86" s="21">
        <f t="shared" ref="AA86" si="982">Z86/F86</f>
        <v>1.2805041538553448E-2</v>
      </c>
      <c r="AB86" s="22">
        <f t="shared" ref="AB86" si="983">(AA86-$AA$20)/(F86-$F$20)</f>
        <v>4.1664994160151886E-5</v>
      </c>
      <c r="AC86" s="26"/>
      <c r="AD86" s="52">
        <f t="shared" ref="AD86" si="984">IF(F86&lt;=0,NA(),IF((G86-$G$20)&lt;0,ATAN2((H86-$H$20),(G86-$G$20))*180/PI()+360,ATAN2((H86-$H$20),(G86-$G$20))*180/PI()))</f>
        <v>350.21759290657508</v>
      </c>
      <c r="AE86" s="53">
        <f t="shared" ref="AE86" si="985">IF(E86&lt;=0,NA(),ATAN(Y86/X86)*180/PI())</f>
        <v>-68.044571553585442</v>
      </c>
      <c r="AF86" s="26"/>
      <c r="AG86" s="67">
        <f t="shared" ref="AG86" si="986">1/(O86/E86)</f>
        <v>8.4284029847311679</v>
      </c>
      <c r="AH86" s="67">
        <f t="shared" ref="AH86" si="987">1/(Z86/F86)</f>
        <v>78.094241005716199</v>
      </c>
      <c r="AI86" s="26"/>
      <c r="AJ86" s="20">
        <f t="shared" ref="AJ86" si="988">SQRT((G86-$E$11)^2+(H86-$F$11)^2+(I86-$G$11)^2)</f>
        <v>298.15337862756803</v>
      </c>
    </row>
    <row r="87" spans="2:36" ht="15.75" x14ac:dyDescent="0.25">
      <c r="B87" s="111">
        <v>68</v>
      </c>
      <c r="C87" s="112"/>
      <c r="D87" s="100"/>
      <c r="E87" s="97"/>
      <c r="F87" s="98"/>
      <c r="G87" s="17"/>
      <c r="H87" s="17"/>
      <c r="I87" s="18"/>
    </row>
    <row r="88" spans="2:36" ht="15.75" x14ac:dyDescent="0.25">
      <c r="B88" s="111">
        <v>69</v>
      </c>
      <c r="C88" s="112"/>
      <c r="D88" s="100"/>
      <c r="E88" s="97"/>
      <c r="F88" s="98"/>
      <c r="G88" s="17"/>
      <c r="H88" s="17"/>
      <c r="I88" s="18"/>
    </row>
    <row r="89" spans="2:36" ht="15.75" x14ac:dyDescent="0.25">
      <c r="B89" s="111">
        <v>70</v>
      </c>
      <c r="C89" s="112"/>
      <c r="D89" s="100"/>
      <c r="E89" s="97"/>
      <c r="F89" s="98"/>
      <c r="G89" s="17"/>
      <c r="H89" s="17"/>
      <c r="I89" s="18"/>
    </row>
    <row r="90" spans="2:36" ht="15.75" x14ac:dyDescent="0.25">
      <c r="B90" s="111">
        <v>71</v>
      </c>
      <c r="C90" s="112"/>
      <c r="D90" s="100"/>
      <c r="E90" s="97"/>
      <c r="F90" s="98"/>
      <c r="G90" s="17"/>
      <c r="H90" s="17"/>
      <c r="I90" s="18"/>
    </row>
    <row r="91" spans="2:36" ht="15.75" x14ac:dyDescent="0.25">
      <c r="B91" s="111">
        <v>72</v>
      </c>
      <c r="C91" s="112"/>
      <c r="D91" s="100"/>
      <c r="E91" s="97"/>
      <c r="F91" s="98"/>
      <c r="G91" s="17"/>
      <c r="H91" s="17"/>
      <c r="I91" s="18"/>
    </row>
    <row r="92" spans="2:36" ht="15.75" x14ac:dyDescent="0.25">
      <c r="B92" s="111">
        <v>73</v>
      </c>
      <c r="C92" s="112"/>
      <c r="D92" s="100"/>
      <c r="E92" s="97"/>
      <c r="F92" s="98"/>
      <c r="G92" s="17"/>
      <c r="H92" s="17"/>
      <c r="I92" s="18"/>
    </row>
    <row r="93" spans="2:36" ht="15.75" x14ac:dyDescent="0.25">
      <c r="B93" s="111">
        <v>74</v>
      </c>
      <c r="C93" s="112"/>
      <c r="D93" s="100"/>
      <c r="E93" s="97"/>
      <c r="F93" s="98"/>
      <c r="G93" s="17"/>
      <c r="H93" s="17"/>
      <c r="I93" s="18"/>
    </row>
    <row r="94" spans="2:36" ht="15.75" x14ac:dyDescent="0.25">
      <c r="B94" s="111">
        <v>75</v>
      </c>
      <c r="C94" s="112"/>
      <c r="D94" s="100"/>
      <c r="E94" s="97"/>
      <c r="F94" s="98"/>
      <c r="G94" s="17"/>
      <c r="H94" s="17"/>
      <c r="I94" s="18"/>
    </row>
    <row r="95" spans="2:36" ht="15.75" x14ac:dyDescent="0.25">
      <c r="B95" s="111">
        <v>76</v>
      </c>
      <c r="C95" s="112"/>
      <c r="D95" s="100"/>
      <c r="E95" s="97"/>
      <c r="F95" s="98"/>
      <c r="G95" s="17"/>
      <c r="H95" s="17"/>
      <c r="I95" s="18"/>
    </row>
    <row r="96" spans="2:36" ht="15.75" x14ac:dyDescent="0.25">
      <c r="B96" s="111">
        <v>77</v>
      </c>
      <c r="C96" s="112"/>
      <c r="D96" s="100"/>
      <c r="E96" s="97"/>
      <c r="F96" s="98"/>
      <c r="G96" s="17"/>
      <c r="H96" s="17"/>
      <c r="I96" s="18"/>
    </row>
    <row r="97" spans="2:9" ht="15.75" x14ac:dyDescent="0.25">
      <c r="B97" s="111">
        <v>78</v>
      </c>
      <c r="C97" s="112"/>
      <c r="D97" s="100"/>
      <c r="E97" s="97"/>
      <c r="F97" s="98"/>
      <c r="G97" s="17"/>
      <c r="H97" s="17"/>
      <c r="I97" s="18"/>
    </row>
  </sheetData>
  <mergeCells count="90">
    <mergeCell ref="F17:F18"/>
    <mergeCell ref="B20:C20"/>
    <mergeCell ref="B21:C21"/>
    <mergeCell ref="AH17:AH18"/>
    <mergeCell ref="G17:I17"/>
    <mergeCell ref="K17:Q17"/>
    <mergeCell ref="S17:T17"/>
    <mergeCell ref="V17:AB17"/>
    <mergeCell ref="AD17:AE17"/>
    <mergeCell ref="AG17:AG18"/>
    <mergeCell ref="B24:C24"/>
    <mergeCell ref="B2:D5"/>
    <mergeCell ref="B17:C19"/>
    <mergeCell ref="D17:D19"/>
    <mergeCell ref="E17:E18"/>
    <mergeCell ref="B22:C22"/>
    <mergeCell ref="B23:C23"/>
    <mergeCell ref="B32:C32"/>
    <mergeCell ref="B30:C30"/>
    <mergeCell ref="B31:C31"/>
    <mergeCell ref="B25:C25"/>
    <mergeCell ref="B26:C26"/>
    <mergeCell ref="B27:C27"/>
    <mergeCell ref="B28:C28"/>
    <mergeCell ref="B29:C29"/>
    <mergeCell ref="B38:C38"/>
    <mergeCell ref="B39:C39"/>
    <mergeCell ref="B33:C33"/>
    <mergeCell ref="B34:C34"/>
    <mergeCell ref="B35:C35"/>
    <mergeCell ref="B36:C36"/>
    <mergeCell ref="B37:C37"/>
    <mergeCell ref="B40:C40"/>
    <mergeCell ref="B41:C41"/>
    <mergeCell ref="B42:C42"/>
    <mergeCell ref="B43:C43"/>
    <mergeCell ref="B44:C44"/>
    <mergeCell ref="B59:C59"/>
    <mergeCell ref="B45:C45"/>
    <mergeCell ref="B46:C46"/>
    <mergeCell ref="B47:C47"/>
    <mergeCell ref="B48:C48"/>
    <mergeCell ref="B49:C49"/>
    <mergeCell ref="B55:C55"/>
    <mergeCell ref="B56:C56"/>
    <mergeCell ref="B57:C57"/>
    <mergeCell ref="B58:C58"/>
    <mergeCell ref="B50:C50"/>
    <mergeCell ref="B51:C51"/>
    <mergeCell ref="B52:C52"/>
    <mergeCell ref="B53:C53"/>
    <mergeCell ref="B54:C54"/>
    <mergeCell ref="B60:C60"/>
    <mergeCell ref="B66:C66"/>
    <mergeCell ref="B67:C67"/>
    <mergeCell ref="B61:C61"/>
    <mergeCell ref="B62:C62"/>
    <mergeCell ref="B63:C63"/>
    <mergeCell ref="B64:C64"/>
    <mergeCell ref="B65:C65"/>
    <mergeCell ref="B81:C81"/>
    <mergeCell ref="B79:C79"/>
    <mergeCell ref="B80:C80"/>
    <mergeCell ref="B78:C78"/>
    <mergeCell ref="B68:C68"/>
    <mergeCell ref="B76:C76"/>
    <mergeCell ref="B77:C77"/>
    <mergeCell ref="B75:C75"/>
    <mergeCell ref="B74:C74"/>
    <mergeCell ref="B69:C69"/>
    <mergeCell ref="B70:C70"/>
    <mergeCell ref="B71:C71"/>
    <mergeCell ref="B72:C72"/>
    <mergeCell ref="B73:C73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7:C97"/>
    <mergeCell ref="B92:C92"/>
    <mergeCell ref="B93:C93"/>
    <mergeCell ref="B94:C94"/>
    <mergeCell ref="B95:C95"/>
    <mergeCell ref="B96:C9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E91B6-F926-4FAC-B9C8-B835F3457DA3}">
  <sheetPr>
    <tabColor rgb="FFFF0000"/>
  </sheetPr>
  <dimension ref="B1:CV98"/>
  <sheetViews>
    <sheetView zoomScale="55" zoomScaleNormal="55" workbookViewId="0">
      <pane ySplit="19" topLeftCell="A21" activePane="bottomLeft" state="frozen"/>
      <selection activeCell="Q81" sqref="Q81"/>
      <selection pane="bottomLeft" activeCell="Q66" sqref="Q66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0.5703125" customWidth="1"/>
    <col min="5" max="9" width="15.5703125" customWidth="1"/>
    <col min="10" max="10" width="1.140625" customWidth="1"/>
    <col min="11" max="11" width="11.42578125" bestFit="1" customWidth="1"/>
    <col min="12" max="12" width="14.5703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13"/>
      <c r="C2" s="114"/>
      <c r="D2" s="115"/>
      <c r="E2" s="33"/>
      <c r="F2" s="27"/>
      <c r="G2" s="27"/>
      <c r="H2" s="27"/>
      <c r="I2" s="28"/>
      <c r="J2" s="1"/>
      <c r="K2" s="1"/>
      <c r="L2" s="1"/>
      <c r="M2" s="1"/>
      <c r="N2" s="1"/>
    </row>
    <row r="3" spans="2:36" ht="21.2" customHeight="1" x14ac:dyDescent="0.25">
      <c r="B3" s="116"/>
      <c r="C3" s="117"/>
      <c r="D3" s="118"/>
      <c r="E3" s="34"/>
      <c r="F3" s="29"/>
      <c r="G3" s="29"/>
      <c r="H3" s="29"/>
      <c r="I3" s="30"/>
      <c r="J3" s="1"/>
      <c r="K3" s="72"/>
      <c r="L3" s="72"/>
      <c r="M3" s="72"/>
      <c r="N3" s="7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16"/>
      <c r="C4" s="117"/>
      <c r="D4" s="118"/>
      <c r="E4" s="34"/>
      <c r="F4" s="29"/>
      <c r="G4" s="29"/>
      <c r="H4" s="29"/>
      <c r="I4" s="30"/>
      <c r="J4" s="2"/>
      <c r="K4" s="69"/>
      <c r="L4" s="69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19"/>
      <c r="C5" s="120"/>
      <c r="D5" s="121"/>
      <c r="E5" s="35"/>
      <c r="F5" s="31"/>
      <c r="G5" s="31"/>
      <c r="H5" s="31"/>
      <c r="I5" s="32"/>
      <c r="J5" s="2"/>
      <c r="K5" s="69"/>
      <c r="L5" s="69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4"/>
      <c r="C6" s="75"/>
      <c r="D6" s="75"/>
      <c r="E6" s="76"/>
      <c r="F6" s="76"/>
      <c r="G6" s="77"/>
      <c r="H6" s="77"/>
      <c r="I6" s="78"/>
      <c r="J6" s="3"/>
      <c r="K6" s="69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79"/>
      <c r="C7" s="36" t="s">
        <v>33</v>
      </c>
      <c r="D7" s="80"/>
      <c r="E7" s="99" t="s">
        <v>47</v>
      </c>
      <c r="F7" s="37"/>
      <c r="G7" s="36" t="s">
        <v>31</v>
      </c>
      <c r="H7" s="80"/>
      <c r="I7" s="88" t="s">
        <v>40</v>
      </c>
      <c r="J7" s="3"/>
      <c r="K7" s="69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79"/>
      <c r="C8" s="36" t="s">
        <v>32</v>
      </c>
      <c r="D8" s="80"/>
      <c r="E8" s="99" t="s">
        <v>48</v>
      </c>
      <c r="F8" s="45"/>
      <c r="G8" s="36" t="s">
        <v>30</v>
      </c>
      <c r="H8" s="80"/>
      <c r="I8" s="88" t="s">
        <v>46</v>
      </c>
      <c r="J8" s="3"/>
      <c r="K8" s="69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79"/>
      <c r="C9" s="36"/>
      <c r="D9" s="80"/>
      <c r="E9" s="37"/>
      <c r="F9" s="81"/>
      <c r="G9" s="81"/>
      <c r="H9" s="81"/>
      <c r="I9" s="82"/>
      <c r="J9" s="3"/>
      <c r="K9" s="69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79"/>
      <c r="C10" s="37" t="s">
        <v>37</v>
      </c>
      <c r="D10" s="80"/>
      <c r="E10" s="40" t="s">
        <v>27</v>
      </c>
      <c r="F10" s="40" t="s">
        <v>28</v>
      </c>
      <c r="G10" s="68" t="s">
        <v>29</v>
      </c>
      <c r="H10" s="81"/>
      <c r="I10" s="82"/>
      <c r="J10" s="3"/>
      <c r="K10" s="69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79"/>
      <c r="C11" s="36" t="s">
        <v>50</v>
      </c>
      <c r="E11" s="68">
        <v>808931.10900000005</v>
      </c>
      <c r="F11" s="68">
        <v>9159077.3220000006</v>
      </c>
      <c r="G11" s="68">
        <v>2523.3319999999999</v>
      </c>
      <c r="H11" s="83"/>
      <c r="I11" s="84"/>
      <c r="J11" s="3"/>
      <c r="K11" s="69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5"/>
      <c r="C12" s="80"/>
      <c r="D12" s="80"/>
      <c r="E12" s="36"/>
      <c r="F12" s="36"/>
      <c r="G12" s="86"/>
      <c r="H12" s="86"/>
      <c r="I12" s="87"/>
      <c r="J12" s="4"/>
      <c r="K12" s="70"/>
      <c r="L12" s="70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5"/>
      <c r="C13" s="80"/>
      <c r="D13" s="80"/>
      <c r="E13" s="38" t="s">
        <v>27</v>
      </c>
      <c r="F13" s="39" t="s">
        <v>28</v>
      </c>
      <c r="G13" s="40" t="s">
        <v>29</v>
      </c>
      <c r="H13" s="86"/>
      <c r="I13" s="87"/>
      <c r="J13" s="4"/>
      <c r="K13" s="70"/>
      <c r="L13" s="70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5"/>
      <c r="C14" s="41" t="s">
        <v>25</v>
      </c>
      <c r="D14" s="41"/>
      <c r="E14" s="68">
        <f>G20</f>
        <v>808768.40149999992</v>
      </c>
      <c r="F14" s="68">
        <f>H20</f>
        <v>9158828.993999999</v>
      </c>
      <c r="G14" s="68">
        <f>I20</f>
        <v>2562.9155000000001</v>
      </c>
      <c r="H14" s="86"/>
      <c r="I14" s="87"/>
      <c r="J14" s="5"/>
      <c r="K14" s="73"/>
      <c r="L14" s="73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2"/>
      <c r="C15" s="43"/>
      <c r="D15" s="43"/>
      <c r="E15" s="43"/>
      <c r="F15" s="43"/>
      <c r="G15" s="43"/>
      <c r="H15" s="43"/>
      <c r="I15" s="4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34" t="s">
        <v>1</v>
      </c>
      <c r="C17" s="135"/>
      <c r="D17" s="129" t="s">
        <v>0</v>
      </c>
      <c r="E17" s="132" t="s">
        <v>19</v>
      </c>
      <c r="F17" s="129" t="s">
        <v>2</v>
      </c>
      <c r="G17" s="126" t="s">
        <v>22</v>
      </c>
      <c r="H17" s="140"/>
      <c r="I17" s="127"/>
      <c r="J17" s="9"/>
      <c r="K17" s="141" t="s">
        <v>21</v>
      </c>
      <c r="L17" s="142"/>
      <c r="M17" s="142"/>
      <c r="N17" s="142"/>
      <c r="O17" s="142"/>
      <c r="P17" s="142"/>
      <c r="Q17" s="143"/>
      <c r="R17" s="7"/>
      <c r="S17" s="126" t="s">
        <v>23</v>
      </c>
      <c r="T17" s="127"/>
      <c r="U17" s="7"/>
      <c r="V17" s="126" t="s">
        <v>24</v>
      </c>
      <c r="W17" s="128"/>
      <c r="X17" s="128"/>
      <c r="Y17" s="128"/>
      <c r="Z17" s="128"/>
      <c r="AA17" s="128"/>
      <c r="AB17" s="127"/>
      <c r="AC17" s="7"/>
      <c r="AD17" s="126" t="s">
        <v>34</v>
      </c>
      <c r="AE17" s="127"/>
      <c r="AF17" s="7"/>
      <c r="AG17" s="122" t="s">
        <v>35</v>
      </c>
      <c r="AH17" s="122" t="s">
        <v>35</v>
      </c>
      <c r="AI17" s="7"/>
      <c r="AJ17" s="95" t="s">
        <v>38</v>
      </c>
    </row>
    <row r="18" spans="2:100" ht="15.75" x14ac:dyDescent="0.25">
      <c r="B18" s="136"/>
      <c r="C18" s="137"/>
      <c r="D18" s="130"/>
      <c r="E18" s="133"/>
      <c r="F18" s="130"/>
      <c r="G18" s="54" t="s">
        <v>3</v>
      </c>
      <c r="H18" s="54" t="s">
        <v>4</v>
      </c>
      <c r="I18" s="55" t="s">
        <v>5</v>
      </c>
      <c r="J18" s="11"/>
      <c r="K18" s="54" t="s">
        <v>6</v>
      </c>
      <c r="L18" s="65" t="s">
        <v>7</v>
      </c>
      <c r="M18" s="65" t="s">
        <v>8</v>
      </c>
      <c r="N18" s="65" t="s">
        <v>9</v>
      </c>
      <c r="O18" s="64" t="s">
        <v>10</v>
      </c>
      <c r="P18" s="64" t="s">
        <v>11</v>
      </c>
      <c r="Q18" s="63" t="s">
        <v>12</v>
      </c>
      <c r="R18" s="56"/>
      <c r="S18" s="62" t="s">
        <v>13</v>
      </c>
      <c r="T18" s="63" t="s">
        <v>14</v>
      </c>
      <c r="U18" s="56"/>
      <c r="V18" s="62" t="s">
        <v>6</v>
      </c>
      <c r="W18" s="64" t="s">
        <v>7</v>
      </c>
      <c r="X18" s="64" t="s">
        <v>8</v>
      </c>
      <c r="Y18" s="64" t="s">
        <v>9</v>
      </c>
      <c r="Z18" s="89" t="s">
        <v>10</v>
      </c>
      <c r="AA18" s="64" t="s">
        <v>11</v>
      </c>
      <c r="AB18" s="63" t="s">
        <v>12</v>
      </c>
      <c r="AC18" s="56"/>
      <c r="AD18" s="62" t="s">
        <v>13</v>
      </c>
      <c r="AE18" s="63" t="s">
        <v>14</v>
      </c>
      <c r="AF18" s="7"/>
      <c r="AG18" s="123"/>
      <c r="AH18" s="123"/>
      <c r="AI18" s="7"/>
      <c r="AJ18" s="96" t="s">
        <v>39</v>
      </c>
    </row>
    <row r="19" spans="2:100" ht="18.75" thickBot="1" x14ac:dyDescent="0.3">
      <c r="B19" s="138"/>
      <c r="C19" s="139"/>
      <c r="D19" s="131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49" t="s">
        <v>15</v>
      </c>
      <c r="M19" s="49" t="s">
        <v>15</v>
      </c>
      <c r="N19" s="49" t="s">
        <v>15</v>
      </c>
      <c r="O19" s="57" t="s">
        <v>15</v>
      </c>
      <c r="P19" s="57" t="s">
        <v>16</v>
      </c>
      <c r="Q19" s="58" t="s">
        <v>36</v>
      </c>
      <c r="R19" s="56"/>
      <c r="S19" s="59" t="s">
        <v>17</v>
      </c>
      <c r="T19" s="58" t="s">
        <v>17</v>
      </c>
      <c r="U19" s="56"/>
      <c r="V19" s="59" t="s">
        <v>15</v>
      </c>
      <c r="W19" s="57" t="s">
        <v>15</v>
      </c>
      <c r="X19" s="57" t="s">
        <v>15</v>
      </c>
      <c r="Y19" s="57" t="s">
        <v>15</v>
      </c>
      <c r="Z19" s="90" t="s">
        <v>15</v>
      </c>
      <c r="AA19" s="57" t="s">
        <v>16</v>
      </c>
      <c r="AB19" s="58" t="s">
        <v>36</v>
      </c>
      <c r="AC19" s="56"/>
      <c r="AD19" s="59" t="s">
        <v>17</v>
      </c>
      <c r="AE19" s="58" t="s">
        <v>17</v>
      </c>
      <c r="AF19" s="7"/>
      <c r="AG19" s="61"/>
      <c r="AH19" s="61"/>
      <c r="AI19" s="7"/>
      <c r="AJ19" s="96" t="s">
        <v>18</v>
      </c>
    </row>
    <row r="20" spans="2:100" ht="15.75" x14ac:dyDescent="0.25">
      <c r="B20" s="124">
        <v>1</v>
      </c>
      <c r="C20" s="125"/>
      <c r="D20" s="101">
        <v>45279.291666666664</v>
      </c>
      <c r="E20" s="25">
        <v>0</v>
      </c>
      <c r="F20" s="24">
        <v>0</v>
      </c>
      <c r="G20" s="17">
        <v>808768.40149999992</v>
      </c>
      <c r="H20" s="17">
        <v>9158828.993999999</v>
      </c>
      <c r="I20" s="18">
        <v>2562.9155000000001</v>
      </c>
      <c r="J20" s="10"/>
      <c r="K20" s="17">
        <f>(G20-G20)*100</f>
        <v>0</v>
      </c>
      <c r="L20" s="46">
        <f>(I20-I20)*100</f>
        <v>0</v>
      </c>
      <c r="M20" s="46">
        <v>0</v>
      </c>
      <c r="N20" s="46">
        <v>0</v>
      </c>
      <c r="O20" s="47">
        <v>0</v>
      </c>
      <c r="P20" s="47">
        <v>0</v>
      </c>
      <c r="Q20" s="48">
        <v>0</v>
      </c>
      <c r="R20" s="26"/>
      <c r="S20" s="50" t="s">
        <v>26</v>
      </c>
      <c r="T20" s="51" t="s">
        <v>26</v>
      </c>
      <c r="U20" s="26"/>
      <c r="V20" s="50">
        <f t="shared" ref="V20:V21" si="0">(G20-$G$20)*100</f>
        <v>0</v>
      </c>
      <c r="W20" s="60">
        <f t="shared" ref="W20:W21" si="1">(H20-$H$20)*100</f>
        <v>0</v>
      </c>
      <c r="X20" s="60">
        <v>0</v>
      </c>
      <c r="Y20" s="60">
        <f t="shared" ref="Y20:Y21" si="2">(I20-$I$20)*100</f>
        <v>0</v>
      </c>
      <c r="Z20" s="60">
        <v>0</v>
      </c>
      <c r="AA20" s="60">
        <v>0</v>
      </c>
      <c r="AB20" s="51">
        <v>0</v>
      </c>
      <c r="AC20" s="26"/>
      <c r="AD20" s="50">
        <v>0</v>
      </c>
      <c r="AE20" s="51">
        <v>0</v>
      </c>
      <c r="AF20" s="26"/>
      <c r="AG20" s="66">
        <v>0</v>
      </c>
      <c r="AH20" s="66">
        <v>0</v>
      </c>
      <c r="AI20" s="26"/>
      <c r="AJ20" s="20">
        <f t="shared" ref="AJ20:AJ21" si="3">SQRT((G20-$E$11)^2+(H20-$F$11)^2+(I20-$G$11)^2)</f>
        <v>299.51190228994784</v>
      </c>
      <c r="AK20" s="2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11">
        <v>2</v>
      </c>
      <c r="C21" s="112"/>
      <c r="D21" s="100">
        <v>45280.291666666664</v>
      </c>
      <c r="E21" s="97">
        <f t="shared" ref="E21" si="4">D21-D20</f>
        <v>1</v>
      </c>
      <c r="F21" s="98">
        <f t="shared" ref="F21" si="5">D21-D$20</f>
        <v>1</v>
      </c>
      <c r="G21" s="17">
        <v>808768.39549999998</v>
      </c>
      <c r="H21" s="17">
        <v>9158828.9969999995</v>
      </c>
      <c r="I21" s="18">
        <v>2562.9080000000004</v>
      </c>
      <c r="J21" s="10"/>
      <c r="K21" s="19">
        <f t="shared" ref="K21:L21" si="6">(G21-G20)*100</f>
        <v>-0.59999999357387424</v>
      </c>
      <c r="L21" s="20">
        <f t="shared" si="6"/>
        <v>0.30000004917383194</v>
      </c>
      <c r="M21" s="20">
        <f t="shared" ref="M21" si="7">SQRT(K21^2+L21^2)</f>
        <v>0.67082040949344313</v>
      </c>
      <c r="N21" s="20">
        <f t="shared" ref="N21" si="8">(I21-I20)*100</f>
        <v>-0.74999999997089617</v>
      </c>
      <c r="O21" s="21">
        <f t="shared" ref="O21" si="9">(SQRT((G21-G20)^2+(H21-H20)^2+(I21-I20)^2)*100)</f>
        <v>1.006230600682217</v>
      </c>
      <c r="P21" s="21">
        <f t="shared" ref="P21" si="10">O21/(F21-F20)</f>
        <v>1.006230600682217</v>
      </c>
      <c r="Q21" s="22">
        <f t="shared" ref="Q21" si="11">(P21-P20)/(F21-F20)</f>
        <v>1.006230600682217</v>
      </c>
      <c r="R21" s="26"/>
      <c r="S21" s="52">
        <f t="shared" ref="S21" si="12">IF(K21&lt;0, ATAN2(L21,K21)*180/PI()+360,ATAN2(L21,K21)*180/PI())</f>
        <v>296.56505517914184</v>
      </c>
      <c r="T21" s="53">
        <f t="shared" ref="T21" si="13">ATAN(N21/M21)*180/PI()</f>
        <v>-48.189684413720798</v>
      </c>
      <c r="U21" s="26"/>
      <c r="V21" s="23">
        <f t="shared" si="0"/>
        <v>-0.59999999357387424</v>
      </c>
      <c r="W21" s="21">
        <f t="shared" si="1"/>
        <v>0.30000004917383194</v>
      </c>
      <c r="X21" s="21">
        <f t="shared" ref="X21" si="14">SQRT(V21^2+W21^2)</f>
        <v>0.67082040949344313</v>
      </c>
      <c r="Y21" s="21">
        <f t="shared" si="2"/>
        <v>-0.74999999997089617</v>
      </c>
      <c r="Z21" s="21">
        <f t="shared" ref="Z21" si="15">SQRT((G21-$G$20)^2+(H21-$H$20)^2+(I21-$I$20)^2)*100</f>
        <v>1.006230600682217</v>
      </c>
      <c r="AA21" s="21">
        <f t="shared" ref="AA21" si="16">Z21/F21</f>
        <v>1.006230600682217</v>
      </c>
      <c r="AB21" s="22">
        <f t="shared" ref="AB21" si="17">(AA21-$AA$20)/(F21-$F$20)</f>
        <v>1.006230600682217</v>
      </c>
      <c r="AC21" s="26"/>
      <c r="AD21" s="52">
        <f t="shared" ref="AD21" si="18">IF(F21&lt;=0,NA(),IF((G21-$G$20)&lt;0,ATAN2((H21-$H$20),(G21-$G$20))*180/PI()+360,ATAN2((H21-$H$20),(G21-$G$20))*180/PI()))</f>
        <v>296.56505517914184</v>
      </c>
      <c r="AE21" s="53">
        <f t="shared" ref="AE21" si="19">IF(E21&lt;=0,NA(),ATAN(Y21/X21)*180/PI())</f>
        <v>-48.189684413720798</v>
      </c>
      <c r="AF21" s="26"/>
      <c r="AG21" s="67">
        <f t="shared" ref="AG21" si="20">1/(O21/E21)</f>
        <v>0.99380797932601861</v>
      </c>
      <c r="AH21" s="67">
        <f t="shared" ref="AH21" si="21">1/(Z21/F21)</f>
        <v>0.99380797932601861</v>
      </c>
      <c r="AI21" s="26"/>
      <c r="AJ21" s="20">
        <f t="shared" si="3"/>
        <v>299.51168338451856</v>
      </c>
      <c r="AK21" s="2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11">
        <v>3</v>
      </c>
      <c r="C22" s="112"/>
      <c r="D22" s="100">
        <v>45287.291666666664</v>
      </c>
      <c r="E22" s="97">
        <f t="shared" ref="E22:E23" si="22">D22-D21</f>
        <v>7</v>
      </c>
      <c r="F22" s="98">
        <f t="shared" ref="F22:F23" si="23">D22-D$20</f>
        <v>8</v>
      </c>
      <c r="G22" s="17">
        <v>808768.41249999998</v>
      </c>
      <c r="H22" s="17">
        <v>9158828.9855000004</v>
      </c>
      <c r="I22" s="18">
        <v>2562.8995</v>
      </c>
      <c r="K22" s="19">
        <f t="shared" ref="K22:K23" si="24">(G22-G21)*100</f>
        <v>1.6999999992549419</v>
      </c>
      <c r="L22" s="20">
        <f t="shared" ref="L22:L23" si="25">(H22-H21)*100</f>
        <v>-1.1499999091029167</v>
      </c>
      <c r="M22" s="20">
        <f t="shared" ref="M22:M23" si="26">SQRT(K22^2+L22^2)</f>
        <v>2.0524375236297741</v>
      </c>
      <c r="N22" s="20">
        <f t="shared" ref="N22:N23" si="27">(I22-I21)*100</f>
        <v>-0.85000000003674359</v>
      </c>
      <c r="O22" s="21">
        <f t="shared" ref="O22:O23" si="28">(SQRT((G22-G21)^2+(H22-H21)^2+(I22-I21)^2)*100)</f>
        <v>2.2214859415413781</v>
      </c>
      <c r="P22" s="21">
        <f t="shared" ref="P22:P23" si="29">O22/(F22-F21)</f>
        <v>0.31735513450591119</v>
      </c>
      <c r="Q22" s="22">
        <f t="shared" ref="Q22:Q23" si="30">(P22-P21)/(F22-F21)</f>
        <v>-9.8410780882329421E-2</v>
      </c>
      <c r="R22" s="26"/>
      <c r="S22" s="52">
        <f t="shared" ref="S22:S23" si="31">IF(K22&lt;0, ATAN2(L22,K22)*180/PI()+360,ATAN2(L22,K22)*180/PI())</f>
        <v>124.07719319003199</v>
      </c>
      <c r="T22" s="53">
        <f t="shared" ref="T22:T23" si="32">ATAN(N22/M22)*180/PI()</f>
        <v>-22.496486311465258</v>
      </c>
      <c r="U22" s="26"/>
      <c r="V22" s="23">
        <f t="shared" ref="V22:V23" si="33">(G22-$G$20)*100</f>
        <v>1.1000000056810677</v>
      </c>
      <c r="W22" s="21">
        <f t="shared" ref="W22:W23" si="34">(H22-$H$20)*100</f>
        <v>-0.84999985992908478</v>
      </c>
      <c r="X22" s="21">
        <f t="shared" ref="X22:X23" si="35">SQRT(V22^2+W22^2)</f>
        <v>1.3901437962951217</v>
      </c>
      <c r="Y22" s="21">
        <f t="shared" ref="Y22:Y23" si="36">(I22-$I$20)*100</f>
        <v>-1.6000000000076398</v>
      </c>
      <c r="Z22" s="21">
        <f t="shared" ref="Z22:Z23" si="37">SQRT((G22-$G$20)^2+(H22-$H$20)^2+(I22-$I$20)^2)*100</f>
        <v>2.1195517862043993</v>
      </c>
      <c r="AA22" s="21">
        <f t="shared" ref="AA22:AA23" si="38">Z22/F22</f>
        <v>0.26494397327554992</v>
      </c>
      <c r="AB22" s="22">
        <f t="shared" ref="AB22:AB23" si="39">(AA22-$AA$20)/(F22-$F$20)</f>
        <v>3.3117996659443739E-2</v>
      </c>
      <c r="AC22" s="26"/>
      <c r="AD22" s="52">
        <f t="shared" ref="AD22:AD23" si="40">IF(F22&lt;=0,NA(),IF((G22-$G$20)&lt;0,ATAN2((H22-$H$20),(G22-$G$20))*180/PI()+360,ATAN2((H22-$H$20),(G22-$G$20))*180/PI()))</f>
        <v>127.69423575533285</v>
      </c>
      <c r="AE22" s="53">
        <f t="shared" ref="AE22:AE23" si="41">IF(E22&lt;=0,NA(),ATAN(Y22/X22)*180/PI())</f>
        <v>-49.014586628537074</v>
      </c>
      <c r="AF22" s="26"/>
      <c r="AG22" s="67">
        <f t="shared" ref="AG22:AG23" si="42">1/(O22/E22)</f>
        <v>3.1510440237776383</v>
      </c>
      <c r="AH22" s="67">
        <f t="shared" ref="AH22:AH23" si="43">1/(Z22/F22)</f>
        <v>3.7743828917367717</v>
      </c>
      <c r="AI22" s="26"/>
      <c r="AJ22" s="20">
        <f t="shared" ref="AJ22:AJ23" si="44">SQRT((G22-$E$11)^2+(H22-$F$11)^2+(I22-$G$11)^2)</f>
        <v>299.51086023862155</v>
      </c>
    </row>
    <row r="23" spans="2:100" ht="15.75" x14ac:dyDescent="0.25">
      <c r="B23" s="111">
        <v>4</v>
      </c>
      <c r="C23" s="112"/>
      <c r="D23" s="100">
        <v>45289.291666666664</v>
      </c>
      <c r="E23" s="97">
        <f t="shared" si="22"/>
        <v>2</v>
      </c>
      <c r="F23" s="98">
        <f t="shared" si="23"/>
        <v>10</v>
      </c>
      <c r="G23" s="17">
        <v>808768.42149999994</v>
      </c>
      <c r="H23" s="17">
        <v>9158828.9805000015</v>
      </c>
      <c r="I23" s="18">
        <v>2562.9009999999998</v>
      </c>
      <c r="K23" s="19">
        <f t="shared" si="24"/>
        <v>0.89999999618157744</v>
      </c>
      <c r="L23" s="20">
        <f t="shared" si="25"/>
        <v>-0.49999989569187164</v>
      </c>
      <c r="M23" s="20">
        <f t="shared" si="26"/>
        <v>1.0295629601042968</v>
      </c>
      <c r="N23" s="20">
        <f t="shared" si="27"/>
        <v>0.14999999998508429</v>
      </c>
      <c r="O23" s="21">
        <f t="shared" si="28"/>
        <v>1.0404325489017763</v>
      </c>
      <c r="P23" s="21">
        <f t="shared" si="29"/>
        <v>0.52021627445088814</v>
      </c>
      <c r="Q23" s="22">
        <f t="shared" si="30"/>
        <v>0.10143056997248848</v>
      </c>
      <c r="R23" s="26"/>
      <c r="S23" s="52">
        <f t="shared" si="31"/>
        <v>119.05459912795968</v>
      </c>
      <c r="T23" s="53">
        <f t="shared" si="32"/>
        <v>8.2892654027935997</v>
      </c>
      <c r="U23" s="26"/>
      <c r="V23" s="23">
        <f t="shared" si="33"/>
        <v>2.0000000018626451</v>
      </c>
      <c r="W23" s="21">
        <f t="shared" si="34"/>
        <v>-1.3499997556209564</v>
      </c>
      <c r="X23" s="21">
        <f t="shared" si="35"/>
        <v>2.4129855672231493</v>
      </c>
      <c r="Y23" s="21">
        <f t="shared" si="36"/>
        <v>-1.4500000000225555</v>
      </c>
      <c r="Z23" s="21">
        <f t="shared" si="37"/>
        <v>2.8151375361947473</v>
      </c>
      <c r="AA23" s="21">
        <f t="shared" si="38"/>
        <v>0.28151375361947473</v>
      </c>
      <c r="AB23" s="22">
        <f t="shared" si="39"/>
        <v>2.8151375361947471E-2</v>
      </c>
      <c r="AC23" s="26"/>
      <c r="AD23" s="52">
        <f t="shared" si="40"/>
        <v>124.01934515550245</v>
      </c>
      <c r="AE23" s="53">
        <f t="shared" si="41"/>
        <v>-31.002302805536374</v>
      </c>
      <c r="AF23" s="26"/>
      <c r="AG23" s="67">
        <f t="shared" si="42"/>
        <v>1.9222774240493443</v>
      </c>
      <c r="AH23" s="67">
        <f t="shared" si="43"/>
        <v>3.5522243128188724</v>
      </c>
      <c r="AI23" s="26"/>
      <c r="AJ23" s="20">
        <f t="shared" si="44"/>
        <v>299.51031541354865</v>
      </c>
    </row>
    <row r="24" spans="2:100" ht="15.75" x14ac:dyDescent="0.25">
      <c r="B24" s="111">
        <v>5</v>
      </c>
      <c r="C24" s="112"/>
      <c r="D24" s="100">
        <v>45292.291666666664</v>
      </c>
      <c r="E24" s="97">
        <f t="shared" ref="E24:E25" si="45">D24-D23</f>
        <v>3</v>
      </c>
      <c r="F24" s="98">
        <f t="shared" ref="F24:F25" si="46">D24-D$20</f>
        <v>13</v>
      </c>
      <c r="G24" s="17">
        <v>808768.41299999994</v>
      </c>
      <c r="H24" s="17">
        <v>9158828.988499999</v>
      </c>
      <c r="I24" s="18">
        <v>2562.8995</v>
      </c>
      <c r="K24" s="19">
        <f t="shared" ref="K24:K25" si="47">(G24-G23)*100</f>
        <v>-0.84999999962747097</v>
      </c>
      <c r="L24" s="20">
        <f t="shared" ref="L24:L25" si="48">(H24-H23)*100</f>
        <v>0.79999975860118866</v>
      </c>
      <c r="M24" s="20">
        <f t="shared" ref="M24:M25" si="49">SQRT(K24^2+L24^2)</f>
        <v>1.1672615872753891</v>
      </c>
      <c r="N24" s="20">
        <f t="shared" ref="N24:N25" si="50">(I24-I23)*100</f>
        <v>-0.14999999998508429</v>
      </c>
      <c r="O24" s="21">
        <f t="shared" ref="O24:O25" si="51">(SQRT((G24-G23)^2+(H24-H23)^2+(I24-I23)^2)*100)</f>
        <v>1.1768600652261874</v>
      </c>
      <c r="P24" s="21">
        <f t="shared" ref="P24:P25" si="52">O24/(F24-F23)</f>
        <v>0.3922866884087291</v>
      </c>
      <c r="Q24" s="22">
        <f t="shared" ref="Q24:Q25" si="53">(P24-P23)/(F24-F23)</f>
        <v>-4.2643195347386344E-2</v>
      </c>
      <c r="R24" s="26"/>
      <c r="S24" s="52">
        <f t="shared" ref="S24:S25" si="54">IF(K24&lt;0, ATAN2(L24,K24)*180/PI()+360,ATAN2(L24,K24)*180/PI())</f>
        <v>313.26428679500606</v>
      </c>
      <c r="T24" s="53">
        <f t="shared" ref="T24:T25" si="55">ATAN(N24/M24)*180/PI()</f>
        <v>-7.3227131343137062</v>
      </c>
      <c r="U24" s="26"/>
      <c r="V24" s="23">
        <f t="shared" ref="V24:V25" si="56">(G24-$G$20)*100</f>
        <v>1.1500000022351742</v>
      </c>
      <c r="W24" s="21">
        <f t="shared" ref="W24:W25" si="57">(H24-$H$20)*100</f>
        <v>-0.54999999701976776</v>
      </c>
      <c r="X24" s="21">
        <f t="shared" ref="X24:X25" si="58">SQRT(V24^2+W24^2)</f>
        <v>1.2747548791287857</v>
      </c>
      <c r="Y24" s="21">
        <f t="shared" ref="Y24:Y25" si="59">(I24-$I$20)*100</f>
        <v>-1.6000000000076398</v>
      </c>
      <c r="Z24" s="21">
        <f t="shared" ref="Z24:Z25" si="60">SQRT((G24-$G$20)^2+(H24-$H$20)^2+(I24-$I$20)^2)*100</f>
        <v>2.0457272550091061</v>
      </c>
      <c r="AA24" s="21">
        <f t="shared" ref="AA24:AA25" si="61">Z24/F24</f>
        <v>0.15736363500070047</v>
      </c>
      <c r="AB24" s="22">
        <f t="shared" ref="AB24:AB25" si="62">(AA24-$AA$20)/(F24-$F$20)</f>
        <v>1.2104895000053881E-2</v>
      </c>
      <c r="AC24" s="26"/>
      <c r="AD24" s="52">
        <f t="shared" ref="AD24:AD25" si="63">IF(F24&lt;=0,NA(),IF((G24-$G$20)&lt;0,ATAN2((H24-$H$20),(G24-$G$20))*180/PI()+360,ATAN2((H24-$H$20),(G24-$G$20))*180/PI()))</f>
        <v>115.55996500763656</v>
      </c>
      <c r="AE24" s="53">
        <f t="shared" ref="AE24:AE25" si="64">IF(E24&lt;=0,NA(),ATAN(Y24/X24)*180/PI())</f>
        <v>-51.454903723927252</v>
      </c>
      <c r="AF24" s="26"/>
      <c r="AG24" s="67">
        <f t="shared" ref="AG24:AG25" si="65">1/(O24/E24)</f>
        <v>2.5491560880038979</v>
      </c>
      <c r="AH24" s="67">
        <f t="shared" ref="AH24:AH25" si="66">1/(Z24/F24)</f>
        <v>6.3547083161592495</v>
      </c>
      <c r="AI24" s="26"/>
      <c r="AJ24" s="20">
        <f t="shared" ref="AJ24:AJ25" si="67">SQRT((G24-$E$11)^2+(H24-$F$11)^2+(I24-$G$11)^2)</f>
        <v>299.50810121818267</v>
      </c>
    </row>
    <row r="25" spans="2:100" ht="15.75" x14ac:dyDescent="0.25">
      <c r="B25" s="111">
        <v>6</v>
      </c>
      <c r="C25" s="112"/>
      <c r="D25" s="100">
        <v>45293.291666608799</v>
      </c>
      <c r="E25" s="97">
        <f t="shared" si="45"/>
        <v>0.99999994213430909</v>
      </c>
      <c r="F25" s="98">
        <f t="shared" si="46"/>
        <v>13.999999942134309</v>
      </c>
      <c r="G25" s="17">
        <v>808768.40800000005</v>
      </c>
      <c r="H25" s="17">
        <v>9158828.9930000007</v>
      </c>
      <c r="I25" s="18">
        <v>2562.9009999999998</v>
      </c>
      <c r="K25" s="19">
        <f t="shared" si="47"/>
        <v>-0.4999999888241291</v>
      </c>
      <c r="L25" s="20">
        <f t="shared" si="48"/>
        <v>0.45000016689300537</v>
      </c>
      <c r="M25" s="20">
        <f t="shared" si="49"/>
        <v>0.67268130569227347</v>
      </c>
      <c r="N25" s="20">
        <f t="shared" si="50"/>
        <v>0.14999999998508429</v>
      </c>
      <c r="O25" s="21">
        <f t="shared" si="51"/>
        <v>0.68920253846266932</v>
      </c>
      <c r="P25" s="21">
        <f t="shared" si="52"/>
        <v>0.68920257834385268</v>
      </c>
      <c r="Q25" s="22">
        <f t="shared" si="53"/>
        <v>0.29691590711636767</v>
      </c>
      <c r="R25" s="26"/>
      <c r="S25" s="52">
        <f t="shared" si="54"/>
        <v>311.98722369864595</v>
      </c>
      <c r="T25" s="53">
        <f t="shared" si="55"/>
        <v>12.570623452224686</v>
      </c>
      <c r="U25" s="26"/>
      <c r="V25" s="23">
        <f t="shared" si="56"/>
        <v>0.65000001341104507</v>
      </c>
      <c r="W25" s="21">
        <f t="shared" si="57"/>
        <v>-9.999983012676239E-2</v>
      </c>
      <c r="X25" s="21">
        <f t="shared" si="58"/>
        <v>0.65764730932296844</v>
      </c>
      <c r="Y25" s="21">
        <f t="shared" si="59"/>
        <v>-1.4500000000225555</v>
      </c>
      <c r="Z25" s="21">
        <f t="shared" si="60"/>
        <v>1.5921683276353511</v>
      </c>
      <c r="AA25" s="21">
        <f t="shared" si="61"/>
        <v>0.11372630958687162</v>
      </c>
      <c r="AB25" s="22">
        <f t="shared" si="62"/>
        <v>8.1233078612094594E-3</v>
      </c>
      <c r="AC25" s="26"/>
      <c r="AD25" s="52">
        <f t="shared" si="63"/>
        <v>98.746147457231586</v>
      </c>
      <c r="AE25" s="53">
        <f t="shared" si="64"/>
        <v>-65.603338208819622</v>
      </c>
      <c r="AF25" s="26"/>
      <c r="AG25" s="67">
        <f t="shared" si="65"/>
        <v>1.4509522039267331</v>
      </c>
      <c r="AH25" s="67">
        <f t="shared" si="66"/>
        <v>8.7930400945274183</v>
      </c>
      <c r="AI25" s="26"/>
      <c r="AJ25" s="20">
        <f t="shared" si="67"/>
        <v>299.50728439047339</v>
      </c>
    </row>
    <row r="26" spans="2:100" ht="15.75" x14ac:dyDescent="0.25">
      <c r="B26" s="111">
        <v>7</v>
      </c>
      <c r="C26" s="112"/>
      <c r="D26" s="100">
        <v>45296.375</v>
      </c>
      <c r="E26" s="97">
        <f t="shared" ref="E26:E27" si="68">D26-D25</f>
        <v>3.0833333912014496</v>
      </c>
      <c r="F26" s="98">
        <f t="shared" ref="F26:F27" si="69">D26-D$20</f>
        <v>17.083333333335759</v>
      </c>
      <c r="G26" s="17">
        <v>808768.41100000008</v>
      </c>
      <c r="H26" s="17">
        <v>9158828.9895000011</v>
      </c>
      <c r="I26" s="18">
        <v>2562.9080000000004</v>
      </c>
      <c r="K26" s="19">
        <f t="shared" ref="K26:K27" si="70">(G26-G25)*100</f>
        <v>0.30000000260770321</v>
      </c>
      <c r="L26" s="20">
        <f t="shared" ref="L26:L27" si="71">(H26-H25)*100</f>
        <v>-0.34999996423721313</v>
      </c>
      <c r="M26" s="20">
        <f t="shared" ref="M26:M27" si="72">SQRT(K26^2+L26^2)</f>
        <v>0.46097719740858378</v>
      </c>
      <c r="N26" s="20">
        <f t="shared" ref="N26:N27" si="73">(I26-I25)*100</f>
        <v>0.7000000000516593</v>
      </c>
      <c r="O26" s="21">
        <f t="shared" ref="O26:O27" si="74">(SQRT((G26-G25)^2+(H26-H25)^2+(I26-I25)^2)*100)</f>
        <v>0.83815271675452763</v>
      </c>
      <c r="P26" s="21">
        <f t="shared" ref="P26:P27" si="75">O26/(F26-F25)</f>
        <v>0.27183330844023118</v>
      </c>
      <c r="Q26" s="22">
        <f t="shared" ref="Q26:Q27" si="76">(P26-P25)/(F26-F25)</f>
        <v>-0.13536300391473063</v>
      </c>
      <c r="R26" s="26"/>
      <c r="S26" s="52">
        <f t="shared" ref="S26:S27" si="77">IF(K26&lt;0, ATAN2(L26,K26)*180/PI()+360,ATAN2(L26,K26)*180/PI())</f>
        <v>139.39870221612168</v>
      </c>
      <c r="T26" s="53">
        <f t="shared" ref="T26:T27" si="78">ATAN(N26/M26)*180/PI()</f>
        <v>56.63354335872009</v>
      </c>
      <c r="U26" s="26"/>
      <c r="V26" s="23">
        <f t="shared" ref="V26:V27" si="79">(G26-$G$20)*100</f>
        <v>0.95000001601874828</v>
      </c>
      <c r="W26" s="21">
        <f t="shared" ref="W26:W27" si="80">(H26-$H$20)*100</f>
        <v>-0.44999979436397552</v>
      </c>
      <c r="X26" s="21">
        <f t="shared" ref="X26:X27" si="81">SQRT(V26^2+W26^2)</f>
        <v>1.0511897285282246</v>
      </c>
      <c r="Y26" s="21">
        <f t="shared" ref="Y26:Y27" si="82">(I26-$I$20)*100</f>
        <v>-0.74999999997089617</v>
      </c>
      <c r="Z26" s="21">
        <f t="shared" ref="Z26:Z27" si="83">SQRT((G26-$G$20)^2+(H26-$H$20)^2+(I26-$I$20)^2)*100</f>
        <v>1.2913170971219992</v>
      </c>
      <c r="AA26" s="21">
        <f t="shared" ref="AA26:AA27" si="84">Z26/F26</f>
        <v>7.558929349005751E-2</v>
      </c>
      <c r="AB26" s="22">
        <f t="shared" ref="AB26:AB27" si="85">(AA26-$AA$20)/(F26-$F$20)</f>
        <v>4.4247391311246897E-3</v>
      </c>
      <c r="AC26" s="26"/>
      <c r="AD26" s="52">
        <f t="shared" ref="AD26:AD27" si="86">IF(F26&lt;=0,NA(),IF((G26-$G$20)&lt;0,ATAN2((H26-$H$20),(G26-$G$20))*180/PI()+360,ATAN2((H26-$H$20),(G26-$G$20))*180/PI()))</f>
        <v>115.34616543879164</v>
      </c>
      <c r="AE26" s="53">
        <f t="shared" ref="AE26:AE27" si="87">IF(E26&lt;=0,NA(),ATAN(Y26/X26)*180/PI())</f>
        <v>-35.506995218214811</v>
      </c>
      <c r="AF26" s="26"/>
      <c r="AG26" s="67">
        <f t="shared" ref="AG26:AG27" si="88">1/(O26/E26)</f>
        <v>3.6787250456463951</v>
      </c>
      <c r="AH26" s="67">
        <f t="shared" ref="AH26:AH27" si="89">1/(Z26/F26)</f>
        <v>13.229386779908626</v>
      </c>
      <c r="AI26" s="26"/>
      <c r="AJ26" s="20">
        <f t="shared" ref="AJ26:AJ27" si="90">SQRT((G26-$E$11)^2+(H26-$F$11)^2+(I26-$G$11)^2)</f>
        <v>299.50948154611035</v>
      </c>
    </row>
    <row r="27" spans="2:100" ht="15.75" x14ac:dyDescent="0.25">
      <c r="B27" s="111">
        <v>8</v>
      </c>
      <c r="C27" s="112"/>
      <c r="D27" s="100">
        <v>45297.375</v>
      </c>
      <c r="E27" s="97">
        <f t="shared" si="68"/>
        <v>1</v>
      </c>
      <c r="F27" s="98">
        <f t="shared" si="69"/>
        <v>18.083333333335759</v>
      </c>
      <c r="G27" s="17">
        <v>808768.41350000002</v>
      </c>
      <c r="H27" s="17">
        <v>9158828.9895000011</v>
      </c>
      <c r="I27" s="18">
        <v>2562.8964999999998</v>
      </c>
      <c r="K27" s="19">
        <f t="shared" si="70"/>
        <v>0.24999999441206455</v>
      </c>
      <c r="L27" s="20">
        <f t="shared" si="71"/>
        <v>0</v>
      </c>
      <c r="M27" s="20">
        <f t="shared" si="72"/>
        <v>0.24999999441206455</v>
      </c>
      <c r="N27" s="20">
        <f t="shared" si="73"/>
        <v>-1.1500000000523869</v>
      </c>
      <c r="O27" s="21">
        <f t="shared" si="74"/>
        <v>1.17686022845813</v>
      </c>
      <c r="P27" s="21">
        <f t="shared" si="75"/>
        <v>1.17686022845813</v>
      </c>
      <c r="Q27" s="22">
        <f t="shared" si="76"/>
        <v>0.90502692001789886</v>
      </c>
      <c r="R27" s="26"/>
      <c r="S27" s="52">
        <f t="shared" si="77"/>
        <v>90</v>
      </c>
      <c r="T27" s="53">
        <f t="shared" si="78"/>
        <v>-77.735226538490465</v>
      </c>
      <c r="U27" s="26"/>
      <c r="V27" s="23">
        <f t="shared" si="79"/>
        <v>1.2000000104308128</v>
      </c>
      <c r="W27" s="21">
        <f t="shared" si="80"/>
        <v>-0.44999979436397552</v>
      </c>
      <c r="X27" s="21">
        <f t="shared" si="81"/>
        <v>1.2816004993606904</v>
      </c>
      <c r="Y27" s="21">
        <f t="shared" si="82"/>
        <v>-1.9000000000232831</v>
      </c>
      <c r="Z27" s="21">
        <f t="shared" si="83"/>
        <v>2.2918332923775337</v>
      </c>
      <c r="AA27" s="21">
        <f t="shared" si="84"/>
        <v>0.12673732492408626</v>
      </c>
      <c r="AB27" s="22">
        <f t="shared" si="85"/>
        <v>7.0085156640038301E-3</v>
      </c>
      <c r="AC27" s="26"/>
      <c r="AD27" s="52">
        <f t="shared" si="86"/>
        <v>110.55603644793598</v>
      </c>
      <c r="AE27" s="53">
        <f t="shared" si="87"/>
        <v>-55.999288741458457</v>
      </c>
      <c r="AF27" s="26"/>
      <c r="AG27" s="67">
        <f t="shared" si="88"/>
        <v>0.84971857814428442</v>
      </c>
      <c r="AH27" s="67">
        <f t="shared" si="89"/>
        <v>7.8903353893494659</v>
      </c>
      <c r="AI27" s="26"/>
      <c r="AJ27" s="20">
        <f t="shared" si="90"/>
        <v>299.50660416180801</v>
      </c>
    </row>
    <row r="28" spans="2:100" ht="15.75" x14ac:dyDescent="0.25">
      <c r="B28" s="111">
        <v>9</v>
      </c>
      <c r="C28" s="112"/>
      <c r="D28" s="100">
        <v>45299.375</v>
      </c>
      <c r="E28" s="97">
        <f t="shared" ref="E28:E29" si="91">D28-D27</f>
        <v>2</v>
      </c>
      <c r="F28" s="98">
        <f t="shared" ref="F28:F29" si="92">D28-D$20</f>
        <v>20.083333333335759</v>
      </c>
      <c r="G28" s="17">
        <v>808768.42299999995</v>
      </c>
      <c r="H28" s="17">
        <v>9158828.9824999999</v>
      </c>
      <c r="I28" s="18">
        <v>2562.9054999999998</v>
      </c>
      <c r="K28" s="19">
        <f t="shared" ref="K28:K29" si="93">(G28-G27)*100</f>
        <v>0.94999999273568392</v>
      </c>
      <c r="L28" s="20">
        <f t="shared" ref="L28:L29" si="94">(H28-H27)*100</f>
        <v>-0.70000011473894119</v>
      </c>
      <c r="M28" s="20">
        <f t="shared" ref="M28:M29" si="95">SQRT(K28^2+L28^2)</f>
        <v>1.1800424343354481</v>
      </c>
      <c r="N28" s="20">
        <f t="shared" ref="N28:N29" si="96">(I28-I27)*100</f>
        <v>0.90000000000145519</v>
      </c>
      <c r="O28" s="21">
        <f t="shared" ref="O28:O29" si="97">(SQRT((G28-G27)^2+(H28-H27)^2+(I28-I27)^2)*100)</f>
        <v>1.4840822574355337</v>
      </c>
      <c r="P28" s="21">
        <f t="shared" ref="P28:P29" si="98">O28/(F28-F27)</f>
        <v>0.74204112871776684</v>
      </c>
      <c r="Q28" s="22">
        <f t="shared" ref="Q28:Q29" si="99">(P28-P27)/(F28-F27)</f>
        <v>-0.21740954987018157</v>
      </c>
      <c r="R28" s="26"/>
      <c r="S28" s="52">
        <f t="shared" ref="S28:S29" si="100">IF(K28&lt;0, ATAN2(L28,K28)*180/PI()+360,ATAN2(L28,K28)*180/PI())</f>
        <v>126.38435651005787</v>
      </c>
      <c r="T28" s="53">
        <f t="shared" ref="T28:T29" si="101">ATAN(N28/M28)*180/PI()</f>
        <v>37.332202218548964</v>
      </c>
      <c r="U28" s="26"/>
      <c r="V28" s="23">
        <f t="shared" ref="V28:V29" si="102">(G28-$G$20)*100</f>
        <v>2.1500000031664968</v>
      </c>
      <c r="W28" s="21">
        <f t="shared" ref="W28:W29" si="103">(H28-$H$20)*100</f>
        <v>-1.1499999091029167</v>
      </c>
      <c r="X28" s="21">
        <f t="shared" ref="X28:X29" si="104">SQRT(V28^2+W28^2)</f>
        <v>2.4382370279676775</v>
      </c>
      <c r="Y28" s="21">
        <f t="shared" ref="Y28:Y29" si="105">(I28-$I$20)*100</f>
        <v>-1.0000000000218279</v>
      </c>
      <c r="Z28" s="21">
        <f t="shared" ref="Z28:Z29" si="106">SQRT((G28-$G$20)^2+(H28-$H$20)^2+(I28-$I$20)^2)*100</f>
        <v>2.6353367535471262</v>
      </c>
      <c r="AA28" s="21">
        <f t="shared" ref="AA28:AA29" si="107">Z28/F28</f>
        <v>0.13122008731353402</v>
      </c>
      <c r="AB28" s="22">
        <f t="shared" ref="AB28:AB29" si="108">(AA28-$AA$20)/(F28-$F$20)</f>
        <v>6.5337802811710295E-3</v>
      </c>
      <c r="AC28" s="26"/>
      <c r="AD28" s="52">
        <f t="shared" ref="AD28:AD29" si="109">IF(F28&lt;=0,NA(),IF((G28-$G$20)&lt;0,ATAN2((H28-$H$20),(G28-$G$20))*180/PI()+360,ATAN2((H28-$H$20),(G28-$G$20))*180/PI()))</f>
        <v>118.14159931369444</v>
      </c>
      <c r="AE28" s="53">
        <f t="shared" ref="AE28:AE29" si="110">IF(E28&lt;=0,NA(),ATAN(Y28/X28)*180/PI())</f>
        <v>-22.300123050649685</v>
      </c>
      <c r="AF28" s="26"/>
      <c r="AG28" s="67">
        <f t="shared" ref="AG28:AG29" si="111">1/(O28/E28)</f>
        <v>1.3476341961367846</v>
      </c>
      <c r="AH28" s="67">
        <f t="shared" ref="AH28:AH29" si="112">1/(Z28/F28)</f>
        <v>7.6207844429384108</v>
      </c>
      <c r="AI28" s="26"/>
      <c r="AJ28" s="20">
        <f t="shared" ref="AJ28:AJ29" si="113">SQRT((G28-$E$11)^2+(H28-$F$11)^2+(I28-$G$11)^2)</f>
        <v>299.50843687429153</v>
      </c>
    </row>
    <row r="29" spans="2:100" ht="15.75" x14ac:dyDescent="0.25">
      <c r="B29" s="111">
        <v>10</v>
      </c>
      <c r="C29" s="112"/>
      <c r="D29" s="100">
        <v>45300.375</v>
      </c>
      <c r="E29" s="97">
        <f t="shared" si="91"/>
        <v>1</v>
      </c>
      <c r="F29" s="98">
        <f t="shared" si="92"/>
        <v>21.083333333335759</v>
      </c>
      <c r="G29" s="17">
        <v>808768.39850000001</v>
      </c>
      <c r="H29" s="17">
        <v>9158828.9979999997</v>
      </c>
      <c r="I29" s="18">
        <v>2562.9054999999998</v>
      </c>
      <c r="K29" s="19">
        <f t="shared" si="93"/>
        <v>-2.4499999941326678</v>
      </c>
      <c r="L29" s="20">
        <f t="shared" si="94"/>
        <v>1.549999974668026</v>
      </c>
      <c r="M29" s="20">
        <f t="shared" si="95"/>
        <v>2.8991377843629564</v>
      </c>
      <c r="N29" s="20">
        <f t="shared" si="96"/>
        <v>0</v>
      </c>
      <c r="O29" s="21">
        <f t="shared" si="97"/>
        <v>2.8991377843629569</v>
      </c>
      <c r="P29" s="21">
        <f t="shared" si="98"/>
        <v>2.8991377843629569</v>
      </c>
      <c r="Q29" s="22">
        <f t="shared" si="99"/>
        <v>2.1570966556451898</v>
      </c>
      <c r="R29" s="26"/>
      <c r="S29" s="52">
        <f t="shared" si="100"/>
        <v>302.31961614709769</v>
      </c>
      <c r="T29" s="53">
        <f t="shared" si="101"/>
        <v>0</v>
      </c>
      <c r="U29" s="26"/>
      <c r="V29" s="23">
        <f t="shared" si="102"/>
        <v>-0.29999999096617103</v>
      </c>
      <c r="W29" s="21">
        <f t="shared" si="103"/>
        <v>0.40000006556510925</v>
      </c>
      <c r="X29" s="21">
        <f t="shared" si="104"/>
        <v>0.50000004703179224</v>
      </c>
      <c r="Y29" s="21">
        <f t="shared" si="105"/>
        <v>-1.0000000000218279</v>
      </c>
      <c r="Z29" s="21">
        <f t="shared" si="106"/>
        <v>1.118034009802676</v>
      </c>
      <c r="AA29" s="21">
        <f t="shared" si="107"/>
        <v>5.3029281097354025E-2</v>
      </c>
      <c r="AB29" s="22">
        <f t="shared" si="108"/>
        <v>2.5152228188465419E-3</v>
      </c>
      <c r="AC29" s="26"/>
      <c r="AD29" s="52">
        <f t="shared" si="109"/>
        <v>323.13010769024078</v>
      </c>
      <c r="AE29" s="53">
        <f t="shared" si="110"/>
        <v>-63.434946667643757</v>
      </c>
      <c r="AF29" s="26"/>
      <c r="AG29" s="67">
        <f t="shared" si="111"/>
        <v>0.34493013936546496</v>
      </c>
      <c r="AH29" s="67">
        <f t="shared" si="112"/>
        <v>18.85750625516016</v>
      </c>
      <c r="AI29" s="26"/>
      <c r="AJ29" s="20">
        <f t="shared" si="113"/>
        <v>299.50889417342552</v>
      </c>
    </row>
    <row r="30" spans="2:100" ht="15.75" x14ac:dyDescent="0.25">
      <c r="B30" s="111">
        <v>11</v>
      </c>
      <c r="C30" s="112"/>
      <c r="D30" s="100">
        <v>45301.375</v>
      </c>
      <c r="E30" s="97">
        <f t="shared" ref="E30:E31" si="114">D30-D29</f>
        <v>1</v>
      </c>
      <c r="F30" s="98">
        <f t="shared" ref="F30:F31" si="115">D30-D$20</f>
        <v>22.083333333335759</v>
      </c>
      <c r="G30" s="17">
        <v>808768.41500000004</v>
      </c>
      <c r="H30" s="17">
        <v>9158829.0010000002</v>
      </c>
      <c r="I30" s="18">
        <v>2562.9760000000001</v>
      </c>
      <c r="K30" s="19">
        <f t="shared" ref="K30:K31" si="116">(G30-G29)*100</f>
        <v>1.6500000027008355</v>
      </c>
      <c r="L30" s="20">
        <f t="shared" ref="L30:L31" si="117">(H30-H29)*100</f>
        <v>0.30000004917383194</v>
      </c>
      <c r="M30" s="20">
        <f t="shared" ref="M30:M31" si="118">SQRT(K30^2+L30^2)</f>
        <v>1.6770509945785961</v>
      </c>
      <c r="N30" s="20">
        <f t="shared" ref="N30:N31" si="119">(I30-I29)*100</f>
        <v>7.0500000000265572</v>
      </c>
      <c r="O30" s="21">
        <f t="shared" ref="O30:O31" si="120">(SQRT((G30-G29)^2+(H30-H29)^2+(I30-I29)^2)*100)</f>
        <v>7.2467234001851839</v>
      </c>
      <c r="P30" s="21">
        <f t="shared" ref="P30:P31" si="121">O30/(F30-F29)</f>
        <v>7.2467234001851839</v>
      </c>
      <c r="Q30" s="22">
        <f t="shared" ref="Q30:Q31" si="122">(P30-P29)/(F30-F29)</f>
        <v>4.3475856158222275</v>
      </c>
      <c r="R30" s="26"/>
      <c r="S30" s="52">
        <f t="shared" ref="S30:S31" si="123">IF(K30&lt;0, ATAN2(L30,K30)*180/PI()+360,ATAN2(L30,K30)*180/PI())</f>
        <v>79.695151894834495</v>
      </c>
      <c r="T30" s="53">
        <f t="shared" ref="T30:T31" si="124">ATAN(N30/M30)*180/PI()</f>
        <v>76.619196563170519</v>
      </c>
      <c r="U30" s="26"/>
      <c r="V30" s="23">
        <f t="shared" ref="V30:V31" si="125">(G30-$G$20)*100</f>
        <v>1.3500000117346644</v>
      </c>
      <c r="W30" s="21">
        <f t="shared" ref="W30:W31" si="126">(H30-$H$20)*100</f>
        <v>0.70000011473894119</v>
      </c>
      <c r="X30" s="21">
        <f t="shared" ref="X30:X31" si="127">SQRT(V30^2+W30^2)</f>
        <v>1.5206906958083637</v>
      </c>
      <c r="Y30" s="21">
        <f t="shared" ref="Y30:Y31" si="128">(I30-$I$20)*100</f>
        <v>6.0500000000047294</v>
      </c>
      <c r="Z30" s="21">
        <f t="shared" ref="Z30:Z31" si="129">SQRT((G30-$G$20)^2+(H30-$H$20)^2+(I30-$I$20)^2)*100</f>
        <v>6.2381888551385938</v>
      </c>
      <c r="AA30" s="21">
        <f t="shared" ref="AA30:AA31" si="130">Z30/F30</f>
        <v>0.28248402362888642</v>
      </c>
      <c r="AB30" s="22">
        <f t="shared" ref="AB30:AB31" si="131">(AA30-$AA$20)/(F30-$F$20)</f>
        <v>1.2791729371872698E-2</v>
      </c>
      <c r="AC30" s="26"/>
      <c r="AD30" s="52">
        <f t="shared" ref="AD30:AD31" si="132">IF(F30&lt;=0,NA(),IF((G30-$G$20)&lt;0,ATAN2((H30-$H$20),(G30-$G$20))*180/PI()+360,ATAN2((H30-$H$20),(G30-$G$20))*180/PI()))</f>
        <v>62.592420927875011</v>
      </c>
      <c r="AE30" s="53">
        <f t="shared" ref="AE30:AE31" si="133">IF(E30&lt;=0,NA(),ATAN(Y30/X30)*180/PI())</f>
        <v>75.890773725700029</v>
      </c>
      <c r="AF30" s="26"/>
      <c r="AG30" s="67">
        <f t="shared" ref="AG30:AG31" si="134">1/(O30/E30)</f>
        <v>0.13799339988255185</v>
      </c>
      <c r="AH30" s="67">
        <f t="shared" ref="AH30:AH31" si="135">1/(Z30/F30)</f>
        <v>3.5400232096444175</v>
      </c>
      <c r="AI30" s="26"/>
      <c r="AJ30" s="20">
        <f t="shared" ref="AJ30:AJ31" si="136">SQRT((G30-$E$11)^2+(H30-$F$11)^2+(I30-$G$11)^2)</f>
        <v>299.50676689055825</v>
      </c>
    </row>
    <row r="31" spans="2:100" ht="15.75" x14ac:dyDescent="0.25">
      <c r="B31" s="111">
        <v>12</v>
      </c>
      <c r="C31" s="112"/>
      <c r="D31" s="100">
        <v>45303.375</v>
      </c>
      <c r="E31" s="97">
        <f t="shared" si="114"/>
        <v>2</v>
      </c>
      <c r="F31" s="98">
        <f t="shared" si="115"/>
        <v>24.083333333335759</v>
      </c>
      <c r="G31" s="17">
        <v>808768.41650000005</v>
      </c>
      <c r="H31" s="17">
        <v>9158828.9860000014</v>
      </c>
      <c r="I31" s="18">
        <v>2562.9009999999998</v>
      </c>
      <c r="K31" s="19">
        <f t="shared" si="116"/>
        <v>0.1500000013038516</v>
      </c>
      <c r="L31" s="20">
        <f t="shared" si="117"/>
        <v>-1.4999998733401299</v>
      </c>
      <c r="M31" s="20">
        <f t="shared" si="118"/>
        <v>1.5074812172665903</v>
      </c>
      <c r="N31" s="20">
        <f t="shared" si="119"/>
        <v>-7.5000000000272848</v>
      </c>
      <c r="O31" s="21">
        <f t="shared" si="120"/>
        <v>7.6499999752170478</v>
      </c>
      <c r="P31" s="21">
        <f t="shared" si="121"/>
        <v>3.8249999876085239</v>
      </c>
      <c r="Q31" s="22">
        <f t="shared" si="122"/>
        <v>-1.71086170628833</v>
      </c>
      <c r="R31" s="26"/>
      <c r="S31" s="52">
        <f t="shared" si="123"/>
        <v>174.28940633417506</v>
      </c>
      <c r="T31" s="53">
        <f t="shared" si="124"/>
        <v>-78.635123957475017</v>
      </c>
      <c r="U31" s="26"/>
      <c r="V31" s="23">
        <f t="shared" si="125"/>
        <v>1.500000013038516</v>
      </c>
      <c r="W31" s="21">
        <f t="shared" si="126"/>
        <v>-0.79999975860118866</v>
      </c>
      <c r="X31" s="21">
        <f t="shared" si="127"/>
        <v>1.6999998979051463</v>
      </c>
      <c r="Y31" s="21">
        <f t="shared" si="128"/>
        <v>-1.4500000000225555</v>
      </c>
      <c r="Z31" s="21">
        <f t="shared" si="129"/>
        <v>2.2343902194878402</v>
      </c>
      <c r="AA31" s="21">
        <f t="shared" si="130"/>
        <v>9.2777448560039388E-2</v>
      </c>
      <c r="AB31" s="22">
        <f t="shared" si="131"/>
        <v>3.8523508052607631E-3</v>
      </c>
      <c r="AC31" s="26"/>
      <c r="AD31" s="52">
        <f t="shared" si="132"/>
        <v>118.07247955026735</v>
      </c>
      <c r="AE31" s="53">
        <f t="shared" si="133"/>
        <v>-40.462229191467088</v>
      </c>
      <c r="AF31" s="26"/>
      <c r="AG31" s="67">
        <f t="shared" si="134"/>
        <v>0.26143790934368671</v>
      </c>
      <c r="AH31" s="67">
        <f t="shared" si="135"/>
        <v>10.778481360724925</v>
      </c>
      <c r="AI31" s="26"/>
      <c r="AJ31" s="20">
        <f t="shared" si="136"/>
        <v>299.50847102018975</v>
      </c>
    </row>
    <row r="32" spans="2:100" ht="15.75" x14ac:dyDescent="0.25">
      <c r="B32" s="111">
        <v>13</v>
      </c>
      <c r="C32" s="112"/>
      <c r="D32" s="100">
        <v>45304.375</v>
      </c>
      <c r="E32" s="97">
        <f t="shared" ref="E32:E33" si="137">D32-D31</f>
        <v>1</v>
      </c>
      <c r="F32" s="98">
        <f t="shared" ref="F32:F33" si="138">D32-D$20</f>
        <v>25.083333333335759</v>
      </c>
      <c r="G32" s="17">
        <v>808768.4040000001</v>
      </c>
      <c r="H32" s="17">
        <v>9158828.9970000014</v>
      </c>
      <c r="I32" s="18">
        <v>2562.9065000000001</v>
      </c>
      <c r="K32" s="19">
        <f t="shared" ref="K32:K33" si="139">(G32-G31)*100</f>
        <v>-1.2499999953433871</v>
      </c>
      <c r="L32" s="20">
        <f t="shared" ref="L32:L33" si="140">(H32-H31)*100</f>
        <v>1.0999999940395355</v>
      </c>
      <c r="M32" s="20">
        <f t="shared" ref="M32:M33" si="141">SQRT(K32^2+L32^2)</f>
        <v>1.66508257310124</v>
      </c>
      <c r="N32" s="20">
        <f t="shared" ref="N32:N33" si="142">(I32-I31)*100</f>
        <v>0.55000000002110028</v>
      </c>
      <c r="O32" s="21">
        <f t="shared" ref="O32:O33" si="143">(SQRT((G32-G31)^2+(H32-H31)^2+(I32-I31)^2)*100)</f>
        <v>1.7535677846232964</v>
      </c>
      <c r="P32" s="21">
        <f t="shared" ref="P32:P33" si="144">O32/(F32-F31)</f>
        <v>1.7535677846232964</v>
      </c>
      <c r="Q32" s="22">
        <f t="shared" ref="Q32:Q33" si="145">(P32-P31)/(F32-F31)</f>
        <v>-2.0714322029852275</v>
      </c>
      <c r="R32" s="26"/>
      <c r="S32" s="52">
        <f t="shared" ref="S32:S33" si="146">IF(K32&lt;0, ATAN2(L32,K32)*180/PI()+360,ATAN2(L32,K32)*180/PI())</f>
        <v>311.34777717157749</v>
      </c>
      <c r="T32" s="53">
        <f t="shared" ref="T32:T33" si="147">ATAN(N32/M32)*180/PI()</f>
        <v>18.279109860983816</v>
      </c>
      <c r="U32" s="26"/>
      <c r="V32" s="23">
        <f t="shared" ref="V32:V33" si="148">(G32-$G$20)*100</f>
        <v>0.25000001769512892</v>
      </c>
      <c r="W32" s="21">
        <f t="shared" ref="W32:W33" si="149">(H32-$H$20)*100</f>
        <v>0.30000023543834686</v>
      </c>
      <c r="X32" s="21">
        <f t="shared" ref="X32:X33" si="150">SQRT(V32^2+W32^2)</f>
        <v>0.39051267599225042</v>
      </c>
      <c r="Y32" s="21">
        <f t="shared" ref="Y32:Y33" si="151">(I32-$I$20)*100</f>
        <v>-0.90000000000145519</v>
      </c>
      <c r="Z32" s="21">
        <f t="shared" ref="Z32:Z33" si="152">SQRT((G32-$G$20)^2+(H32-$H$20)^2+(I32-$I$20)^2)*100</f>
        <v>0.98107092002222129</v>
      </c>
      <c r="AA32" s="21">
        <f t="shared" ref="AA32:AA33" si="153">Z32/F32</f>
        <v>3.9112461927792413E-2</v>
      </c>
      <c r="AB32" s="22">
        <f t="shared" ref="AB32:AB33" si="154">(AA32-$AA$20)/(F32-$F$20)</f>
        <v>1.5593008077523706E-3</v>
      </c>
      <c r="AC32" s="26"/>
      <c r="AD32" s="52">
        <f t="shared" ref="AD32:AD33" si="155">IF(F32&lt;=0,NA(),IF((G32-$G$20)&lt;0,ATAN2((H32-$H$20),(G32-$G$20))*180/PI()+360,ATAN2((H32-$H$20),(G32-$G$20))*180/PI()))</f>
        <v>39.805550972609261</v>
      </c>
      <c r="AE32" s="53">
        <f t="shared" ref="AE32:AE33" si="156">IF(E32&lt;=0,NA(),ATAN(Y32/X32)*180/PI())</f>
        <v>-66.543834726283009</v>
      </c>
      <c r="AF32" s="26"/>
      <c r="AG32" s="67">
        <f t="shared" ref="AG32:AG33" si="157">1/(O32/E32)</f>
        <v>0.57026595080544384</v>
      </c>
      <c r="AH32" s="67">
        <f t="shared" ref="AH32:AH33" si="158">1/(Z32/F32)</f>
        <v>25.567298776695594</v>
      </c>
      <c r="AI32" s="26"/>
      <c r="AJ32" s="20">
        <f t="shared" ref="AJ32:AJ33" si="159">SQRT((G32-$E$11)^2+(H32-$F$11)^2+(I32-$G$11)^2)</f>
        <v>299.50686753372844</v>
      </c>
    </row>
    <row r="33" spans="2:36" ht="15.75" x14ac:dyDescent="0.25">
      <c r="B33" s="111">
        <v>14</v>
      </c>
      <c r="C33" s="112"/>
      <c r="D33" s="100">
        <v>45305.375</v>
      </c>
      <c r="E33" s="97">
        <f t="shared" si="137"/>
        <v>1</v>
      </c>
      <c r="F33" s="98">
        <f t="shared" si="138"/>
        <v>26.083333333335759</v>
      </c>
      <c r="G33" s="17">
        <v>808768.41749999998</v>
      </c>
      <c r="H33" s="17">
        <v>9158828.9879999999</v>
      </c>
      <c r="I33" s="18">
        <v>2562.9045000000001</v>
      </c>
      <c r="K33" s="19">
        <f t="shared" si="139"/>
        <v>1.3499999884516001</v>
      </c>
      <c r="L33" s="20">
        <f t="shared" si="140"/>
        <v>-0.90000014752149582</v>
      </c>
      <c r="M33" s="20">
        <f t="shared" si="141"/>
        <v>1.6224981461801535</v>
      </c>
      <c r="N33" s="20">
        <f t="shared" si="142"/>
        <v>-0.19999999999527063</v>
      </c>
      <c r="O33" s="21">
        <f t="shared" si="143"/>
        <v>1.6347783441054458</v>
      </c>
      <c r="P33" s="21">
        <f t="shared" si="144"/>
        <v>1.6347783441054458</v>
      </c>
      <c r="Q33" s="22">
        <f t="shared" si="145"/>
        <v>-0.11878944051785068</v>
      </c>
      <c r="R33" s="26"/>
      <c r="S33" s="52">
        <f t="shared" si="146"/>
        <v>123.69007208673625</v>
      </c>
      <c r="T33" s="53">
        <f t="shared" si="147"/>
        <v>-7.0272129328456865</v>
      </c>
      <c r="U33" s="26"/>
      <c r="V33" s="23">
        <f t="shared" si="148"/>
        <v>1.600000006146729</v>
      </c>
      <c r="W33" s="21">
        <f t="shared" si="149"/>
        <v>-0.59999991208314896</v>
      </c>
      <c r="X33" s="21">
        <f t="shared" si="150"/>
        <v>1.7088007239492027</v>
      </c>
      <c r="Y33" s="21">
        <f t="shared" si="151"/>
        <v>-1.0999999999967258</v>
      </c>
      <c r="Z33" s="21">
        <f t="shared" si="152"/>
        <v>2.0322401221711268</v>
      </c>
      <c r="AA33" s="21">
        <f t="shared" si="153"/>
        <v>7.7913359316457681E-2</v>
      </c>
      <c r="AB33" s="22">
        <f t="shared" si="154"/>
        <v>2.9870936479150325E-3</v>
      </c>
      <c r="AC33" s="26"/>
      <c r="AD33" s="52">
        <f t="shared" si="155"/>
        <v>110.5560423870724</v>
      </c>
      <c r="AE33" s="53">
        <f t="shared" si="156"/>
        <v>-32.770449976282507</v>
      </c>
      <c r="AF33" s="26"/>
      <c r="AG33" s="67">
        <f t="shared" si="157"/>
        <v>0.61170372338593837</v>
      </c>
      <c r="AH33" s="67">
        <f t="shared" si="158"/>
        <v>12.834769399922017</v>
      </c>
      <c r="AI33" s="26"/>
      <c r="AJ33" s="20">
        <f t="shared" si="159"/>
        <v>299.50673195253324</v>
      </c>
    </row>
    <row r="34" spans="2:36" ht="15.75" x14ac:dyDescent="0.25">
      <c r="B34" s="111">
        <v>15</v>
      </c>
      <c r="C34" s="112"/>
      <c r="D34" s="100">
        <v>45309.375</v>
      </c>
      <c r="E34" s="97">
        <f t="shared" ref="E34:E35" si="160">D34-D33</f>
        <v>4</v>
      </c>
      <c r="F34" s="98">
        <f t="shared" ref="F34:F35" si="161">D34-D$20</f>
        <v>30.083333333335759</v>
      </c>
      <c r="G34" s="17">
        <v>808768.41700000002</v>
      </c>
      <c r="H34" s="17">
        <v>9158828.9875000007</v>
      </c>
      <c r="I34" s="18">
        <v>2562.8955000000001</v>
      </c>
      <c r="K34" s="19">
        <f t="shared" ref="K34:K35" si="162">(G34-G33)*100</f>
        <v>-4.9999996554106474E-2</v>
      </c>
      <c r="L34" s="20">
        <f t="shared" ref="L34:L35" si="163">(H34-H33)*100</f>
        <v>-4.9999915063381195E-2</v>
      </c>
      <c r="M34" s="20">
        <f t="shared" ref="M34:M35" si="164">SQRT(K34^2+L34^2)</f>
        <v>7.0710615622804424E-2</v>
      </c>
      <c r="N34" s="20">
        <f t="shared" ref="N34:N35" si="165">(I34-I33)*100</f>
        <v>-0.90000000000145519</v>
      </c>
      <c r="O34" s="21">
        <f t="shared" ref="O34:O35" si="166">(SQRT((G34-G33)^2+(H34-H33)^2+(I34-I33)^2)*100)</f>
        <v>0.90277349936978957</v>
      </c>
      <c r="P34" s="21">
        <f t="shared" ref="P34:P35" si="167">O34/(F34-F33)</f>
        <v>0.22569337484244739</v>
      </c>
      <c r="Q34" s="22">
        <f t="shared" ref="Q34:Q35" si="168">(P34-P33)/(F34-F33)</f>
        <v>-0.35227124231574958</v>
      </c>
      <c r="R34" s="26"/>
      <c r="S34" s="52">
        <f t="shared" ref="S34:S35" si="169">IF(K34&lt;0, ATAN2(L34,K34)*180/PI()+360,ATAN2(L34,K34)*180/PI())</f>
        <v>225.00004669078757</v>
      </c>
      <c r="T34" s="53">
        <f t="shared" ref="T34:T35" si="170">ATAN(N34/M34)*180/PI()</f>
        <v>-85.507650731894216</v>
      </c>
      <c r="U34" s="26"/>
      <c r="V34" s="23">
        <f t="shared" ref="V34:V35" si="171">(G34-$G$20)*100</f>
        <v>1.5500000095926225</v>
      </c>
      <c r="W34" s="21">
        <f t="shared" ref="W34:W35" si="172">(H34-$H$20)*100</f>
        <v>-0.64999982714653015</v>
      </c>
      <c r="X34" s="21">
        <f t="shared" ref="X34:X35" si="173">SQRT(V34^2+W34^2)</f>
        <v>1.6807735733963838</v>
      </c>
      <c r="Y34" s="21">
        <f t="shared" ref="Y34:Y35" si="174">(I34-$I$20)*100</f>
        <v>-1.999999999998181</v>
      </c>
      <c r="Z34" s="21">
        <f t="shared" ref="Z34:Z35" si="175">SQRT((G34-$G$20)^2+(H34-$H$20)^2+(I34-$I$20)^2)*100</f>
        <v>2.612470058205524</v>
      </c>
      <c r="AA34" s="21">
        <f t="shared" ref="AA34:AA35" si="176">Z34/F34</f>
        <v>8.6841109968043659E-2</v>
      </c>
      <c r="AB34" s="22">
        <f t="shared" ref="AB34:AB35" si="177">(AA34-$AA$20)/(F34-$F$20)</f>
        <v>2.8866850958904153E-3</v>
      </c>
      <c r="AC34" s="26"/>
      <c r="AD34" s="52">
        <f t="shared" ref="AD34:AD35" si="178">IF(F34&lt;=0,NA(),IF((G34-$G$20)&lt;0,ATAN2((H34-$H$20),(G34-$G$20))*180/PI()+360,ATAN2((H34-$H$20),(G34-$G$20))*180/PI()))</f>
        <v>112.75097078239767</v>
      </c>
      <c r="AE34" s="53">
        <f t="shared" ref="AE34:AE35" si="179">IF(E34&lt;=0,NA(),ATAN(Y34/X34)*180/PI())</f>
        <v>-49.956749977443906</v>
      </c>
      <c r="AF34" s="26"/>
      <c r="AG34" s="67">
        <f t="shared" ref="AG34:AG35" si="180">1/(O34/E34)</f>
        <v>4.4307902289913583</v>
      </c>
      <c r="AH34" s="67">
        <f t="shared" ref="AH34:AH35" si="181">1/(Z34/F34)</f>
        <v>11.515283491516707</v>
      </c>
      <c r="AI34" s="26"/>
      <c r="AJ34" s="20">
        <f t="shared" ref="AJ34:AJ35" si="182">SQRT((G34-$E$11)^2+(H34-$F$11)^2+(I34-$G$11)^2)</f>
        <v>299.50622912796575</v>
      </c>
    </row>
    <row r="35" spans="2:36" ht="15.75" x14ac:dyDescent="0.25">
      <c r="B35" s="111">
        <v>16</v>
      </c>
      <c r="C35" s="112"/>
      <c r="D35" s="100">
        <v>45310.375</v>
      </c>
      <c r="E35" s="97">
        <f t="shared" si="160"/>
        <v>1</v>
      </c>
      <c r="F35" s="98">
        <f t="shared" si="161"/>
        <v>31.083333333335759</v>
      </c>
      <c r="G35" s="17">
        <v>808768.38749999995</v>
      </c>
      <c r="H35" s="17">
        <v>9158829.0075000003</v>
      </c>
      <c r="I35" s="18">
        <v>2562.9025000000001</v>
      </c>
      <c r="K35" s="19">
        <f t="shared" si="162"/>
        <v>-2.9500000062398612</v>
      </c>
      <c r="L35" s="20">
        <f t="shared" si="163"/>
        <v>1.9999999552965164</v>
      </c>
      <c r="M35" s="20">
        <f t="shared" si="164"/>
        <v>3.5640566575184027</v>
      </c>
      <c r="N35" s="20">
        <f t="shared" si="165"/>
        <v>0.70000000000618456</v>
      </c>
      <c r="O35" s="21">
        <f t="shared" si="166"/>
        <v>3.6321481051865034</v>
      </c>
      <c r="P35" s="21">
        <f t="shared" si="167"/>
        <v>3.6321481051865034</v>
      </c>
      <c r="Q35" s="22">
        <f t="shared" si="168"/>
        <v>3.406454730344056</v>
      </c>
      <c r="R35" s="26"/>
      <c r="S35" s="52">
        <f t="shared" si="169"/>
        <v>304.13593942678597</v>
      </c>
      <c r="T35" s="53">
        <f t="shared" si="170"/>
        <v>11.111762638729367</v>
      </c>
      <c r="U35" s="26"/>
      <c r="V35" s="23">
        <f t="shared" si="171"/>
        <v>-1.3999999966472387</v>
      </c>
      <c r="W35" s="21">
        <f t="shared" si="172"/>
        <v>1.3500001281499863</v>
      </c>
      <c r="X35" s="21">
        <f t="shared" si="173"/>
        <v>1.9448651204176726</v>
      </c>
      <c r="Y35" s="21">
        <f t="shared" si="174"/>
        <v>-1.2999999999919964</v>
      </c>
      <c r="Z35" s="21">
        <f t="shared" si="175"/>
        <v>2.3393375850005995</v>
      </c>
      <c r="AA35" s="21">
        <f t="shared" si="176"/>
        <v>7.5260190402158186E-2</v>
      </c>
      <c r="AB35" s="22">
        <f t="shared" si="177"/>
        <v>2.4212393695062407E-3</v>
      </c>
      <c r="AC35" s="26"/>
      <c r="AD35" s="52">
        <f t="shared" si="178"/>
        <v>313.95837611018118</v>
      </c>
      <c r="AE35" s="53">
        <f t="shared" si="179"/>
        <v>-33.759829445716512</v>
      </c>
      <c r="AF35" s="26"/>
      <c r="AG35" s="67">
        <f t="shared" si="180"/>
        <v>0.2753191695492968</v>
      </c>
      <c r="AH35" s="67">
        <f t="shared" si="181"/>
        <v>13.2872371788648</v>
      </c>
      <c r="AI35" s="26"/>
      <c r="AJ35" s="20">
        <f t="shared" si="182"/>
        <v>299.50659749485629</v>
      </c>
    </row>
    <row r="36" spans="2:36" ht="15.75" x14ac:dyDescent="0.25">
      <c r="B36" s="111">
        <v>17</v>
      </c>
      <c r="C36" s="112"/>
      <c r="D36" s="100">
        <v>45311.375</v>
      </c>
      <c r="E36" s="97">
        <f t="shared" ref="E36:E38" si="183">D36-D35</f>
        <v>1</v>
      </c>
      <c r="F36" s="98">
        <f t="shared" ref="F36:F38" si="184">D36-D$20</f>
        <v>32.083333333335759</v>
      </c>
      <c r="G36" s="17">
        <v>808768.39199999999</v>
      </c>
      <c r="H36" s="17">
        <v>9158829.0065000001</v>
      </c>
      <c r="I36" s="18">
        <v>2562.9070000000002</v>
      </c>
      <c r="K36" s="19">
        <f t="shared" ref="K36:K37" si="185">(G36-G35)*100</f>
        <v>0.45000000391155481</v>
      </c>
      <c r="L36" s="20">
        <f t="shared" ref="L36:L37" si="186">(H36-H35)*100</f>
        <v>-0.10000001639127731</v>
      </c>
      <c r="M36" s="20">
        <f t="shared" ref="M36:M37" si="187">SQRT(K36^2+L36^2)</f>
        <v>0.46097723023882109</v>
      </c>
      <c r="N36" s="20">
        <f t="shared" ref="N36:N37" si="188">(I36-I35)*100</f>
        <v>0.4500000000007276</v>
      </c>
      <c r="O36" s="21">
        <f t="shared" ref="O36:O37" si="189">(SQRT((G36-G35)^2+(H36-H35)^2+(I36-I35)^2)*100)</f>
        <v>0.64420494161354425</v>
      </c>
      <c r="P36" s="21">
        <f t="shared" ref="P36:P37" si="190">O36/(F36-F35)</f>
        <v>0.64420494161354425</v>
      </c>
      <c r="Q36" s="22">
        <f t="shared" ref="Q36:Q37" si="191">(P36-P35)/(F36-F35)</f>
        <v>-2.9879431635729592</v>
      </c>
      <c r="R36" s="26"/>
      <c r="S36" s="52">
        <f t="shared" ref="S36:S37" si="192">IF(K36&lt;0, ATAN2(L36,K36)*180/PI()+360,ATAN2(L36,K36)*180/PI())</f>
        <v>102.52880959247568</v>
      </c>
      <c r="T36" s="53">
        <f t="shared" ref="T36:T37" si="193">ATAN(N36/M36)*180/PI()</f>
        <v>44.309622124726062</v>
      </c>
      <c r="U36" s="26"/>
      <c r="V36" s="23">
        <f t="shared" ref="V36:V37" si="194">(G36-$G$20)*100</f>
        <v>-0.94999999273568392</v>
      </c>
      <c r="W36" s="21">
        <f t="shared" ref="W36:W37" si="195">(H36-$H$20)*100</f>
        <v>1.250000111758709</v>
      </c>
      <c r="X36" s="21">
        <f t="shared" ref="X36:X37" si="196">SQRT(V36^2+W36^2)</f>
        <v>1.5700319313933027</v>
      </c>
      <c r="Y36" s="21">
        <f t="shared" ref="Y36:Y37" si="197">(I36-$I$20)*100</f>
        <v>-0.84999999999126885</v>
      </c>
      <c r="Z36" s="21">
        <f t="shared" ref="Z36:Z37" si="198">SQRT((G36-$G$20)^2+(H36-$H$20)^2+(I36-$I$20)^2)*100</f>
        <v>1.7853571815129154</v>
      </c>
      <c r="AA36" s="21">
        <f t="shared" ref="AA36:AA37" si="199">Z36/F36</f>
        <v>5.5647496566632121E-2</v>
      </c>
      <c r="AB36" s="22">
        <f t="shared" ref="AB36:AB37" si="200">(AA36-$AA$20)/(F36-$F$20)</f>
        <v>1.7344674254533377E-3</v>
      </c>
      <c r="AC36" s="26"/>
      <c r="AD36" s="52">
        <f t="shared" ref="AD36:AD37" si="201">IF(F36&lt;=0,NA(),IF((G36-$G$20)&lt;0,ATAN2((H36-$H$20),(G36-$G$20))*180/PI()+360,ATAN2((H36-$H$20),(G36-$G$20))*180/PI()))</f>
        <v>322.76516869729153</v>
      </c>
      <c r="AE36" s="53">
        <f t="shared" ref="AE36:AE37" si="202">IF(E36&lt;=0,NA(),ATAN(Y36/X36)*180/PI())</f>
        <v>-28.430682936769667</v>
      </c>
      <c r="AF36" s="26"/>
      <c r="AG36" s="67">
        <f t="shared" ref="AG36:AG37" si="203">1/(O36/E36)</f>
        <v>1.5523010386963092</v>
      </c>
      <c r="AH36" s="67">
        <f t="shared" ref="AH36:AH37" si="204">1/(Z36/F36)</f>
        <v>17.970260329727562</v>
      </c>
      <c r="AI36" s="26"/>
      <c r="AJ36" s="20">
        <f t="shared" ref="AJ36:AJ37" si="205">SQRT((G36-$E$11)^2+(H36-$F$11)^2+(I36-$G$11)^2)</f>
        <v>299.50557633291999</v>
      </c>
    </row>
    <row r="37" spans="2:36" ht="15.75" x14ac:dyDescent="0.25">
      <c r="B37" s="111">
        <v>18</v>
      </c>
      <c r="C37" s="112"/>
      <c r="D37" s="100">
        <v>45316.375</v>
      </c>
      <c r="E37" s="97">
        <f t="shared" si="183"/>
        <v>5</v>
      </c>
      <c r="F37" s="98">
        <f t="shared" si="184"/>
        <v>37.083333333335759</v>
      </c>
      <c r="G37" s="17">
        <v>808768.38749999995</v>
      </c>
      <c r="H37" s="17">
        <v>9158829.0075000003</v>
      </c>
      <c r="I37" s="18">
        <v>2562.904</v>
      </c>
      <c r="K37" s="19">
        <f t="shared" si="185"/>
        <v>-0.45000000391155481</v>
      </c>
      <c r="L37" s="20">
        <f t="shared" si="186"/>
        <v>0.10000001639127731</v>
      </c>
      <c r="M37" s="20">
        <f t="shared" si="187"/>
        <v>0.46097723023882109</v>
      </c>
      <c r="N37" s="20">
        <f t="shared" si="188"/>
        <v>-0.30000000001564331</v>
      </c>
      <c r="O37" s="21">
        <f t="shared" si="189"/>
        <v>0.55000000618912814</v>
      </c>
      <c r="P37" s="21">
        <f t="shared" si="190"/>
        <v>0.11000000123782563</v>
      </c>
      <c r="Q37" s="22">
        <f t="shared" si="191"/>
        <v>-0.10684098807514372</v>
      </c>
      <c r="R37" s="26"/>
      <c r="S37" s="52">
        <f t="shared" si="192"/>
        <v>282.52880959247568</v>
      </c>
      <c r="T37" s="53">
        <f t="shared" si="193"/>
        <v>-33.055730733202473</v>
      </c>
      <c r="U37" s="26"/>
      <c r="V37" s="23">
        <f t="shared" si="194"/>
        <v>-1.3999999966472387</v>
      </c>
      <c r="W37" s="21">
        <f t="shared" si="195"/>
        <v>1.3500001281499863</v>
      </c>
      <c r="X37" s="21">
        <f t="shared" si="196"/>
        <v>1.9448651204176726</v>
      </c>
      <c r="Y37" s="21">
        <f t="shared" si="197"/>
        <v>-1.1500000000069122</v>
      </c>
      <c r="Z37" s="21">
        <f t="shared" si="198"/>
        <v>2.2594247800343226</v>
      </c>
      <c r="AA37" s="21">
        <f t="shared" si="199"/>
        <v>6.0928308675078868E-2</v>
      </c>
      <c r="AB37" s="22">
        <f t="shared" si="200"/>
        <v>1.6430105710132552E-3</v>
      </c>
      <c r="AC37" s="26"/>
      <c r="AD37" s="52">
        <f t="shared" si="201"/>
        <v>313.95837611018118</v>
      </c>
      <c r="AE37" s="53">
        <f t="shared" si="202"/>
        <v>-30.595852269239614</v>
      </c>
      <c r="AF37" s="26"/>
      <c r="AG37" s="67">
        <f t="shared" si="203"/>
        <v>9.0909089886094527</v>
      </c>
      <c r="AH37" s="67">
        <f t="shared" si="204"/>
        <v>16.412731975424485</v>
      </c>
      <c r="AI37" s="26"/>
      <c r="AJ37" s="20">
        <f t="shared" si="205"/>
        <v>299.50679567698597</v>
      </c>
    </row>
    <row r="38" spans="2:36" ht="15.75" x14ac:dyDescent="0.25">
      <c r="B38" s="111">
        <v>19</v>
      </c>
      <c r="C38" s="112"/>
      <c r="D38" s="100">
        <v>45320.375</v>
      </c>
      <c r="E38" s="97">
        <f t="shared" si="183"/>
        <v>4</v>
      </c>
      <c r="F38" s="98">
        <f t="shared" si="184"/>
        <v>41.083333333335759</v>
      </c>
      <c r="G38" s="17">
        <v>808768.41599999997</v>
      </c>
      <c r="H38" s="17">
        <v>9158828.9910000004</v>
      </c>
      <c r="I38" s="18">
        <v>2562.9035000000003</v>
      </c>
      <c r="K38" s="19">
        <f t="shared" ref="K38:K41" si="206">(G38-G37)*100</f>
        <v>2.8500000014901161</v>
      </c>
      <c r="L38" s="20">
        <f t="shared" ref="L38:L41" si="207">(H38-H37)*100</f>
        <v>-1.6499999910593033</v>
      </c>
      <c r="M38" s="20">
        <f t="shared" ref="M38:M41" si="208">SQRT(K38^2+L38^2)</f>
        <v>3.2931747568249947</v>
      </c>
      <c r="N38" s="20">
        <f t="shared" ref="N38:N41" si="209">(I38-I37)*100</f>
        <v>-4.9999999964711606E-2</v>
      </c>
      <c r="O38" s="21">
        <f t="shared" ref="O38:O41" si="210">(SQRT((G38-G37)^2+(H38-H37)^2+(I38-I37)^2)*100)</f>
        <v>3.2935543078846954</v>
      </c>
      <c r="P38" s="21">
        <f t="shared" ref="P38:P41" si="211">O38/(F38-F37)</f>
        <v>0.82338857697117385</v>
      </c>
      <c r="Q38" s="22">
        <f t="shared" ref="Q38:Q41" si="212">(P38-P37)/(F38-F37)</f>
        <v>0.17834714393333706</v>
      </c>
      <c r="R38" s="26"/>
      <c r="S38" s="52">
        <f t="shared" ref="S38:S39" si="213">IF(K38&lt;0, ATAN2(L38,K38)*180/PI()+360,ATAN2(L38,K38)*180/PI())</f>
        <v>120.06858267425289</v>
      </c>
      <c r="T38" s="53">
        <f t="shared" ref="T38:T39" si="214">ATAN(N38/M38)*180/PI()</f>
        <v>-0.86985024612472517</v>
      </c>
      <c r="U38" s="26"/>
      <c r="V38" s="23">
        <f t="shared" ref="V38:V39" si="215">(G38-$G$20)*100</f>
        <v>1.4500000048428774</v>
      </c>
      <c r="W38" s="21">
        <f t="shared" ref="W38:W39" si="216">(H38-$H$20)*100</f>
        <v>-0.29999986290931702</v>
      </c>
      <c r="X38" s="21">
        <f t="shared" ref="X38:X39" si="217">SQRT(V38^2+W38^2)</f>
        <v>1.4807092664631885</v>
      </c>
      <c r="Y38" s="21">
        <f t="shared" ref="Y38:Y39" si="218">(I38-$I$20)*100</f>
        <v>-1.1999999999716238</v>
      </c>
      <c r="Z38" s="21">
        <f t="shared" ref="Z38:Z39" si="219">SQRT((G38-$G$20)^2+(H38-$H$20)^2+(I38-$I$20)^2)*100</f>
        <v>1.9059118373423916</v>
      </c>
      <c r="AA38" s="21">
        <f t="shared" ref="AA38:AA39" si="220">Z38/F38</f>
        <v>4.6391363180745132E-2</v>
      </c>
      <c r="AB38" s="22">
        <f t="shared" ref="AB38:AB39" si="221">(AA38-$AA$20)/(F38-$F$20)</f>
        <v>1.1292015378679689E-3</v>
      </c>
      <c r="AC38" s="26"/>
      <c r="AD38" s="52">
        <f t="shared" ref="AD38:AD39" si="222">IF(F38&lt;=0,NA(),IF((G38-$G$20)&lt;0,ATAN2((H38-$H$20),(G38-$G$20))*180/PI()+360,ATAN2((H38-$H$20),(G38-$G$20))*180/PI()))</f>
        <v>101.68936394278991</v>
      </c>
      <c r="AE38" s="53">
        <f t="shared" ref="AE38:AE39" si="223">IF(E38&lt;=0,NA(),ATAN(Y38/X38)*180/PI())</f>
        <v>-39.022084220059718</v>
      </c>
      <c r="AF38" s="26"/>
      <c r="AG38" s="67">
        <f t="shared" ref="AG38:AG39" si="224">1/(O38/E38)</f>
        <v>1.2144934092703707</v>
      </c>
      <c r="AH38" s="67">
        <f t="shared" ref="AH38:AH39" si="225">1/(Z38/F38)</f>
        <v>21.555736487067765</v>
      </c>
      <c r="AI38" s="26"/>
      <c r="AJ38" s="20">
        <f t="shared" ref="AJ38:AJ48" si="226">SQRT((G38-$E$11)^2+(H38-$F$11)^2+(I38-$G$11)^2)</f>
        <v>299.50492720888025</v>
      </c>
    </row>
    <row r="39" spans="2:36" ht="15.75" x14ac:dyDescent="0.25">
      <c r="B39" s="111">
        <v>20</v>
      </c>
      <c r="C39" s="112"/>
      <c r="D39" s="100">
        <v>45322.375</v>
      </c>
      <c r="E39" s="97">
        <f t="shared" ref="E39:E40" si="227">D39-D38</f>
        <v>2</v>
      </c>
      <c r="F39" s="98">
        <f t="shared" ref="F39:F40" si="228">D39-D$20</f>
        <v>43.083333333335759</v>
      </c>
      <c r="G39" s="17">
        <v>808768.41400000011</v>
      </c>
      <c r="H39" s="17">
        <v>9158828.9915000014</v>
      </c>
      <c r="I39" s="18">
        <v>2562.9035000000003</v>
      </c>
      <c r="K39" s="19">
        <f t="shared" si="206"/>
        <v>-0.1999999862164259</v>
      </c>
      <c r="L39" s="20">
        <f t="shared" si="207"/>
        <v>5.0000101327896118E-2</v>
      </c>
      <c r="M39" s="20">
        <f t="shared" si="208"/>
        <v>0.20615529248450165</v>
      </c>
      <c r="N39" s="20">
        <f t="shared" si="209"/>
        <v>0</v>
      </c>
      <c r="O39" s="21">
        <f t="shared" si="210"/>
        <v>0.20615529248450165</v>
      </c>
      <c r="P39" s="21">
        <f t="shared" si="211"/>
        <v>0.10307764624225083</v>
      </c>
      <c r="Q39" s="22">
        <f t="shared" si="212"/>
        <v>-0.36015546536446152</v>
      </c>
      <c r="R39" s="26"/>
      <c r="S39" s="52">
        <f t="shared" si="213"/>
        <v>284.03627171778822</v>
      </c>
      <c r="T39" s="53">
        <f t="shared" si="214"/>
        <v>0</v>
      </c>
      <c r="U39" s="26"/>
      <c r="V39" s="23">
        <f t="shared" si="215"/>
        <v>1.2500000186264515</v>
      </c>
      <c r="W39" s="21">
        <f t="shared" si="216"/>
        <v>-0.2499997615814209</v>
      </c>
      <c r="X39" s="21">
        <f t="shared" si="217"/>
        <v>1.2747548499052264</v>
      </c>
      <c r="Y39" s="21">
        <f t="shared" si="218"/>
        <v>-1.1999999999716238</v>
      </c>
      <c r="Z39" s="21">
        <f t="shared" si="219"/>
        <v>1.7507141192350033</v>
      </c>
      <c r="AA39" s="21">
        <f t="shared" si="220"/>
        <v>4.0635530813962976E-2</v>
      </c>
      <c r="AB39" s="22">
        <f t="shared" si="221"/>
        <v>9.4318446763545121E-4</v>
      </c>
      <c r="AC39" s="26"/>
      <c r="AD39" s="52">
        <f t="shared" si="222"/>
        <v>101.30992180184938</v>
      </c>
      <c r="AE39" s="53">
        <f t="shared" si="223"/>
        <v>-43.269794125207206</v>
      </c>
      <c r="AF39" s="26"/>
      <c r="AG39" s="67">
        <f t="shared" si="224"/>
        <v>9.7014244742242361</v>
      </c>
      <c r="AH39" s="67">
        <f t="shared" si="225"/>
        <v>24.60900546810096</v>
      </c>
      <c r="AI39" s="26"/>
      <c r="AJ39" s="20">
        <f t="shared" si="226"/>
        <v>299.5055990580118</v>
      </c>
    </row>
    <row r="40" spans="2:36" ht="15.75" x14ac:dyDescent="0.25">
      <c r="B40" s="111">
        <v>21</v>
      </c>
      <c r="C40" s="112"/>
      <c r="D40" s="100">
        <v>45326.375</v>
      </c>
      <c r="E40" s="97">
        <f t="shared" si="227"/>
        <v>4</v>
      </c>
      <c r="F40" s="98">
        <f t="shared" si="228"/>
        <v>47.083333333335759</v>
      </c>
      <c r="G40" s="17">
        <v>808768.39599999995</v>
      </c>
      <c r="H40" s="17">
        <v>9158829.0044999998</v>
      </c>
      <c r="I40" s="18">
        <v>2562.9065000000001</v>
      </c>
      <c r="K40" s="19">
        <f t="shared" si="206"/>
        <v>-1.8000000156462193</v>
      </c>
      <c r="L40" s="20">
        <f t="shared" si="207"/>
        <v>1.2999998405575752</v>
      </c>
      <c r="M40" s="20">
        <f t="shared" si="208"/>
        <v>2.2203602504494873</v>
      </c>
      <c r="N40" s="20">
        <f t="shared" si="209"/>
        <v>0.29999999997016857</v>
      </c>
      <c r="O40" s="21">
        <f t="shared" si="210"/>
        <v>2.240535570295239</v>
      </c>
      <c r="P40" s="21">
        <f t="shared" si="211"/>
        <v>0.56013389257380974</v>
      </c>
      <c r="Q40" s="22">
        <f t="shared" si="212"/>
        <v>0.11426406158288974</v>
      </c>
      <c r="R40" s="26"/>
      <c r="S40" s="52">
        <f t="shared" ref="S40:S41" si="229">IF(K40&lt;0, ATAN2(L40,K40)*180/PI()+360,ATAN2(L40,K40)*180/PI())</f>
        <v>305.83764938245633</v>
      </c>
      <c r="T40" s="53">
        <f t="shared" ref="T40:T41" si="230">ATAN(N40/M40)*180/PI()</f>
        <v>7.6948180088368732</v>
      </c>
      <c r="U40" s="26"/>
      <c r="V40" s="23">
        <f t="shared" ref="V40:V41" si="231">(G40-$G$20)*100</f>
        <v>-0.54999999701976776</v>
      </c>
      <c r="W40" s="21">
        <f t="shared" ref="W40:W41" si="232">(H40-$H$20)*100</f>
        <v>1.0500000789761543</v>
      </c>
      <c r="X40" s="21">
        <f t="shared" ref="X40:X41" si="233">SQRT(V40^2+W40^2)</f>
        <v>1.1853270276896899</v>
      </c>
      <c r="Y40" s="21">
        <f t="shared" ref="Y40:Y41" si="234">(I40-$I$20)*100</f>
        <v>-0.90000000000145519</v>
      </c>
      <c r="Z40" s="21">
        <f t="shared" ref="Z40:Z41" si="235">SQRT((G40-$G$20)^2+(H40-$H$20)^2+(I40-$I$20)^2)*100</f>
        <v>1.4882876612316231</v>
      </c>
      <c r="AA40" s="21">
        <f t="shared" ref="AA40:AA41" si="236">Z40/F40</f>
        <v>3.1609649442085941E-2</v>
      </c>
      <c r="AB40" s="22">
        <f t="shared" ref="AB40:AB41" si="237">(AA40-$AA$20)/(F40-$F$20)</f>
        <v>6.7135538638055179E-4</v>
      </c>
      <c r="AC40" s="26"/>
      <c r="AD40" s="52">
        <f t="shared" ref="AD40:AD41" si="238">IF(F40&lt;=0,NA(),IF((G40-$G$20)&lt;0,ATAN2((H40-$H$20),(G40-$G$20))*180/PI()+360,ATAN2((H40-$H$20),(G40-$G$20))*180/PI()))</f>
        <v>332.35402653522397</v>
      </c>
      <c r="AE40" s="53">
        <f t="shared" ref="AE40:AE41" si="239">IF(E40&lt;=0,NA(),ATAN(Y40/X40)*180/PI())</f>
        <v>-37.208825789090731</v>
      </c>
      <c r="AF40" s="26"/>
      <c r="AG40" s="67">
        <f t="shared" ref="AG40:AG48" si="240">1/(O40/E40)</f>
        <v>1.785287434411458</v>
      </c>
      <c r="AH40" s="67">
        <f t="shared" ref="AH40:AH48" si="241">1/(Z40/F40)</f>
        <v>31.635909212854887</v>
      </c>
      <c r="AI40" s="26"/>
      <c r="AJ40" s="20">
        <f t="shared" si="226"/>
        <v>299.50499532719192</v>
      </c>
    </row>
    <row r="41" spans="2:36" ht="15.75" x14ac:dyDescent="0.25">
      <c r="B41" s="111">
        <v>22</v>
      </c>
      <c r="C41" s="112"/>
      <c r="D41" s="100">
        <v>45328.375</v>
      </c>
      <c r="E41" s="97">
        <f t="shared" ref="E41" si="242">D41-D40</f>
        <v>2</v>
      </c>
      <c r="F41" s="98">
        <f t="shared" ref="F41" si="243">D41-D$20</f>
        <v>49.083333333335759</v>
      </c>
      <c r="G41" s="17">
        <v>808768.40899999999</v>
      </c>
      <c r="H41" s="17">
        <v>9158828.9930000007</v>
      </c>
      <c r="I41" s="18">
        <v>2562.8990000000003</v>
      </c>
      <c r="K41" s="19">
        <f t="shared" si="206"/>
        <v>1.3000000035390258</v>
      </c>
      <c r="L41" s="20">
        <f t="shared" si="207"/>
        <v>-1.1499999091029167</v>
      </c>
      <c r="M41" s="20">
        <f t="shared" si="208"/>
        <v>1.7356554381956644</v>
      </c>
      <c r="N41" s="20">
        <f t="shared" si="209"/>
        <v>-0.74999999997089617</v>
      </c>
      <c r="O41" s="21">
        <f t="shared" si="210"/>
        <v>1.8907669872553119</v>
      </c>
      <c r="P41" s="21">
        <f t="shared" si="211"/>
        <v>0.94538349362765595</v>
      </c>
      <c r="Q41" s="22">
        <f t="shared" si="212"/>
        <v>0.1926248005269231</v>
      </c>
      <c r="R41" s="26"/>
      <c r="S41" s="52">
        <f t="shared" si="229"/>
        <v>131.49646603036501</v>
      </c>
      <c r="T41" s="53">
        <f t="shared" si="230"/>
        <v>-23.369820495185465</v>
      </c>
      <c r="U41" s="26"/>
      <c r="V41" s="23">
        <f t="shared" si="231"/>
        <v>0.75000000651925802</v>
      </c>
      <c r="W41" s="21">
        <f t="shared" si="232"/>
        <v>-9.999983012676239E-2</v>
      </c>
      <c r="X41" s="21">
        <f t="shared" si="233"/>
        <v>0.75663728153208809</v>
      </c>
      <c r="Y41" s="21">
        <f t="shared" si="234"/>
        <v>-1.6499999999723514</v>
      </c>
      <c r="Z41" s="21">
        <f t="shared" si="235"/>
        <v>1.8152134793772958</v>
      </c>
      <c r="AA41" s="21">
        <f t="shared" si="236"/>
        <v>3.6982278017871774E-2</v>
      </c>
      <c r="AB41" s="22">
        <f t="shared" si="237"/>
        <v>7.534589748971806E-4</v>
      </c>
      <c r="AC41" s="26"/>
      <c r="AD41" s="52">
        <f t="shared" si="238"/>
        <v>97.594630552665791</v>
      </c>
      <c r="AE41" s="53">
        <f t="shared" si="239"/>
        <v>-65.365322590814444</v>
      </c>
      <c r="AF41" s="26"/>
      <c r="AG41" s="67">
        <f t="shared" si="240"/>
        <v>1.0577718002699283</v>
      </c>
      <c r="AH41" s="67">
        <f t="shared" si="241"/>
        <v>27.039978432825247</v>
      </c>
      <c r="AI41" s="26"/>
      <c r="AJ41" s="20">
        <f t="shared" si="226"/>
        <v>299.50647694161535</v>
      </c>
    </row>
    <row r="42" spans="2:36" ht="15.75" x14ac:dyDescent="0.25">
      <c r="B42" s="111">
        <v>23</v>
      </c>
      <c r="C42" s="112"/>
      <c r="D42" s="100">
        <v>45331.375</v>
      </c>
      <c r="E42" s="97">
        <f t="shared" ref="E42:E43" si="244">D42-D41</f>
        <v>3</v>
      </c>
      <c r="F42" s="98">
        <f t="shared" ref="F42:F43" si="245">D42-D$20</f>
        <v>52.083333333335759</v>
      </c>
      <c r="G42" s="17">
        <v>808768.40949999995</v>
      </c>
      <c r="H42" s="17">
        <v>9158828.9920000006</v>
      </c>
      <c r="I42" s="18">
        <v>2562.9070000000002</v>
      </c>
      <c r="K42" s="19">
        <f t="shared" ref="K42:K48" si="246">(G42-G41)*100</f>
        <v>4.9999996554106474E-2</v>
      </c>
      <c r="L42" s="20">
        <f t="shared" ref="L42:L48" si="247">(H42-H41)*100</f>
        <v>-0.10000001639127731</v>
      </c>
      <c r="M42" s="20">
        <f t="shared" ref="M42:M48" si="248">SQRT(K42^2+L42^2)</f>
        <v>0.11180341199474365</v>
      </c>
      <c r="N42" s="20">
        <f t="shared" ref="N42:N48" si="249">(I42-I41)*100</f>
        <v>0.79999999998108251</v>
      </c>
      <c r="O42" s="21">
        <f t="shared" ref="O42:O48" si="250">(SQRT((G42-G41)^2+(H42-H41)^2+(I42-I41)^2)*100)</f>
        <v>0.80777472286733398</v>
      </c>
      <c r="P42" s="21">
        <f t="shared" ref="P42:P48" si="251">O42/(F42-F41)</f>
        <v>0.26925824095577799</v>
      </c>
      <c r="Q42" s="22">
        <f t="shared" ref="Q42:Q48" si="252">(P42-P41)/(F42-F41)</f>
        <v>-0.22537508422395933</v>
      </c>
      <c r="R42" s="26"/>
      <c r="S42" s="52">
        <f t="shared" ref="S42:S43" si="253">IF(K42&lt;0, ATAN2(L42,K42)*180/PI()+360,ATAN2(L42,K42)*180/PI())</f>
        <v>153.43495415900668</v>
      </c>
      <c r="T42" s="53">
        <f t="shared" ref="T42:T43" si="254">ATAN(N42/M42)*180/PI()</f>
        <v>82.044198995023649</v>
      </c>
      <c r="U42" s="26"/>
      <c r="V42" s="23">
        <f t="shared" ref="V42:V43" si="255">(G42-$G$20)*100</f>
        <v>0.8000000030733645</v>
      </c>
      <c r="W42" s="21">
        <f t="shared" ref="W42:W43" si="256">(H42-$H$20)*100</f>
        <v>-0.1999998465180397</v>
      </c>
      <c r="X42" s="21">
        <f t="shared" ref="X42:X43" si="257">SQRT(V42^2+W42^2)</f>
        <v>0.824621090880304</v>
      </c>
      <c r="Y42" s="21">
        <f t="shared" ref="Y42:Y43" si="258">(I42-$I$20)*100</f>
        <v>-0.84999999999126885</v>
      </c>
      <c r="Z42" s="21">
        <f t="shared" ref="Z42:Z43" si="259">SQRT((G42-$G$20)^2+(H42-$H$20)^2+(I42-$I$20)^2)*100</f>
        <v>1.1842719043825112</v>
      </c>
      <c r="AA42" s="21">
        <f t="shared" ref="AA42:AA43" si="260">Z42/F42</f>
        <v>2.2738020564143157E-2</v>
      </c>
      <c r="AB42" s="22">
        <f t="shared" ref="AB42:AB43" si="261">(AA42-$AA$20)/(F42-$F$20)</f>
        <v>4.3656999483152829E-4</v>
      </c>
      <c r="AC42" s="26"/>
      <c r="AD42" s="52">
        <f t="shared" ref="AD42:AD44" si="262">IF(F42&lt;=0,NA(),IF((G42-$G$20)&lt;0,ATAN2((H42-$H$20),(G42-$G$20))*180/PI()+360,ATAN2((H42-$H$20),(G42-$G$20))*180/PI()))</f>
        <v>104.03623307040691</v>
      </c>
      <c r="AE42" s="53">
        <f t="shared" ref="AE42:AE44" si="263">IF(E42&lt;=0,NA(),ATAN(Y42/X42)*180/PI())</f>
        <v>-45.868251976761179</v>
      </c>
      <c r="AF42" s="26"/>
      <c r="AG42" s="67">
        <f t="shared" si="240"/>
        <v>3.7139067552782401</v>
      </c>
      <c r="AH42" s="67">
        <f t="shared" si="241"/>
        <v>43.979202023282333</v>
      </c>
      <c r="AI42" s="26"/>
      <c r="AJ42" s="20">
        <f t="shared" si="226"/>
        <v>299.50809141878113</v>
      </c>
    </row>
    <row r="43" spans="2:36" ht="15.75" x14ac:dyDescent="0.25">
      <c r="B43" s="111">
        <v>24</v>
      </c>
      <c r="C43" s="112"/>
      <c r="D43" s="100">
        <v>45334.416666666664</v>
      </c>
      <c r="E43" s="97">
        <f t="shared" si="244"/>
        <v>3.0416666666642413</v>
      </c>
      <c r="F43" s="98">
        <f t="shared" si="245"/>
        <v>55.125</v>
      </c>
      <c r="G43" s="17">
        <v>808768.42850000004</v>
      </c>
      <c r="H43" s="17">
        <v>9158828.9794999994</v>
      </c>
      <c r="I43" s="18">
        <v>2562.8885</v>
      </c>
      <c r="K43" s="19">
        <f t="shared" si="246"/>
        <v>1.9000000087544322</v>
      </c>
      <c r="L43" s="20">
        <f t="shared" si="247"/>
        <v>-1.250000111758709</v>
      </c>
      <c r="M43" s="20">
        <f t="shared" si="248"/>
        <v>2.2743131518468664</v>
      </c>
      <c r="N43" s="20">
        <f t="shared" si="249"/>
        <v>-1.8500000000130967</v>
      </c>
      <c r="O43" s="21">
        <f t="shared" si="250"/>
        <v>2.9317230961862828</v>
      </c>
      <c r="P43" s="21">
        <f t="shared" si="251"/>
        <v>0.96385416860995743</v>
      </c>
      <c r="Q43" s="22">
        <f t="shared" si="252"/>
        <v>0.22836030498237805</v>
      </c>
      <c r="R43" s="26"/>
      <c r="S43" s="52">
        <f t="shared" si="253"/>
        <v>123.34070957736806</v>
      </c>
      <c r="T43" s="53">
        <f t="shared" si="254"/>
        <v>-39.126023373805175</v>
      </c>
      <c r="U43" s="26"/>
      <c r="V43" s="23">
        <f t="shared" si="255"/>
        <v>2.7000000118277967</v>
      </c>
      <c r="W43" s="21">
        <f t="shared" si="256"/>
        <v>-1.4499999582767487</v>
      </c>
      <c r="X43" s="21">
        <f t="shared" si="257"/>
        <v>3.0647185748242327</v>
      </c>
      <c r="Y43" s="21">
        <f t="shared" si="258"/>
        <v>-2.7000000000043656</v>
      </c>
      <c r="Z43" s="21">
        <f t="shared" si="259"/>
        <v>4.084421616691432</v>
      </c>
      <c r="AA43" s="21">
        <f t="shared" si="260"/>
        <v>7.4093816175808291E-2</v>
      </c>
      <c r="AB43" s="22">
        <f t="shared" si="261"/>
        <v>1.3441055088582003E-3</v>
      </c>
      <c r="AC43" s="26"/>
      <c r="AD43" s="52">
        <f t="shared" si="262"/>
        <v>118.23744474634731</v>
      </c>
      <c r="AE43" s="53">
        <f t="shared" si="263"/>
        <v>-41.379871822651602</v>
      </c>
      <c r="AF43" s="26"/>
      <c r="AG43" s="67">
        <f t="shared" si="240"/>
        <v>1.0375013488214415</v>
      </c>
      <c r="AH43" s="67">
        <f t="shared" si="241"/>
        <v>13.496402960636019</v>
      </c>
      <c r="AI43" s="26"/>
      <c r="AJ43" s="20">
        <f t="shared" si="226"/>
        <v>299.50569123031295</v>
      </c>
    </row>
    <row r="44" spans="2:36" ht="15.75" x14ac:dyDescent="0.25">
      <c r="B44" s="111">
        <v>25</v>
      </c>
      <c r="C44" s="112"/>
      <c r="D44" s="100">
        <v>45336.416666666664</v>
      </c>
      <c r="E44" s="97">
        <f t="shared" ref="E44:E45" si="264">D44-D43</f>
        <v>2</v>
      </c>
      <c r="F44" s="98">
        <f t="shared" ref="F44:F45" si="265">D44-D$20</f>
        <v>57.125</v>
      </c>
      <c r="G44" s="17">
        <v>808768.43449999997</v>
      </c>
      <c r="H44" s="17">
        <v>9158828.977</v>
      </c>
      <c r="I44" s="18">
        <v>2562.8940000000002</v>
      </c>
      <c r="K44" s="19">
        <f t="shared" si="246"/>
        <v>0.59999999357387424</v>
      </c>
      <c r="L44" s="20">
        <f t="shared" si="247"/>
        <v>-0.24999994784593582</v>
      </c>
      <c r="M44" s="20">
        <f t="shared" si="248"/>
        <v>0.64999997400893772</v>
      </c>
      <c r="N44" s="20">
        <f t="shared" si="249"/>
        <v>0.55000000002110028</v>
      </c>
      <c r="O44" s="21">
        <f t="shared" si="250"/>
        <v>0.85146929846872921</v>
      </c>
      <c r="P44" s="21">
        <f t="shared" si="251"/>
        <v>0.4257346492343646</v>
      </c>
      <c r="Q44" s="22">
        <f t="shared" si="252"/>
        <v>-0.26905975968779638</v>
      </c>
      <c r="R44" s="26"/>
      <c r="S44" s="52">
        <f t="shared" ref="S44:S45" si="266">IF(K44&lt;0, ATAN2(L44,K44)*180/PI()+360,ATAN2(L44,K44)*180/PI())</f>
        <v>112.61986092229544</v>
      </c>
      <c r="T44" s="53">
        <f t="shared" ref="T44:T45" si="267">ATAN(N44/M44)*180/PI()</f>
        <v>40.236359440079106</v>
      </c>
      <c r="U44" s="26"/>
      <c r="V44" s="23">
        <f t="shared" ref="V44:V45" si="268">(G44-$G$20)*100</f>
        <v>3.3000000054016709</v>
      </c>
      <c r="W44" s="21">
        <f t="shared" ref="W44:W45" si="269">(H44-$H$20)*100</f>
        <v>-1.6999999061226845</v>
      </c>
      <c r="X44" s="21">
        <f t="shared" ref="X44:X45" si="270">SQRT(V44^2+W44^2)</f>
        <v>3.7121422004643305</v>
      </c>
      <c r="Y44" s="21">
        <f t="shared" ref="Y44:Y45" si="271">(I44-$I$20)*100</f>
        <v>-2.1499999999832653</v>
      </c>
      <c r="Z44" s="21">
        <f t="shared" ref="Z44:Z45" si="272">SQRT((G44-$G$20)^2+(H44-$H$20)^2+(I44-$I$20)^2)*100</f>
        <v>4.2898134827048375</v>
      </c>
      <c r="AA44" s="21">
        <f t="shared" ref="AA44" si="273">Z44/F44</f>
        <v>7.509520319833414E-2</v>
      </c>
      <c r="AB44" s="22">
        <f t="shared" ref="AB44" si="274">(AA44-$AA$20)/(F44-$F$20)</f>
        <v>1.314576861239985E-3</v>
      </c>
      <c r="AC44" s="26"/>
      <c r="AD44" s="52">
        <f t="shared" si="262"/>
        <v>117.2553270486664</v>
      </c>
      <c r="AE44" s="53">
        <f t="shared" si="263"/>
        <v>-30.078581703102589</v>
      </c>
      <c r="AF44" s="26"/>
      <c r="AG44" s="67">
        <f t="shared" si="240"/>
        <v>2.3488809327556175</v>
      </c>
      <c r="AH44" s="67">
        <f t="shared" si="241"/>
        <v>13.316429777264167</v>
      </c>
      <c r="AI44" s="26"/>
      <c r="AJ44" s="20">
        <f t="shared" si="226"/>
        <v>299.50523170657544</v>
      </c>
    </row>
    <row r="45" spans="2:36" ht="15.75" x14ac:dyDescent="0.25">
      <c r="B45" s="111">
        <v>26</v>
      </c>
      <c r="C45" s="112"/>
      <c r="D45" s="100">
        <v>45338.416666666664</v>
      </c>
      <c r="E45" s="97">
        <f t="shared" si="264"/>
        <v>2</v>
      </c>
      <c r="F45" s="98">
        <f t="shared" si="265"/>
        <v>59.125</v>
      </c>
      <c r="G45" s="17">
        <v>808768.43050000002</v>
      </c>
      <c r="H45" s="17">
        <v>9158828.977</v>
      </c>
      <c r="I45" s="18">
        <v>2562.89</v>
      </c>
      <c r="K45" s="19">
        <f t="shared" si="246"/>
        <v>-0.39999999571591616</v>
      </c>
      <c r="L45" s="20">
        <f t="shared" si="247"/>
        <v>0</v>
      </c>
      <c r="M45" s="20">
        <f t="shared" si="248"/>
        <v>0.39999999571591616</v>
      </c>
      <c r="N45" s="20">
        <f t="shared" si="249"/>
        <v>-0.40000000003601599</v>
      </c>
      <c r="O45" s="21">
        <f t="shared" si="250"/>
        <v>0.56568542194540039</v>
      </c>
      <c r="P45" s="21">
        <f t="shared" si="251"/>
        <v>0.2828427109727002</v>
      </c>
      <c r="Q45" s="22">
        <f t="shared" si="252"/>
        <v>-7.1445969130832204E-2</v>
      </c>
      <c r="R45" s="26"/>
      <c r="S45" s="52">
        <f t="shared" si="266"/>
        <v>270</v>
      </c>
      <c r="T45" s="53">
        <f t="shared" si="267"/>
        <v>-45.000000309404371</v>
      </c>
      <c r="U45" s="26"/>
      <c r="V45" s="23">
        <f t="shared" si="268"/>
        <v>2.9000000096857548</v>
      </c>
      <c r="W45" s="21">
        <f t="shared" si="269"/>
        <v>-1.6999999061226845</v>
      </c>
      <c r="X45" s="21">
        <f t="shared" si="270"/>
        <v>3.3615472236746151</v>
      </c>
      <c r="Y45" s="21">
        <f t="shared" si="271"/>
        <v>-2.5500000000192813</v>
      </c>
      <c r="Z45" s="21">
        <f t="shared" si="272"/>
        <v>4.2193008588026579</v>
      </c>
      <c r="AA45" s="21">
        <f t="shared" ref="AA45:AA48" si="275">Z45/F45</f>
        <v>7.1362382389896964E-2</v>
      </c>
      <c r="AB45" s="22">
        <f t="shared" ref="AB45:AB48" si="276">(AA45-$AA$20)/(F45-$F$20)</f>
        <v>1.2069747550088282E-3</v>
      </c>
      <c r="AC45" s="26"/>
      <c r="AD45" s="52">
        <f t="shared" ref="AD45:AD48" si="277">IF(F45&lt;=0,NA(),IF((G45-$G$20)&lt;0,ATAN2((H45-$H$20),(G45-$G$20))*180/PI()+360,ATAN2((H45-$H$20),(G45-$G$20))*180/PI()))</f>
        <v>120.37912454748651</v>
      </c>
      <c r="AE45" s="53">
        <f t="shared" ref="AE45:AE48" si="278">IF(E45&lt;=0,NA(),ATAN(Y45/X45)*180/PI())</f>
        <v>-37.183199709198448</v>
      </c>
      <c r="AF45" s="26"/>
      <c r="AG45" s="67">
        <f t="shared" si="240"/>
        <v>3.5355339247067228</v>
      </c>
      <c r="AH45" s="67">
        <f t="shared" si="241"/>
        <v>14.012985084163526</v>
      </c>
      <c r="AI45" s="26"/>
      <c r="AJ45" s="20">
        <f t="shared" si="226"/>
        <v>299.50687596713948</v>
      </c>
    </row>
    <row r="46" spans="2:36" ht="15.75" x14ac:dyDescent="0.25">
      <c r="B46" s="111">
        <v>27</v>
      </c>
      <c r="C46" s="112"/>
      <c r="D46" s="100">
        <v>45341.416666666664</v>
      </c>
      <c r="E46" s="97">
        <f t="shared" ref="E46:E48" si="279">D46-D45</f>
        <v>3</v>
      </c>
      <c r="F46" s="98">
        <f t="shared" ref="F46:F48" si="280">D46-D$20</f>
        <v>62.125</v>
      </c>
      <c r="G46" s="17">
        <v>808768.41400000011</v>
      </c>
      <c r="H46" s="17">
        <v>9158828.9899999984</v>
      </c>
      <c r="I46" s="18">
        <v>2562.8985000000002</v>
      </c>
      <c r="K46" s="19">
        <f t="shared" si="246"/>
        <v>-1.6499999910593033</v>
      </c>
      <c r="L46" s="20">
        <f t="shared" si="247"/>
        <v>1.2999998405575752</v>
      </c>
      <c r="M46" s="20">
        <f t="shared" si="248"/>
        <v>2.1005950480626727</v>
      </c>
      <c r="N46" s="20">
        <f t="shared" si="249"/>
        <v>0.85000000003674359</v>
      </c>
      <c r="O46" s="21">
        <f t="shared" si="250"/>
        <v>2.2660537407590065</v>
      </c>
      <c r="P46" s="21">
        <f t="shared" si="251"/>
        <v>0.75535124691966882</v>
      </c>
      <c r="Q46" s="22">
        <f t="shared" si="252"/>
        <v>0.1575028453156562</v>
      </c>
      <c r="R46" s="26"/>
      <c r="S46" s="52">
        <f t="shared" ref="S46:S47" si="281">IF(K46&lt;0, ATAN2(L46,K46)*180/PI()+360,ATAN2(L46,K46)*180/PI())</f>
        <v>308.23382191230678</v>
      </c>
      <c r="T46" s="53">
        <f t="shared" ref="T46:T47" si="282">ATAN(N46/M46)*180/PI()</f>
        <v>22.03058200633556</v>
      </c>
      <c r="U46" s="26"/>
      <c r="V46" s="23">
        <f t="shared" ref="V46:V47" si="283">(G46-$G$20)*100</f>
        <v>1.2500000186264515</v>
      </c>
      <c r="W46" s="21">
        <f t="shared" ref="W46:W47" si="284">(H46-$H$20)*100</f>
        <v>-0.40000006556510925</v>
      </c>
      <c r="X46" s="21">
        <f t="shared" ref="X46:X47" si="285">SQRT(V46^2+W46^2)</f>
        <v>1.3124405125636061</v>
      </c>
      <c r="Y46" s="21">
        <f t="shared" ref="Y46:Y47" si="286">(I46-$I$20)*100</f>
        <v>-1.6999999999825377</v>
      </c>
      <c r="Z46" s="21">
        <f t="shared" ref="Z46:Z47" si="287">SQRT((G46-$G$20)^2+(H46-$H$20)^2+(I46-$I$20)^2)*100</f>
        <v>2.1476731825300721</v>
      </c>
      <c r="AA46" s="21">
        <f t="shared" si="275"/>
        <v>3.4570192072918664E-2</v>
      </c>
      <c r="AB46" s="22">
        <f t="shared" si="276"/>
        <v>5.564618442320912E-4</v>
      </c>
      <c r="AC46" s="26"/>
      <c r="AD46" s="52">
        <f t="shared" si="277"/>
        <v>107.74467410335482</v>
      </c>
      <c r="AE46" s="53">
        <f t="shared" si="278"/>
        <v>-52.331003899924852</v>
      </c>
      <c r="AF46" s="26"/>
      <c r="AG46" s="67">
        <f t="shared" si="240"/>
        <v>1.323887402156297</v>
      </c>
      <c r="AH46" s="67">
        <f t="shared" si="241"/>
        <v>28.926654439486683</v>
      </c>
      <c r="AI46" s="26"/>
      <c r="AJ46" s="20">
        <f t="shared" si="226"/>
        <v>299.50618219388775</v>
      </c>
    </row>
    <row r="47" spans="2:36" ht="15.75" x14ac:dyDescent="0.25">
      <c r="B47" s="111">
        <v>28</v>
      </c>
      <c r="C47" s="112"/>
      <c r="D47" s="100">
        <v>45343.416666666664</v>
      </c>
      <c r="E47" s="97">
        <f t="shared" si="279"/>
        <v>2</v>
      </c>
      <c r="F47" s="98">
        <f t="shared" si="280"/>
        <v>64.125</v>
      </c>
      <c r="G47" s="17">
        <v>808768.39500000002</v>
      </c>
      <c r="H47" s="17">
        <v>9158829.0044999998</v>
      </c>
      <c r="I47" s="18">
        <v>2562.8940000000002</v>
      </c>
      <c r="K47" s="19">
        <f t="shared" si="246"/>
        <v>-1.9000000087544322</v>
      </c>
      <c r="L47" s="20">
        <f t="shared" si="247"/>
        <v>1.4500001445412636</v>
      </c>
      <c r="M47" s="20">
        <f t="shared" si="248"/>
        <v>2.3900837751921014</v>
      </c>
      <c r="N47" s="20">
        <f t="shared" si="249"/>
        <v>-0.4500000000007276</v>
      </c>
      <c r="O47" s="21">
        <f t="shared" si="250"/>
        <v>2.4320773944176164</v>
      </c>
      <c r="P47" s="21">
        <f t="shared" si="251"/>
        <v>1.2160386972088082</v>
      </c>
      <c r="Q47" s="22">
        <f t="shared" si="252"/>
        <v>0.23034372514456969</v>
      </c>
      <c r="R47" s="26"/>
      <c r="S47" s="52">
        <f t="shared" si="281"/>
        <v>307.34935167181595</v>
      </c>
      <c r="T47" s="53">
        <f t="shared" si="282"/>
        <v>-10.662706942330695</v>
      </c>
      <c r="U47" s="26"/>
      <c r="V47" s="23">
        <f t="shared" si="283"/>
        <v>-0.64999999012798071</v>
      </c>
      <c r="W47" s="21">
        <f t="shared" si="284"/>
        <v>1.0500000789761543</v>
      </c>
      <c r="X47" s="21">
        <f t="shared" si="285"/>
        <v>1.2349089654773364</v>
      </c>
      <c r="Y47" s="21">
        <f t="shared" si="286"/>
        <v>-2.1499999999832653</v>
      </c>
      <c r="Z47" s="21">
        <f t="shared" si="287"/>
        <v>2.4794152844863135</v>
      </c>
      <c r="AA47" s="21">
        <f t="shared" si="275"/>
        <v>3.8665345567038031E-2</v>
      </c>
      <c r="AB47" s="22">
        <f t="shared" si="276"/>
        <v>6.0296835192262034E-4</v>
      </c>
      <c r="AC47" s="26"/>
      <c r="AD47" s="52">
        <f t="shared" si="277"/>
        <v>328.24052223332251</v>
      </c>
      <c r="AE47" s="53">
        <f t="shared" si="278"/>
        <v>-60.127963077565106</v>
      </c>
      <c r="AF47" s="26"/>
      <c r="AG47" s="67">
        <f t="shared" si="240"/>
        <v>0.82234225135706207</v>
      </c>
      <c r="AH47" s="67">
        <f t="shared" si="241"/>
        <v>25.862952608717762</v>
      </c>
      <c r="AI47" s="26"/>
      <c r="AJ47" s="20">
        <f t="shared" si="226"/>
        <v>299.5038871979275</v>
      </c>
    </row>
    <row r="48" spans="2:36" ht="15.75" x14ac:dyDescent="0.25">
      <c r="B48" s="111">
        <v>29</v>
      </c>
      <c r="C48" s="112"/>
      <c r="D48" s="100">
        <v>45345.666666666664</v>
      </c>
      <c r="E48" s="97">
        <f t="shared" si="279"/>
        <v>2.25</v>
      </c>
      <c r="F48" s="98">
        <f t="shared" si="280"/>
        <v>66.375</v>
      </c>
      <c r="G48" s="17">
        <v>808768.40700000001</v>
      </c>
      <c r="H48" s="17">
        <v>9158828.9974999987</v>
      </c>
      <c r="I48" s="18">
        <v>2562.8990000000003</v>
      </c>
      <c r="K48" s="19">
        <f t="shared" si="246"/>
        <v>1.1999999987892807</v>
      </c>
      <c r="L48" s="20">
        <f t="shared" si="247"/>
        <v>-0.70000011473894119</v>
      </c>
      <c r="M48" s="20">
        <f t="shared" si="248"/>
        <v>1.3892444557128181</v>
      </c>
      <c r="N48" s="20">
        <f t="shared" si="249"/>
        <v>0.50000000001091394</v>
      </c>
      <c r="O48" s="21">
        <f t="shared" si="250"/>
        <v>1.4764823594407479</v>
      </c>
      <c r="P48" s="21">
        <f t="shared" si="251"/>
        <v>0.65621438197366577</v>
      </c>
      <c r="Q48" s="22">
        <f t="shared" si="252"/>
        <v>-0.2488108067711744</v>
      </c>
      <c r="R48" s="26"/>
      <c r="S48" s="52">
        <f t="shared" ref="S48:S49" si="288">IF(K48&lt;0, ATAN2(L48,K48)*180/PI()+360,ATAN2(L48,K48)*180/PI())</f>
        <v>120.25644127618551</v>
      </c>
      <c r="T48" s="53">
        <f t="shared" ref="T48:T49" si="289">ATAN(N48/M48)*180/PI()</f>
        <v>19.7942027094875</v>
      </c>
      <c r="U48" s="26"/>
      <c r="V48" s="23">
        <f t="shared" ref="V48:V49" si="290">(G48-$G$20)*100</f>
        <v>0.55000000866129994</v>
      </c>
      <c r="W48" s="21">
        <f t="shared" ref="W48:W49" si="291">(H48-$H$20)*100</f>
        <v>0.34999996423721313</v>
      </c>
      <c r="X48" s="21">
        <f t="shared" ref="X48:X49" si="292">SQRT(V48^2+W48^2)</f>
        <v>0.65192022862730714</v>
      </c>
      <c r="Y48" s="21">
        <f t="shared" ref="Y48:Y49" si="293">(I48-$I$20)*100</f>
        <v>-1.6499999999723514</v>
      </c>
      <c r="Z48" s="21">
        <f t="shared" ref="Z48:Z49" si="294">SQRT((G48-$G$20)^2+(H48-$H$20)^2+(I48-$I$20)^2)*100</f>
        <v>1.7741194955251012</v>
      </c>
      <c r="AA48" s="21">
        <f t="shared" si="275"/>
        <v>2.6728730629380054E-2</v>
      </c>
      <c r="AB48" s="22">
        <f t="shared" si="276"/>
        <v>4.0269274017898387E-4</v>
      </c>
      <c r="AC48" s="26"/>
      <c r="AD48" s="52">
        <f t="shared" si="277"/>
        <v>57.528810769553424</v>
      </c>
      <c r="AE48" s="53">
        <f t="shared" si="278"/>
        <v>-68.440866926658899</v>
      </c>
      <c r="AF48" s="26"/>
      <c r="AG48" s="67">
        <f t="shared" si="240"/>
        <v>1.523892233194198</v>
      </c>
      <c r="AH48" s="67">
        <f t="shared" si="241"/>
        <v>37.412925210178379</v>
      </c>
      <c r="AI48" s="26"/>
      <c r="AJ48" s="20">
        <f t="shared" si="226"/>
        <v>299.50383235318156</v>
      </c>
    </row>
    <row r="49" spans="2:36" ht="15.75" x14ac:dyDescent="0.25">
      <c r="B49" s="111">
        <v>30</v>
      </c>
      <c r="C49" s="112"/>
      <c r="D49" s="100">
        <v>45350.375</v>
      </c>
      <c r="E49" s="97">
        <f t="shared" ref="E49:E50" si="295">D49-D48</f>
        <v>4.7083333333357587</v>
      </c>
      <c r="F49" s="98">
        <f t="shared" ref="F49:F50" si="296">D49-D$20</f>
        <v>71.083333333335759</v>
      </c>
      <c r="G49" s="17">
        <v>808768.40749999997</v>
      </c>
      <c r="H49" s="17">
        <v>9158828.9970000014</v>
      </c>
      <c r="I49" s="18">
        <v>2562.8905</v>
      </c>
      <c r="K49" s="19">
        <f t="shared" ref="K49:K50" si="297">(G49-G48)*100</f>
        <v>4.9999996554106474E-2</v>
      </c>
      <c r="L49" s="20">
        <f t="shared" ref="L49:L50" si="298">(H49-H48)*100</f>
        <v>-4.9999728798866272E-2</v>
      </c>
      <c r="M49" s="20">
        <f t="shared" ref="M49:M50" si="299">SQRT(K49^2+L49^2)</f>
        <v>7.0710483914132816E-2</v>
      </c>
      <c r="N49" s="20">
        <f t="shared" ref="N49:N50" si="300">(I49-I48)*100</f>
        <v>-0.85000000003674359</v>
      </c>
      <c r="O49" s="21">
        <f t="shared" ref="O49:O50" si="301">(SQRT((G49-G48)^2+(H49-H48)^2+(I49-I48)^2)*100)</f>
        <v>0.85293608939816523</v>
      </c>
      <c r="P49" s="21">
        <f t="shared" ref="P49:P50" si="302">O49/(F49-F48)</f>
        <v>0.18115456765969398</v>
      </c>
      <c r="Q49" s="22">
        <f t="shared" ref="Q49:Q50" si="303">(P49-P48)/(F49-F48)</f>
        <v>-0.10089765967725177</v>
      </c>
      <c r="R49" s="26"/>
      <c r="S49" s="52">
        <f t="shared" si="288"/>
        <v>134.9998465871266</v>
      </c>
      <c r="T49" s="53">
        <f t="shared" si="289"/>
        <v>-85.244582184387809</v>
      </c>
      <c r="U49" s="26"/>
      <c r="V49" s="23">
        <f t="shared" si="290"/>
        <v>0.60000000521540642</v>
      </c>
      <c r="W49" s="21">
        <f t="shared" si="291"/>
        <v>0.30000023543834686</v>
      </c>
      <c r="X49" s="21">
        <f t="shared" si="292"/>
        <v>0.67082050320600017</v>
      </c>
      <c r="Y49" s="21">
        <f t="shared" si="293"/>
        <v>-2.5000000000090949</v>
      </c>
      <c r="Z49" s="21">
        <f t="shared" si="294"/>
        <v>2.5884358496140147</v>
      </c>
      <c r="AA49" s="21">
        <f t="shared" ref="AA49:AA50" si="304">Z49/F49</f>
        <v>3.6414103394334249E-2</v>
      </c>
      <c r="AB49" s="22">
        <f t="shared" ref="AB49:AB50" si="305">(AA49-$AA$20)/(F49-$F$20)</f>
        <v>5.1227343579366477E-4</v>
      </c>
      <c r="AC49" s="26"/>
      <c r="AD49" s="52">
        <f t="shared" ref="AD49:AD50" si="306">IF(F49&lt;=0,NA(),IF((G49-$G$20)&lt;0,ATAN2((H49-$H$20),(G49-$G$20))*180/PI()+360,ATAN2((H49-$H$20),(G49-$G$20))*180/PI()))</f>
        <v>63.43493103597396</v>
      </c>
      <c r="AE49" s="53">
        <f t="shared" ref="AE49:AE50" si="307">IF(E49&lt;=0,NA(),ATAN(Y49/X49)*180/PI())</f>
        <v>-74.979740982785273</v>
      </c>
      <c r="AF49" s="26"/>
      <c r="AG49" s="67">
        <f t="shared" ref="AG49:AG50" si="308">1/(O49/E49)</f>
        <v>5.5201478655428637</v>
      </c>
      <c r="AH49" s="67">
        <f t="shared" ref="AH49:AH50" si="309">1/(Z49/F49)</f>
        <v>27.461887202626887</v>
      </c>
      <c r="AI49" s="26"/>
      <c r="AJ49" s="20">
        <f t="shared" ref="AJ49:AJ50" si="310">SQRT((G49-$E$11)^2+(H49-$F$11)^2+(I49-$G$11)^2)</f>
        <v>299.50285248918237</v>
      </c>
    </row>
    <row r="50" spans="2:36" ht="15.75" x14ac:dyDescent="0.25">
      <c r="B50" s="111">
        <v>31</v>
      </c>
      <c r="C50" s="112"/>
      <c r="D50" s="100">
        <v>45355.375</v>
      </c>
      <c r="E50" s="97">
        <f t="shared" si="295"/>
        <v>5</v>
      </c>
      <c r="F50" s="98">
        <f t="shared" si="296"/>
        <v>76.083333333335759</v>
      </c>
      <c r="G50" s="17">
        <v>808768.40899999999</v>
      </c>
      <c r="H50" s="17">
        <v>9158828.9935000017</v>
      </c>
      <c r="I50" s="18">
        <v>2562.8935000000001</v>
      </c>
      <c r="K50" s="19">
        <f t="shared" si="297"/>
        <v>0.1500000013038516</v>
      </c>
      <c r="L50" s="20">
        <f t="shared" si="298"/>
        <v>-0.34999996423721313</v>
      </c>
      <c r="M50" s="20">
        <f t="shared" si="299"/>
        <v>0.38078862293562021</v>
      </c>
      <c r="N50" s="20">
        <f t="shared" si="300"/>
        <v>0.30000000001564331</v>
      </c>
      <c r="O50" s="21">
        <f t="shared" si="301"/>
        <v>0.48476796033421182</v>
      </c>
      <c r="P50" s="21">
        <f t="shared" si="302"/>
        <v>9.695359206684237E-2</v>
      </c>
      <c r="Q50" s="22">
        <f t="shared" si="303"/>
        <v>-1.6840195118570322E-2</v>
      </c>
      <c r="R50" s="26"/>
      <c r="S50" s="52">
        <f t="shared" ref="S50:S51" si="311">IF(K50&lt;0, ATAN2(L50,K50)*180/PI()+360,ATAN2(L50,K50)*180/PI())</f>
        <v>156.80140718631486</v>
      </c>
      <c r="T50" s="53">
        <f t="shared" ref="T50:T51" si="312">ATAN(N50/M50)*180/PI()</f>
        <v>38.232406722319972</v>
      </c>
      <c r="U50" s="26"/>
      <c r="V50" s="23">
        <f t="shared" ref="V50:V51" si="313">(G50-$G$20)*100</f>
        <v>0.75000000651925802</v>
      </c>
      <c r="W50" s="21">
        <f t="shared" ref="W50:W51" si="314">(H50-$H$20)*100</f>
        <v>-4.9999728798866272E-2</v>
      </c>
      <c r="X50" s="21">
        <f t="shared" ref="X50:X51" si="315">SQRT(V50^2+W50^2)</f>
        <v>0.75166480738348207</v>
      </c>
      <c r="Y50" s="21">
        <f t="shared" ref="Y50:Y51" si="316">(I50-$I$20)*100</f>
        <v>-2.1999999999934516</v>
      </c>
      <c r="Z50" s="21">
        <f t="shared" ref="Z50:Z51" si="317">SQRT((G50-$G$20)^2+(H50-$H$20)^2+(I50-$I$20)^2)*100</f>
        <v>2.3248655837768419</v>
      </c>
      <c r="AA50" s="21">
        <f t="shared" si="304"/>
        <v>3.0556831331129478E-2</v>
      </c>
      <c r="AB50" s="22">
        <f t="shared" si="305"/>
        <v>4.0162319383739545E-4</v>
      </c>
      <c r="AC50" s="26"/>
      <c r="AD50" s="52">
        <f t="shared" si="306"/>
        <v>93.814054174667788</v>
      </c>
      <c r="AE50" s="53">
        <f t="shared" si="307"/>
        <v>-71.136455804899981</v>
      </c>
      <c r="AF50" s="26"/>
      <c r="AG50" s="67">
        <f t="shared" si="308"/>
        <v>10.314213003171389</v>
      </c>
      <c r="AH50" s="67">
        <f t="shared" si="309"/>
        <v>32.725906333791215</v>
      </c>
      <c r="AI50" s="26"/>
      <c r="AJ50" s="20">
        <f t="shared" si="310"/>
        <v>299.50533583556586</v>
      </c>
    </row>
    <row r="51" spans="2:36" ht="15.75" x14ac:dyDescent="0.25">
      <c r="B51" s="111">
        <v>32</v>
      </c>
      <c r="C51" s="112"/>
      <c r="D51" s="100">
        <v>45357.458333333336</v>
      </c>
      <c r="E51" s="97">
        <f t="shared" ref="E51:E52" si="318">D51-D50</f>
        <v>2.0833333333357587</v>
      </c>
      <c r="F51" s="98">
        <f t="shared" ref="F51:F52" si="319">D51-D$20</f>
        <v>78.166666666671517</v>
      </c>
      <c r="G51" s="17">
        <v>808768.402</v>
      </c>
      <c r="H51" s="17">
        <v>9158829.0029999986</v>
      </c>
      <c r="I51" s="18">
        <v>2562.8914999999997</v>
      </c>
      <c r="K51" s="19">
        <f t="shared" ref="K51:K52" si="320">(G51-G50)*100</f>
        <v>-0.69999999832361937</v>
      </c>
      <c r="L51" s="20">
        <f t="shared" ref="L51:L52" si="321">(H51-H50)*100</f>
        <v>0.94999969005584717</v>
      </c>
      <c r="M51" s="20">
        <f t="shared" ref="M51:M52" si="322">SQRT(K51^2+L51^2)</f>
        <v>1.1800421216038319</v>
      </c>
      <c r="N51" s="20">
        <f t="shared" ref="N51:N52" si="323">(I51-I50)*100</f>
        <v>-0.20000000004074536</v>
      </c>
      <c r="O51" s="21">
        <f t="shared" ref="O51:O52" si="324">(SQRT((G51-G50)^2+(H51-H50)^2+(I51-I50)^2)*100)</f>
        <v>1.1968706733710084</v>
      </c>
      <c r="P51" s="21">
        <f t="shared" ref="P51:P52" si="325">O51/(F51-F50)</f>
        <v>0.57449792321741522</v>
      </c>
      <c r="Q51" s="22">
        <f t="shared" ref="Q51:Q52" si="326">(P51-P50)/(F51-F50)</f>
        <v>0.22922127895200811</v>
      </c>
      <c r="R51" s="26"/>
      <c r="S51" s="52">
        <f t="shared" si="311"/>
        <v>323.61563932262021</v>
      </c>
      <c r="T51" s="53">
        <f t="shared" si="312"/>
        <v>-9.6193908417803726</v>
      </c>
      <c r="U51" s="26"/>
      <c r="V51" s="23">
        <f t="shared" si="313"/>
        <v>5.0000008195638657E-2</v>
      </c>
      <c r="W51" s="21">
        <f t="shared" si="314"/>
        <v>0.8999999612569809</v>
      </c>
      <c r="X51" s="21">
        <f t="shared" si="315"/>
        <v>0.90138778063724112</v>
      </c>
      <c r="Y51" s="21">
        <f t="shared" si="316"/>
        <v>-2.400000000034197</v>
      </c>
      <c r="Z51" s="21">
        <f t="shared" si="317"/>
        <v>2.5636887352497135</v>
      </c>
      <c r="AA51" s="21">
        <f t="shared" ref="AA51:AA52" si="327">Z51/F51</f>
        <v>3.2797723691891954E-2</v>
      </c>
      <c r="AB51" s="22">
        <f t="shared" ref="AB51:AB52" si="328">(AA51-$AA$20)/(F51-$F$20)</f>
        <v>4.1958708347833586E-4</v>
      </c>
      <c r="AC51" s="26"/>
      <c r="AD51" s="52">
        <f t="shared" ref="AD51:AD52" si="329">IF(F51&lt;=0,NA(),IF((G51-$G$20)&lt;0,ATAN2((H51-$H$20),(G51-$G$20))*180/PI()+360,ATAN2((H51-$H$20),(G51-$G$20))*180/PI()))</f>
        <v>3.1798307766132208</v>
      </c>
      <c r="AE51" s="53">
        <f t="shared" ref="AE51:AE52" si="330">IF(E51&lt;=0,NA(),ATAN(Y51/X51)*180/PI())</f>
        <v>-69.414914103676551</v>
      </c>
      <c r="AF51" s="26"/>
      <c r="AG51" s="67">
        <f t="shared" ref="AG51:AG52" si="331">1/(O51/E51)</f>
        <v>1.7406503306393262</v>
      </c>
      <c r="AH51" s="67">
        <f t="shared" ref="AH51:AH52" si="332">1/(Z51/F51)</f>
        <v>30.489920867502573</v>
      </c>
      <c r="AI51" s="26"/>
      <c r="AJ51" s="20">
        <f t="shared" ref="AJ51:AJ52" si="333">SQRT((G51-$E$11)^2+(H51-$F$11)^2+(I51-$G$11)^2)</f>
        <v>299.50099774668354</v>
      </c>
    </row>
    <row r="52" spans="2:36" ht="15.75" x14ac:dyDescent="0.25">
      <c r="B52" s="111">
        <v>33</v>
      </c>
      <c r="C52" s="112"/>
      <c r="D52" s="100">
        <v>45359.458333333336</v>
      </c>
      <c r="E52" s="97">
        <f t="shared" si="318"/>
        <v>2</v>
      </c>
      <c r="F52" s="98">
        <f t="shared" si="319"/>
        <v>80.166666666671517</v>
      </c>
      <c r="G52" s="17">
        <v>808768.42050000001</v>
      </c>
      <c r="H52" s="17">
        <v>9158828.9910000004</v>
      </c>
      <c r="I52" s="18">
        <v>2562.8985000000002</v>
      </c>
      <c r="K52" s="19">
        <f t="shared" si="320"/>
        <v>1.8500000005587935</v>
      </c>
      <c r="L52" s="20">
        <f t="shared" si="321"/>
        <v>-1.1999998241662979</v>
      </c>
      <c r="M52" s="20">
        <f t="shared" si="322"/>
        <v>2.2051076119016693</v>
      </c>
      <c r="N52" s="20">
        <f t="shared" si="323"/>
        <v>0.7000000000516593</v>
      </c>
      <c r="O52" s="21">
        <f t="shared" si="324"/>
        <v>2.3135469695121831</v>
      </c>
      <c r="P52" s="21">
        <f t="shared" si="325"/>
        <v>1.1567734847560915</v>
      </c>
      <c r="Q52" s="22">
        <f t="shared" si="326"/>
        <v>0.29113778076933816</v>
      </c>
      <c r="R52" s="26"/>
      <c r="S52" s="52">
        <f t="shared" ref="S52:S53" si="334">IF(K52&lt;0, ATAN2(L52,K52)*180/PI()+360,ATAN2(L52,K52)*180/PI())</f>
        <v>122.96940006257796</v>
      </c>
      <c r="T52" s="53">
        <f t="shared" ref="T52:T53" si="335">ATAN(N52/M52)*180/PI()</f>
        <v>17.611771457007428</v>
      </c>
      <c r="U52" s="26"/>
      <c r="V52" s="23">
        <f t="shared" ref="V52:V53" si="336">(G52-$G$20)*100</f>
        <v>1.9000000087544322</v>
      </c>
      <c r="W52" s="21">
        <f t="shared" ref="W52:W53" si="337">(H52-$H$20)*100</f>
        <v>-0.29999986290931702</v>
      </c>
      <c r="X52" s="21">
        <f t="shared" ref="X52:X53" si="338">SQRT(V52^2+W52^2)</f>
        <v>1.9235383934334276</v>
      </c>
      <c r="Y52" s="21">
        <f t="shared" ref="Y52:Y53" si="339">(I52-$I$20)*100</f>
        <v>-1.6999999999825377</v>
      </c>
      <c r="Z52" s="21">
        <f t="shared" ref="Z52:Z53" si="340">SQRT((G52-$G$20)^2+(H52-$H$20)^2+(I52-$I$20)^2)*100</f>
        <v>2.5670995210457033</v>
      </c>
      <c r="AA52" s="21">
        <f t="shared" si="327"/>
        <v>3.2022031447553612E-2</v>
      </c>
      <c r="AB52" s="22">
        <f t="shared" si="328"/>
        <v>3.9944321971997928E-4</v>
      </c>
      <c r="AC52" s="26"/>
      <c r="AD52" s="52">
        <f t="shared" si="329"/>
        <v>98.972622540723137</v>
      </c>
      <c r="AE52" s="53">
        <f t="shared" si="330"/>
        <v>-41.469860558824635</v>
      </c>
      <c r="AF52" s="26"/>
      <c r="AG52" s="67">
        <f t="shared" si="331"/>
        <v>0.86447348005288382</v>
      </c>
      <c r="AH52" s="67">
        <f t="shared" si="332"/>
        <v>31.228499717072044</v>
      </c>
      <c r="AI52" s="26"/>
      <c r="AJ52" s="20">
        <f t="shared" si="333"/>
        <v>299.50182222422939</v>
      </c>
    </row>
    <row r="53" spans="2:36" ht="15.75" x14ac:dyDescent="0.25">
      <c r="B53" s="111">
        <v>34</v>
      </c>
      <c r="C53" s="112"/>
      <c r="D53" s="100">
        <v>45361.458333333336</v>
      </c>
      <c r="E53" s="97">
        <f t="shared" ref="E53:E54" si="341">D53-D52</f>
        <v>2</v>
      </c>
      <c r="F53" s="98">
        <f t="shared" ref="F53:F54" si="342">D53-D$20</f>
        <v>82.166666666671517</v>
      </c>
      <c r="G53" s="17">
        <v>808768.39800000004</v>
      </c>
      <c r="H53" s="17">
        <v>9158829.0055</v>
      </c>
      <c r="I53" s="18">
        <v>2562.9004999999997</v>
      </c>
      <c r="K53" s="19">
        <f t="shared" ref="K53:K54" si="343">(G53-G52)*100</f>
        <v>-2.2499999962747097</v>
      </c>
      <c r="L53" s="20">
        <f t="shared" ref="L53:L54" si="344">(H53-H52)*100</f>
        <v>1.4499999582767487</v>
      </c>
      <c r="M53" s="20">
        <f t="shared" ref="M53:M54" si="345">SQRT(K53^2+L53^2)</f>
        <v>2.6767517371319229</v>
      </c>
      <c r="N53" s="20">
        <f t="shared" ref="N53:N54" si="346">(I53-I52)*100</f>
        <v>0.19999999994979589</v>
      </c>
      <c r="O53" s="21">
        <f t="shared" ref="O53:O54" si="347">(SQRT((G53-G52)^2+(H53-H52)^2+(I53-I52)^2)*100)</f>
        <v>2.6842130806287874</v>
      </c>
      <c r="P53" s="21">
        <f t="shared" ref="P53:P54" si="348">O53/(F53-F52)</f>
        <v>1.3421065403143937</v>
      </c>
      <c r="Q53" s="22">
        <f t="shared" ref="Q53:Q54" si="349">(P53-P52)/(F53-F52)</f>
        <v>9.2666527779151076E-2</v>
      </c>
      <c r="R53" s="26"/>
      <c r="S53" s="52">
        <f t="shared" si="334"/>
        <v>302.79953056511312</v>
      </c>
      <c r="T53" s="53">
        <f t="shared" si="335"/>
        <v>4.273053255706996</v>
      </c>
      <c r="U53" s="26"/>
      <c r="V53" s="23">
        <f t="shared" si="336"/>
        <v>-0.3499999875202775</v>
      </c>
      <c r="W53" s="21">
        <f t="shared" si="337"/>
        <v>1.1500000953674316</v>
      </c>
      <c r="X53" s="21">
        <f t="shared" si="338"/>
        <v>1.2020816156190461</v>
      </c>
      <c r="Y53" s="21">
        <f t="shared" si="339"/>
        <v>-1.5000000000327418</v>
      </c>
      <c r="Z53" s="21">
        <f t="shared" si="340"/>
        <v>1.922238333481965</v>
      </c>
      <c r="AA53" s="21">
        <f t="shared" ref="AA53:AA54" si="350">Z53/F53</f>
        <v>2.3394381340549917E-2</v>
      </c>
      <c r="AB53" s="22">
        <f t="shared" ref="AB53:AB54" si="351">(AA53-$AA$20)/(F53-$F$20)</f>
        <v>2.8471863700464748E-4</v>
      </c>
      <c r="AC53" s="26"/>
      <c r="AD53" s="52">
        <f t="shared" ref="AD53:AD54" si="352">IF(F53&lt;=0,NA(),IF((G53-$G$20)&lt;0,ATAN2((H53-$H$20),(G53-$G$20))*180/PI()+360,ATAN2((H53-$H$20),(G53-$G$20))*180/PI()))</f>
        <v>343.07248882840901</v>
      </c>
      <c r="AE53" s="53">
        <f t="shared" ref="AE53:AE54" si="353">IF(E53&lt;=0,NA(),ATAN(Y53/X53)*180/PI())</f>
        <v>-51.291741714960047</v>
      </c>
      <c r="AF53" s="26"/>
      <c r="AG53" s="67">
        <f t="shared" ref="AG53:AG54" si="354">1/(O53/E53)</f>
        <v>0.74509733017599789</v>
      </c>
      <c r="AH53" s="67">
        <f t="shared" ref="AH53:AH54" si="355">1/(Z53/F53)</f>
        <v>42.745306466672034</v>
      </c>
      <c r="AI53" s="26"/>
      <c r="AJ53" s="20">
        <f t="shared" ref="AJ53:AJ54" si="356">SQRT((G53-$E$11)^2+(H53-$F$11)^2+(I53-$G$11)^2)</f>
        <v>299.50228694590788</v>
      </c>
    </row>
    <row r="54" spans="2:36" ht="15.75" x14ac:dyDescent="0.25">
      <c r="B54" s="111">
        <v>35</v>
      </c>
      <c r="C54" s="112"/>
      <c r="D54" s="100">
        <v>45363.458333333336</v>
      </c>
      <c r="E54" s="97">
        <f t="shared" si="341"/>
        <v>2</v>
      </c>
      <c r="F54" s="98">
        <f t="shared" si="342"/>
        <v>84.166666666671517</v>
      </c>
      <c r="G54" s="17">
        <v>808768.40899999999</v>
      </c>
      <c r="H54" s="17">
        <v>9158828.9955000002</v>
      </c>
      <c r="I54" s="18">
        <v>2562.8954999999996</v>
      </c>
      <c r="K54" s="19">
        <f t="shared" si="343"/>
        <v>1.0999999940395355</v>
      </c>
      <c r="L54" s="20">
        <f t="shared" si="344"/>
        <v>-0.99999997764825821</v>
      </c>
      <c r="M54" s="20">
        <f t="shared" si="345"/>
        <v>1.4866068552860554</v>
      </c>
      <c r="N54" s="20">
        <f t="shared" si="346"/>
        <v>-0.50000000001091394</v>
      </c>
      <c r="O54" s="21">
        <f t="shared" si="347"/>
        <v>1.5684386957080627</v>
      </c>
      <c r="P54" s="21">
        <f t="shared" si="348"/>
        <v>0.78421934785403136</v>
      </c>
      <c r="Q54" s="22">
        <f t="shared" si="349"/>
        <v>-0.27894359623018117</v>
      </c>
      <c r="R54" s="26"/>
      <c r="S54" s="52">
        <f t="shared" ref="S54:S55" si="357">IF(K54&lt;0, ATAN2(L54,K54)*180/PI()+360,ATAN2(L54,K54)*180/PI())</f>
        <v>132.27368852319009</v>
      </c>
      <c r="T54" s="53">
        <f t="shared" ref="T54:T55" si="358">ATAN(N54/M54)*180/PI()</f>
        <v>-18.589665872267965</v>
      </c>
      <c r="U54" s="26"/>
      <c r="V54" s="23">
        <f t="shared" ref="V54:V55" si="359">(G54-$G$20)*100</f>
        <v>0.75000000651925802</v>
      </c>
      <c r="W54" s="21">
        <f t="shared" ref="W54:W55" si="360">(H54-$H$20)*100</f>
        <v>0.15000011771917343</v>
      </c>
      <c r="X54" s="21">
        <f t="shared" ref="X54:X55" si="361">SQRT(V54^2+W54^2)</f>
        <v>0.76485295651821394</v>
      </c>
      <c r="Y54" s="21">
        <f t="shared" ref="Y54:Y55" si="362">(I54-$I$20)*100</f>
        <v>-2.0000000000436557</v>
      </c>
      <c r="Z54" s="21">
        <f t="shared" ref="Z54:Z55" si="363">SQRT((G54-$G$20)^2+(H54-$H$20)^2+(I54-$I$20)^2)*100</f>
        <v>2.141261321107089</v>
      </c>
      <c r="AA54" s="21">
        <f t="shared" si="350"/>
        <v>2.5440728567607512E-2</v>
      </c>
      <c r="AB54" s="22">
        <f t="shared" si="351"/>
        <v>3.0226608199135894E-4</v>
      </c>
      <c r="AC54" s="26"/>
      <c r="AD54" s="52">
        <f t="shared" si="352"/>
        <v>78.690058974561381</v>
      </c>
      <c r="AE54" s="53">
        <f t="shared" si="353"/>
        <v>-69.071822383914551</v>
      </c>
      <c r="AF54" s="26"/>
      <c r="AG54" s="67">
        <f t="shared" si="354"/>
        <v>1.275153441108587</v>
      </c>
      <c r="AH54" s="67">
        <f t="shared" si="355"/>
        <v>39.307050399226895</v>
      </c>
      <c r="AI54" s="26"/>
      <c r="AJ54" s="20">
        <f t="shared" si="356"/>
        <v>299.50394176828013</v>
      </c>
    </row>
    <row r="55" spans="2:36" ht="15.75" x14ac:dyDescent="0.25">
      <c r="B55" s="111">
        <v>36</v>
      </c>
      <c r="C55" s="112"/>
      <c r="D55" s="100">
        <v>45365.458333333336</v>
      </c>
      <c r="E55" s="97">
        <f t="shared" ref="E55" si="364">D55-D54</f>
        <v>2</v>
      </c>
      <c r="F55" s="98">
        <f t="shared" ref="F55" si="365">D55-D$20</f>
        <v>86.166666666671517</v>
      </c>
      <c r="G55" s="17">
        <v>808768.37349999999</v>
      </c>
      <c r="H55" s="17">
        <v>9158829.0190000013</v>
      </c>
      <c r="I55" s="18">
        <v>2562.8945000000003</v>
      </c>
      <c r="K55" s="19">
        <f t="shared" ref="K55" si="366">(G55-G54)*100</f>
        <v>-3.5499999998137355</v>
      </c>
      <c r="L55" s="20">
        <f t="shared" ref="L55" si="367">(H55-H54)*100</f>
        <v>2.3500001057982445</v>
      </c>
      <c r="M55" s="20">
        <f t="shared" ref="M55" si="368">SQRT(K55^2+L55^2)</f>
        <v>4.257346649725541</v>
      </c>
      <c r="N55" s="20">
        <f t="shared" ref="N55" si="369">(I55-I54)*100</f>
        <v>-9.9999999929423211E-2</v>
      </c>
      <c r="O55" s="21">
        <f t="shared" ref="O55" si="370">(SQRT((G55-G54)^2+(H55-H54)^2+(I55-I54)^2)*100)</f>
        <v>4.2585209281997392</v>
      </c>
      <c r="P55" s="21">
        <f t="shared" ref="P55" si="371">O55/(F55-F54)</f>
        <v>2.1292604640998696</v>
      </c>
      <c r="Q55" s="22">
        <f t="shared" ref="Q55" si="372">(P55-P54)/(F55-F54)</f>
        <v>0.67252055812291911</v>
      </c>
      <c r="R55" s="26"/>
      <c r="S55" s="52">
        <f t="shared" si="357"/>
        <v>303.50343817107319</v>
      </c>
      <c r="T55" s="53">
        <f t="shared" si="358"/>
        <v>-1.3455621662516677</v>
      </c>
      <c r="U55" s="26"/>
      <c r="V55" s="23">
        <f t="shared" si="359"/>
        <v>-2.7999999932944775</v>
      </c>
      <c r="W55" s="21">
        <f t="shared" si="360"/>
        <v>2.5000002235174179</v>
      </c>
      <c r="X55" s="21">
        <f t="shared" si="361"/>
        <v>3.7536650196889192</v>
      </c>
      <c r="Y55" s="21">
        <f t="shared" si="362"/>
        <v>-2.099999999973079</v>
      </c>
      <c r="Z55" s="21">
        <f t="shared" si="363"/>
        <v>4.3011627590598271</v>
      </c>
      <c r="AA55" s="21">
        <f t="shared" ref="AA55" si="373">Z55/F55</f>
        <v>4.9916782503592862E-2</v>
      </c>
      <c r="AB55" s="22">
        <f t="shared" ref="AB55" si="374">(AA55-$AA$20)/(F55-$F$20)</f>
        <v>5.793050193840238E-4</v>
      </c>
      <c r="AC55" s="26"/>
      <c r="AD55" s="52">
        <f t="shared" ref="AD55" si="375">IF(F55&lt;=0,NA(),IF((G55-$G$20)&lt;0,ATAN2((H55-$H$20),(G55-$G$20))*180/PI()+360,ATAN2((H55-$H$20),(G55-$G$20))*180/PI()))</f>
        <v>311.76030231702686</v>
      </c>
      <c r="AE55" s="53">
        <f t="shared" ref="AE55" si="376">IF(E55&lt;=0,NA(),ATAN(Y55/X55)*180/PI())</f>
        <v>-29.224971879117764</v>
      </c>
      <c r="AF55" s="26"/>
      <c r="AG55" s="67">
        <f t="shared" ref="AG55" si="377">1/(O55/E55)</f>
        <v>0.46964662936281176</v>
      </c>
      <c r="AH55" s="67">
        <f t="shared" ref="AH55" si="378">1/(Z55/F55)</f>
        <v>20.033342492137248</v>
      </c>
      <c r="AI55" s="26"/>
      <c r="AJ55" s="20">
        <f t="shared" ref="AJ55" si="379">SQRT((G55-$E$11)^2+(H55-$F$11)^2+(I55-$G$11)^2)</f>
        <v>299.50361295852736</v>
      </c>
    </row>
    <row r="56" spans="2:36" ht="15.75" x14ac:dyDescent="0.25">
      <c r="B56" s="111">
        <v>37</v>
      </c>
      <c r="C56" s="112"/>
      <c r="D56" s="100">
        <v>45369.666666666664</v>
      </c>
      <c r="E56" s="97">
        <f t="shared" ref="E56" si="380">D56-D55</f>
        <v>4.2083333333284827</v>
      </c>
      <c r="F56" s="98">
        <f t="shared" ref="F56" si="381">D56-D$20</f>
        <v>90.375</v>
      </c>
      <c r="G56" s="17">
        <v>808768.40500000003</v>
      </c>
      <c r="H56" s="17">
        <v>9158828.9975000005</v>
      </c>
      <c r="I56" s="18">
        <v>2562.9</v>
      </c>
      <c r="K56" s="19">
        <f t="shared" ref="K56" si="382">(G56-G55)*100</f>
        <v>3.1500000040978193</v>
      </c>
      <c r="L56" s="20">
        <f t="shared" ref="L56" si="383">(H56-H55)*100</f>
        <v>-2.1500000730156898</v>
      </c>
      <c r="M56" s="20">
        <f t="shared" ref="M56" si="384">SQRT(K56^2+L56^2)</f>
        <v>3.8137908096516955</v>
      </c>
      <c r="N56" s="20">
        <f t="shared" ref="N56" si="385">(I56-I55)*100</f>
        <v>0.54999999997562554</v>
      </c>
      <c r="O56" s="21">
        <f t="shared" ref="O56" si="386">(SQRT((G56-G55)^2+(H56-H55)^2+(I56-I55)^2)*100)</f>
        <v>3.8532454294733056</v>
      </c>
      <c r="P56" s="21">
        <f t="shared" ref="P56" si="387">O56/(F56-F55)</f>
        <v>0.91562267631154381</v>
      </c>
      <c r="Q56" s="22">
        <f t="shared" ref="Q56" si="388">(P56-P55)/(F56-F55)</f>
        <v>-0.28838917729656821</v>
      </c>
      <c r="R56" s="26"/>
      <c r="S56" s="52">
        <f t="shared" ref="S56" si="389">IF(K56&lt;0, ATAN2(L56,K56)*180/PI()+360,ATAN2(L56,K56)*180/PI())</f>
        <v>124.31508847130719</v>
      </c>
      <c r="T56" s="53">
        <f t="shared" ref="T56" si="390">ATAN(N56/M56)*180/PI()</f>
        <v>8.2062453391118488</v>
      </c>
      <c r="U56" s="26"/>
      <c r="V56" s="23">
        <f t="shared" ref="V56" si="391">(G56-$G$20)*100</f>
        <v>0.35000001080334187</v>
      </c>
      <c r="W56" s="21">
        <f t="shared" ref="W56" si="392">(H56-$H$20)*100</f>
        <v>0.35000015050172806</v>
      </c>
      <c r="X56" s="21">
        <f t="shared" ref="X56" si="393">SQRT(V56^2+W56^2)</f>
        <v>0.49497486089050191</v>
      </c>
      <c r="Y56" s="21">
        <f t="shared" ref="Y56" si="394">(I56-$I$20)*100</f>
        <v>-1.5499999999974534</v>
      </c>
      <c r="Z56" s="21">
        <f t="shared" ref="Z56" si="395">SQRT((G56-$G$20)^2+(H56-$H$20)^2+(I56-$I$20)^2)*100</f>
        <v>1.6271140442223702</v>
      </c>
      <c r="AA56" s="21">
        <f t="shared" ref="AA56" si="396">Z56/F56</f>
        <v>1.800402815183812E-2</v>
      </c>
      <c r="AB56" s="22">
        <f t="shared" ref="AB56" si="397">(AA56-$AA$20)/(F56-$F$20)</f>
        <v>1.9921469600927381E-4</v>
      </c>
      <c r="AC56" s="26"/>
      <c r="AD56" s="52">
        <f t="shared" ref="AD56" si="398">IF(F56&lt;=0,NA(),IF((G56-$G$20)&lt;0,ATAN2((H56-$H$20),(G56-$G$20))*180/PI()+360,ATAN2((H56-$H$20),(G56-$G$20))*180/PI()))</f>
        <v>44.99998856553416</v>
      </c>
      <c r="AE56" s="53">
        <f t="shared" ref="AE56" si="399">IF(E56&lt;=0,NA(),ATAN(Y56/X56)*180/PI())</f>
        <v>-72.289709324293185</v>
      </c>
      <c r="AF56" s="26"/>
      <c r="AG56" s="67">
        <f t="shared" ref="AG56" si="400">1/(O56/E56)</f>
        <v>1.0921529423324883</v>
      </c>
      <c r="AH56" s="67">
        <f t="shared" ref="AH56" si="401">1/(Z56/F56)</f>
        <v>55.543125769768643</v>
      </c>
      <c r="AI56" s="26"/>
      <c r="AJ56" s="20">
        <f t="shared" ref="AJ56" si="402">SQRT((G56-$E$11)^2+(H56-$F$11)^2+(I56-$G$11)^2)</f>
        <v>299.50505094290247</v>
      </c>
    </row>
    <row r="57" spans="2:36" ht="15.75" x14ac:dyDescent="0.25">
      <c r="B57" s="111">
        <v>38</v>
      </c>
      <c r="C57" s="112"/>
      <c r="D57" s="100">
        <v>45375.666666666664</v>
      </c>
      <c r="E57" s="97">
        <f t="shared" ref="E57" si="403">D57-D56</f>
        <v>6</v>
      </c>
      <c r="F57" s="98">
        <f t="shared" ref="F57" si="404">D57-D$20</f>
        <v>96.375</v>
      </c>
      <c r="G57" s="17">
        <v>808768.4155</v>
      </c>
      <c r="H57" s="17">
        <v>9158828.9974999987</v>
      </c>
      <c r="I57" s="18">
        <v>2562.9120000000003</v>
      </c>
      <c r="K57" s="19">
        <f t="shared" ref="K57" si="405">(G57-G56)*100</f>
        <v>1.049999997485429</v>
      </c>
      <c r="L57" s="20">
        <f t="shared" ref="L57" si="406">(H57-H56)*100</f>
        <v>-1.862645149230957E-7</v>
      </c>
      <c r="M57" s="20">
        <f t="shared" ref="M57" si="407">SQRT(K57^2+L57^2)</f>
        <v>1.0499999974854455</v>
      </c>
      <c r="N57" s="20">
        <f t="shared" ref="N57" si="408">(I57-I56)*100</f>
        <v>1.2000000000170985</v>
      </c>
      <c r="O57" s="21">
        <f t="shared" ref="O57" si="409">(SQRT((G57-G56)^2+(H57-H56)^2+(I57-I56)^2)*100)</f>
        <v>1.5945218702672195</v>
      </c>
      <c r="P57" s="21">
        <f t="shared" ref="P57" si="410">O57/(F57-F56)</f>
        <v>0.26575364504453658</v>
      </c>
      <c r="Q57" s="22">
        <f t="shared" ref="Q57" si="411">(P57-P56)/(F57-F56)</f>
        <v>-0.10831150521116788</v>
      </c>
      <c r="R57" s="26"/>
      <c r="S57" s="52">
        <f t="shared" ref="S57" si="412">IF(K57&lt;0, ATAN2(L57,K57)*180/PI()+360,ATAN2(L57,K57)*180/PI())</f>
        <v>90.000010163972007</v>
      </c>
      <c r="T57" s="53">
        <f t="shared" ref="T57" si="413">ATAN(N57/M57)*180/PI()</f>
        <v>48.814074902694173</v>
      </c>
      <c r="U57" s="26"/>
      <c r="V57" s="23">
        <f t="shared" ref="V57" si="414">(G57-$G$20)*100</f>
        <v>1.4000000082887709</v>
      </c>
      <c r="W57" s="21">
        <f t="shared" ref="W57" si="415">(H57-$H$20)*100</f>
        <v>0.34999996423721313</v>
      </c>
      <c r="X57" s="21">
        <f t="shared" ref="X57" si="416">SQRT(V57^2+W57^2)</f>
        <v>1.4430869683337206</v>
      </c>
      <c r="Y57" s="21">
        <f t="shared" ref="Y57" si="417">(I57-$I$20)*100</f>
        <v>-0.34999999998035491</v>
      </c>
      <c r="Z57" s="21">
        <f t="shared" ref="Z57" si="418">SQRT((G57-$G$20)^2+(H57-$H$20)^2+(I57-$I$20)^2)*100</f>
        <v>1.4849242398724782</v>
      </c>
      <c r="AA57" s="21">
        <f t="shared" ref="AA57" si="419">Z57/F57</f>
        <v>1.5407774213981616E-2</v>
      </c>
      <c r="AB57" s="22">
        <f t="shared" ref="AB57" si="420">(AA57-$AA$20)/(F57-$F$20)</f>
        <v>1.5987314359513998E-4</v>
      </c>
      <c r="AC57" s="26"/>
      <c r="AD57" s="52">
        <f t="shared" ref="AD57" si="421">IF(F57&lt;=0,NA(),IF((G57-$G$20)&lt;0,ATAN2((H57-$H$20),(G57-$G$20))*180/PI()+360,ATAN2((H57-$H$20),(G57-$G$20))*180/PI()))</f>
        <v>75.963757989407739</v>
      </c>
      <c r="AE57" s="53">
        <f t="shared" ref="AE57" si="422">IF(E57&lt;=0,NA(),ATAN(Y57/X57)*180/PI())</f>
        <v>-13.633022230381718</v>
      </c>
      <c r="AF57" s="26"/>
      <c r="AG57" s="67">
        <f t="shared" ref="AG57" si="423">1/(O57/E57)</f>
        <v>3.7628834774116231</v>
      </c>
      <c r="AH57" s="67">
        <f t="shared" ref="AH57" si="424">1/(Z57/F57)</f>
        <v>64.902301014546339</v>
      </c>
      <c r="AI57" s="26"/>
      <c r="AJ57" s="20">
        <f t="shared" ref="AJ57" si="425">SQRT((G57-$E$11)^2+(H57-$F$11)^2+(I57-$G$11)^2)</f>
        <v>299.50093262541589</v>
      </c>
    </row>
    <row r="58" spans="2:36" ht="15.75" x14ac:dyDescent="0.25">
      <c r="B58" s="111">
        <v>39</v>
      </c>
      <c r="C58" s="112"/>
      <c r="D58" s="100">
        <v>45377.666666666664</v>
      </c>
      <c r="E58" s="97">
        <f t="shared" ref="E58:E59" si="426">D58-D57</f>
        <v>2</v>
      </c>
      <c r="F58" s="98">
        <f t="shared" ref="F58:F59" si="427">D58-D$20</f>
        <v>98.375</v>
      </c>
      <c r="G58" s="17">
        <v>808768.39999999991</v>
      </c>
      <c r="H58" s="17">
        <v>9158829.0044999998</v>
      </c>
      <c r="I58" s="18">
        <v>2562.9004999999997</v>
      </c>
      <c r="K58" s="19">
        <f t="shared" ref="K58" si="428">(G58-G57)*100</f>
        <v>-1.5500000095926225</v>
      </c>
      <c r="L58" s="20">
        <f t="shared" ref="L58" si="429">(H58-H57)*100</f>
        <v>0.70000011473894119</v>
      </c>
      <c r="M58" s="20">
        <f t="shared" ref="M58" si="430">SQRT(K58^2+L58^2)</f>
        <v>1.7007351911369568</v>
      </c>
      <c r="N58" s="20">
        <f t="shared" ref="N58" si="431">(I58-I57)*100</f>
        <v>-1.1500000000523869</v>
      </c>
      <c r="O58" s="21">
        <f t="shared" ref="O58" si="432">(SQRT((G58-G57)^2+(H58-H57)^2+(I58-I57)^2)*100)</f>
        <v>2.0530465631573365</v>
      </c>
      <c r="P58" s="21">
        <f t="shared" ref="P58" si="433">O58/(F58-F57)</f>
        <v>1.0265232815786682</v>
      </c>
      <c r="Q58" s="22">
        <f t="shared" ref="Q58" si="434">(P58-P57)/(F58-F57)</f>
        <v>0.38038481826706583</v>
      </c>
      <c r="R58" s="26"/>
      <c r="S58" s="52">
        <f t="shared" ref="S58" si="435">IF(K58&lt;0, ATAN2(L58,K58)*180/PI()+360,ATAN2(L58,K58)*180/PI())</f>
        <v>294.30455265575745</v>
      </c>
      <c r="T58" s="53">
        <f t="shared" ref="T58" si="436">ATAN(N58/M58)*180/PI()</f>
        <v>-34.06569914297625</v>
      </c>
      <c r="U58" s="26"/>
      <c r="V58" s="23">
        <f t="shared" ref="V58" si="437">(G58-$G$20)*100</f>
        <v>-0.1500000013038516</v>
      </c>
      <c r="W58" s="21">
        <f t="shared" ref="W58" si="438">(H58-$H$20)*100</f>
        <v>1.0500000789761543</v>
      </c>
      <c r="X58" s="21">
        <f t="shared" ref="X58" si="439">SQRT(V58^2+W58^2)</f>
        <v>1.0606602501466178</v>
      </c>
      <c r="Y58" s="21">
        <f t="shared" ref="Y58" si="440">(I58-$I$20)*100</f>
        <v>-1.5000000000327418</v>
      </c>
      <c r="Z58" s="21">
        <f t="shared" ref="Z58" si="441">SQRT((G58-$G$20)^2+(H58-$H$20)^2+(I58-$I$20)^2)*100</f>
        <v>1.8371173523592095</v>
      </c>
      <c r="AA58" s="21">
        <f t="shared" ref="AA58" si="442">Z58/F58</f>
        <v>1.8674636364515471E-2</v>
      </c>
      <c r="AB58" s="22">
        <f t="shared" ref="AB58" si="443">(AA58-$AA$20)/(F58-$F$20)</f>
        <v>1.8983111933433769E-4</v>
      </c>
      <c r="AC58" s="26"/>
      <c r="AD58" s="52">
        <f t="shared" ref="AD58" si="444">IF(F58&lt;=0,NA(),IF((G58-$G$20)&lt;0,ATAN2((H58-$H$20),(G58-$G$20))*180/PI()+360,ATAN2((H58-$H$20),(G58-$G$20))*180/PI()))</f>
        <v>351.86989817945249</v>
      </c>
      <c r="AE58" s="53">
        <f t="shared" ref="AE58" si="445">IF(E58&lt;=0,NA(),ATAN(Y58/X58)*180/PI())</f>
        <v>-54.735608322240864</v>
      </c>
      <c r="AF58" s="26"/>
      <c r="AG58" s="67">
        <f t="shared" ref="AG58" si="446">1/(O58/E58)</f>
        <v>0.97416202627389159</v>
      </c>
      <c r="AH58" s="67">
        <f t="shared" ref="AH58" si="447">1/(Z58/F58)</f>
        <v>53.548566112920177</v>
      </c>
      <c r="AI58" s="26"/>
      <c r="AJ58" s="20">
        <f t="shared" ref="AJ58" si="448">SQRT((G58-$E$11)^2+(H58-$F$11)^2+(I58-$G$11)^2)</f>
        <v>299.50202950890866</v>
      </c>
    </row>
    <row r="59" spans="2:36" ht="15.75" x14ac:dyDescent="0.25">
      <c r="B59" s="111">
        <v>40</v>
      </c>
      <c r="C59" s="112"/>
      <c r="D59" s="100">
        <v>45383.666666666664</v>
      </c>
      <c r="E59" s="97">
        <f t="shared" si="426"/>
        <v>6</v>
      </c>
      <c r="F59" s="98">
        <f t="shared" si="427"/>
        <v>104.375</v>
      </c>
      <c r="G59" s="17">
        <v>808768.40650000004</v>
      </c>
      <c r="H59" s="17">
        <v>9158829.0010000002</v>
      </c>
      <c r="I59" s="18">
        <v>2562.8980000000001</v>
      </c>
      <c r="K59" s="19">
        <f t="shared" ref="K59" si="449">(G59-G58)*100</f>
        <v>0.65000001341104507</v>
      </c>
      <c r="L59" s="20">
        <f t="shared" ref="L59" si="450">(H59-H58)*100</f>
        <v>-0.34999996423721313</v>
      </c>
      <c r="M59" s="20">
        <f t="shared" ref="M59" si="451">SQRT(K59^2+L59^2)</f>
        <v>0.73824114786457762</v>
      </c>
      <c r="N59" s="20">
        <f t="shared" ref="N59" si="452">(I59-I58)*100</f>
        <v>-0.24999999995998223</v>
      </c>
      <c r="O59" s="21">
        <f t="shared" ref="O59" si="453">(SQRT((G59-G58)^2+(H59-H58)^2+(I59-I58)^2)*100)</f>
        <v>0.7794228585180194</v>
      </c>
      <c r="P59" s="21">
        <f t="shared" ref="P59" si="454">O59/(F59-F58)</f>
        <v>0.12990380975300322</v>
      </c>
      <c r="Q59" s="22">
        <f t="shared" ref="Q59" si="455">(P59-P58)/(F59-F58)</f>
        <v>-0.14943657863761084</v>
      </c>
      <c r="R59" s="26"/>
      <c r="S59" s="52">
        <f t="shared" ref="S59" si="456">IF(K59&lt;0, ATAN2(L59,K59)*180/PI()+360,ATAN2(L59,K59)*180/PI())</f>
        <v>118.30075282871171</v>
      </c>
      <c r="T59" s="53">
        <f t="shared" ref="T59" si="457">ATAN(N59/M59)*180/PI()</f>
        <v>-18.708296927187956</v>
      </c>
      <c r="U59" s="26"/>
      <c r="V59" s="23">
        <f t="shared" ref="V59" si="458">(G59-$G$20)*100</f>
        <v>0.50000001210719347</v>
      </c>
      <c r="W59" s="21">
        <f t="shared" ref="W59" si="459">(H59-$H$20)*100</f>
        <v>0.70000011473894119</v>
      </c>
      <c r="X59" s="21">
        <f t="shared" ref="X59" si="460">SQRT(V59^2+W59^2)</f>
        <v>0.86023262710834469</v>
      </c>
      <c r="Y59" s="21">
        <f t="shared" ref="Y59" si="461">(I59-$I$20)*100</f>
        <v>-1.749999999992724</v>
      </c>
      <c r="Z59" s="21">
        <f t="shared" ref="Z59" si="462">SQRT((G59-$G$20)^2+(H59-$H$20)^2+(I59-$I$20)^2)*100</f>
        <v>1.9500000442862195</v>
      </c>
      <c r="AA59" s="21">
        <f t="shared" ref="AA59" si="463">Z59/F59</f>
        <v>1.8682635154838031E-2</v>
      </c>
      <c r="AB59" s="22">
        <f t="shared" ref="AB59" si="464">(AA59-$AA$20)/(F59-$F$20)</f>
        <v>1.7899530687269969E-4</v>
      </c>
      <c r="AC59" s="26"/>
      <c r="AD59" s="52">
        <f t="shared" ref="AD59" si="465">IF(F59&lt;=0,NA(),IF((G59-$G$20)&lt;0,ATAN2((H59-$H$20),(G59-$G$20))*180/PI()+360,ATAN2((H59-$H$20),(G59-$G$20))*180/PI()))</f>
        <v>35.537674006238646</v>
      </c>
      <c r="AE59" s="53">
        <f t="shared" ref="AE59" si="466">IF(E59&lt;=0,NA(),ATAN(Y59/X59)*180/PI())</f>
        <v>-63.823045180697399</v>
      </c>
      <c r="AF59" s="26"/>
      <c r="AG59" s="67">
        <f t="shared" ref="AG59" si="467">1/(O59/E59)</f>
        <v>7.6980036374713112</v>
      </c>
      <c r="AH59" s="67">
        <f t="shared" ref="AH59" si="468">1/(Z59/F59)</f>
        <v>53.525639810026547</v>
      </c>
      <c r="AI59" s="26"/>
      <c r="AJ59" s="20">
        <f t="shared" ref="AJ59" si="469">SQRT((G59-$E$11)^2+(H59-$F$11)^2+(I59-$G$11)^2)</f>
        <v>299.50106995382168</v>
      </c>
    </row>
    <row r="60" spans="2:36" ht="15.75" x14ac:dyDescent="0.25">
      <c r="B60" s="111">
        <v>41</v>
      </c>
      <c r="C60" s="112"/>
      <c r="D60" s="100">
        <v>45390.666666666664</v>
      </c>
      <c r="E60" s="97">
        <f t="shared" ref="E60" si="470">D60-D59</f>
        <v>7</v>
      </c>
      <c r="F60" s="98">
        <f t="shared" ref="F60" si="471">D60-D$20</f>
        <v>111.375</v>
      </c>
      <c r="G60" s="17">
        <v>808768.40299999993</v>
      </c>
      <c r="H60" s="17">
        <v>9158829.0034999996</v>
      </c>
      <c r="I60" s="18">
        <v>2562.902</v>
      </c>
      <c r="K60" s="19">
        <f t="shared" ref="K60" si="472">(G60-G59)*100</f>
        <v>-0.35000001080334187</v>
      </c>
      <c r="L60" s="20">
        <f t="shared" ref="L60" si="473">(H60-H59)*100</f>
        <v>0.24999994784593582</v>
      </c>
      <c r="M60" s="20">
        <f t="shared" ref="M60" si="474">SQRT(K60^2+L60^2)</f>
        <v>0.43011624182924091</v>
      </c>
      <c r="N60" s="20">
        <f t="shared" ref="N60" si="475">(I60-I59)*100</f>
        <v>0.39999999999054126</v>
      </c>
      <c r="O60" s="21">
        <f t="shared" ref="O60" si="476">(SQRT((G60-G59)^2+(H60-H59)^2+(I60-I59)^2)*100)</f>
        <v>0.58736699045634411</v>
      </c>
      <c r="P60" s="21">
        <f t="shared" ref="P60" si="477">O60/(F60-F59)</f>
        <v>8.3909570065192021E-2</v>
      </c>
      <c r="Q60" s="22">
        <f t="shared" ref="Q60" si="478">(P60-P59)/(F60-F59)</f>
        <v>-6.5706056696873145E-3</v>
      </c>
      <c r="R60" s="26"/>
      <c r="S60" s="52">
        <f t="shared" ref="S60" si="479">IF(K60&lt;0, ATAN2(L60,K60)*180/PI()+360,ATAN2(L60,K60)*180/PI())</f>
        <v>305.53767130214061</v>
      </c>
      <c r="T60" s="53">
        <f t="shared" ref="T60" si="480">ATAN(N60/M60)*180/PI()</f>
        <v>42.922246294841329</v>
      </c>
      <c r="U60" s="26"/>
      <c r="V60" s="23">
        <f t="shared" ref="V60" si="481">(G60-$G$20)*100</f>
        <v>0.1500000013038516</v>
      </c>
      <c r="W60" s="21">
        <f t="shared" ref="W60" si="482">(H60-$H$20)*100</f>
        <v>0.95000006258487701</v>
      </c>
      <c r="X60" s="21">
        <f t="shared" ref="X60" si="483">SQRT(V60^2+W60^2)</f>
        <v>0.96176926510594307</v>
      </c>
      <c r="Y60" s="21">
        <f t="shared" ref="Y60" si="484">(I60-$I$20)*100</f>
        <v>-1.3500000000021828</v>
      </c>
      <c r="Z60" s="21">
        <f t="shared" ref="Z60" si="485">SQRT((G60-$G$20)^2+(H60-$H$20)^2+(I60-$I$20)^2)*100</f>
        <v>1.6575584814142514</v>
      </c>
      <c r="AA60" s="21">
        <f t="shared" ref="AA60" si="486">Z60/F60</f>
        <v>1.4882679967804726E-2</v>
      </c>
      <c r="AB60" s="22">
        <f t="shared" ref="AB60" si="487">(AA60-$AA$20)/(F60-$F$20)</f>
        <v>1.3362675616435221E-4</v>
      </c>
      <c r="AC60" s="26"/>
      <c r="AD60" s="52">
        <f t="shared" ref="AD60" si="488">IF(F60&lt;=0,NA(),IF((G60-$G$20)&lt;0,ATAN2((H60-$H$20),(G60-$G$20))*180/PI()+360,ATAN2((H60-$H$20),(G60-$G$20))*180/PI()))</f>
        <v>8.9726261101316016</v>
      </c>
      <c r="AE60" s="53">
        <f t="shared" ref="AE60" si="489">IF(E60&lt;=0,NA(),ATAN(Y60/X60)*180/PI())</f>
        <v>-54.53310443582032</v>
      </c>
      <c r="AF60" s="26"/>
      <c r="AG60" s="67">
        <f t="shared" ref="AG60" si="490">1/(O60/E60)</f>
        <v>11.917591750536538</v>
      </c>
      <c r="AH60" s="67">
        <f t="shared" ref="AH60" si="491">1/(Z60/F60)</f>
        <v>67.192199399790312</v>
      </c>
      <c r="AI60" s="26"/>
      <c r="AJ60" s="20">
        <f t="shared" ref="AJ60" si="492">SQRT((G60-$E$11)^2+(H60-$F$11)^2+(I60-$G$11)^2)</f>
        <v>299.50142700624673</v>
      </c>
    </row>
    <row r="61" spans="2:36" ht="15.75" x14ac:dyDescent="0.25">
      <c r="B61" s="111">
        <v>42</v>
      </c>
      <c r="C61" s="112"/>
      <c r="D61" s="100">
        <v>45398.666666666664</v>
      </c>
      <c r="E61" s="97">
        <f t="shared" ref="E61" si="493">D61-D60</f>
        <v>8</v>
      </c>
      <c r="F61" s="98">
        <f t="shared" ref="F61" si="494">D61-D$20</f>
        <v>119.375</v>
      </c>
      <c r="G61" s="17">
        <v>808768.40049999999</v>
      </c>
      <c r="H61" s="17">
        <v>9158829.0069999993</v>
      </c>
      <c r="I61" s="18">
        <v>2562.8935000000001</v>
      </c>
      <c r="K61" s="19">
        <f t="shared" ref="K61:K62" si="495">(G61-G60)*100</f>
        <v>-0.24999999441206455</v>
      </c>
      <c r="L61" s="20">
        <f t="shared" ref="L61:L62" si="496">(H61-H60)*100</f>
        <v>0.34999996423721313</v>
      </c>
      <c r="M61" s="20">
        <f t="shared" ref="M61:M62" si="497">SQRT(K61^2+L61^2)</f>
        <v>0.43011623100283342</v>
      </c>
      <c r="N61" s="20">
        <f t="shared" ref="N61:N62" si="498">(I61-I60)*100</f>
        <v>-0.84999999999126885</v>
      </c>
      <c r="O61" s="21">
        <f t="shared" ref="O61:O62" si="499">(SQRT((G61-G60)^2+(H61-H60)^2+(I61-I60)^2)*100)</f>
        <v>0.95262792954922315</v>
      </c>
      <c r="P61" s="21">
        <f t="shared" ref="P61:P62" si="500">O61/(F61-F60)</f>
        <v>0.11907849119365289</v>
      </c>
      <c r="Q61" s="22">
        <f t="shared" ref="Q61:Q62" si="501">(P61-P60)/(F61-F60)</f>
        <v>4.3961151410576091E-3</v>
      </c>
      <c r="R61" s="26"/>
      <c r="S61" s="52">
        <f t="shared" ref="S61:S62" si="502">IF(K61&lt;0, ATAN2(L61,K61)*180/PI()+360,ATAN2(L61,K61)*180/PI())</f>
        <v>324.46232004474763</v>
      </c>
      <c r="T61" s="53">
        <f t="shared" ref="T61:T62" si="503">ATAN(N61/M61)*180/PI()</f>
        <v>-63.159718593971782</v>
      </c>
      <c r="U61" s="26"/>
      <c r="V61" s="23">
        <f t="shared" ref="V61:V62" si="504">(G61-$G$20)*100</f>
        <v>-9.9999993108212948E-2</v>
      </c>
      <c r="W61" s="21">
        <f t="shared" ref="W61:W62" si="505">(H61-$H$20)*100</f>
        <v>1.3000000268220901</v>
      </c>
      <c r="X61" s="21">
        <f t="shared" ref="X61:X62" si="506">SQRT(V61^2+W61^2)</f>
        <v>1.3038405072550392</v>
      </c>
      <c r="Y61" s="21">
        <f t="shared" ref="Y61:Y62" si="507">(I61-$I$20)*100</f>
        <v>-2.1999999999934516</v>
      </c>
      <c r="Z61" s="21">
        <f t="shared" ref="Z61:Z62" si="508">SQRT((G61-$G$20)^2+(H61-$H$20)^2+(I61-$I$20)^2)*100</f>
        <v>2.5573423838685083</v>
      </c>
      <c r="AA61" s="21">
        <f t="shared" ref="AA61:AA62" si="509">Z61/F61</f>
        <v>2.142276342507651E-2</v>
      </c>
      <c r="AB61" s="22">
        <f t="shared" ref="AB61:AB62" si="510">(AA61-$AA$20)/(F61-$F$20)</f>
        <v>1.7945770408441054E-4</v>
      </c>
      <c r="AC61" s="26"/>
      <c r="AD61" s="52">
        <f t="shared" ref="AD61:AD62" si="511">IF(F61&lt;=0,NA(),IF((G61-$G$20)&lt;0,ATAN2((H61-$H$20),(G61-$G$20))*180/PI()+360,ATAN2((H61-$H$20),(G61-$G$20))*180/PI()))</f>
        <v>355.60129503736368</v>
      </c>
      <c r="AE61" s="53">
        <f t="shared" ref="AE61:AE62" si="512">IF(E61&lt;=0,NA(),ATAN(Y61/X61)*180/PI())</f>
        <v>-59.346695245382463</v>
      </c>
      <c r="AF61" s="26"/>
      <c r="AG61" s="67">
        <f t="shared" ref="AG61:AG62" si="513">1/(O61/E61)</f>
        <v>8.3978222261292963</v>
      </c>
      <c r="AH61" s="67">
        <f t="shared" ref="AH61:AH62" si="514">1/(Z61/F61)</f>
        <v>46.67931863680321</v>
      </c>
      <c r="AI61" s="26"/>
      <c r="AJ61" s="20">
        <f t="shared" ref="AJ61:AJ62" si="515">SQRT((G61-$E$11)^2+(H61-$F$11)^2+(I61-$G$11)^2)</f>
        <v>299.49876039841564</v>
      </c>
    </row>
    <row r="62" spans="2:36" ht="15.75" x14ac:dyDescent="0.25">
      <c r="B62" s="111">
        <v>43</v>
      </c>
      <c r="C62" s="112"/>
      <c r="D62" s="100">
        <v>45402.666666666664</v>
      </c>
      <c r="E62" s="97">
        <f t="shared" ref="E62" si="516">D62-D61</f>
        <v>4</v>
      </c>
      <c r="F62" s="98">
        <f t="shared" ref="F62" si="517">D62-D$20</f>
        <v>123.375</v>
      </c>
      <c r="G62" s="17">
        <v>808768.39500000002</v>
      </c>
      <c r="H62" s="17">
        <v>9158829.0069999993</v>
      </c>
      <c r="I62" s="18">
        <v>2562.8980000000001</v>
      </c>
      <c r="K62" s="19">
        <f t="shared" si="495"/>
        <v>-0.54999999701976776</v>
      </c>
      <c r="L62" s="20">
        <f t="shared" si="496"/>
        <v>0</v>
      </c>
      <c r="M62" s="20">
        <f t="shared" si="497"/>
        <v>0.54999999701976776</v>
      </c>
      <c r="N62" s="20">
        <f t="shared" si="498"/>
        <v>0.4500000000007276</v>
      </c>
      <c r="O62" s="21">
        <f t="shared" si="499"/>
        <v>0.71063351787148299</v>
      </c>
      <c r="P62" s="21">
        <f t="shared" si="500"/>
        <v>0.17765837946787075</v>
      </c>
      <c r="Q62" s="22">
        <f t="shared" si="501"/>
        <v>1.4644972068554463E-2</v>
      </c>
      <c r="R62" s="26"/>
      <c r="S62" s="52">
        <f t="shared" si="502"/>
        <v>270</v>
      </c>
      <c r="T62" s="53">
        <f t="shared" si="503"/>
        <v>39.289407014703443</v>
      </c>
      <c r="U62" s="26"/>
      <c r="V62" s="23">
        <f t="shared" si="504"/>
        <v>-0.64999999012798071</v>
      </c>
      <c r="W62" s="21">
        <f t="shared" si="505"/>
        <v>1.3000000268220901</v>
      </c>
      <c r="X62" s="21">
        <f t="shared" si="506"/>
        <v>1.4534442049503691</v>
      </c>
      <c r="Y62" s="21">
        <f t="shared" si="507"/>
        <v>-1.749999999992724</v>
      </c>
      <c r="Z62" s="21">
        <f t="shared" si="508"/>
        <v>2.2748626457169552</v>
      </c>
      <c r="AA62" s="21">
        <f t="shared" si="509"/>
        <v>1.8438603004798014E-2</v>
      </c>
      <c r="AB62" s="22">
        <f t="shared" si="510"/>
        <v>1.494516960875219E-4</v>
      </c>
      <c r="AC62" s="26"/>
      <c r="AD62" s="52">
        <f t="shared" si="511"/>
        <v>333.4349496438582</v>
      </c>
      <c r="AE62" s="53">
        <f t="shared" si="512"/>
        <v>-50.289027663464729</v>
      </c>
      <c r="AF62" s="26"/>
      <c r="AG62" s="67">
        <f t="shared" si="513"/>
        <v>5.6287803761085673</v>
      </c>
      <c r="AH62" s="67">
        <f t="shared" si="514"/>
        <v>54.234043638760717</v>
      </c>
      <c r="AI62" s="26"/>
      <c r="AJ62" s="20">
        <f t="shared" si="515"/>
        <v>299.50234285841219</v>
      </c>
    </row>
    <row r="63" spans="2:36" ht="15.75" x14ac:dyDescent="0.25">
      <c r="B63" s="111">
        <v>44</v>
      </c>
      <c r="C63" s="112"/>
      <c r="D63" s="100">
        <v>45405.666666666664</v>
      </c>
      <c r="E63" s="97">
        <f t="shared" ref="E63" si="518">D63-D62</f>
        <v>3</v>
      </c>
      <c r="F63" s="98">
        <f t="shared" ref="F63" si="519">D63-D$20</f>
        <v>126.375</v>
      </c>
      <c r="G63" s="17">
        <v>808768.4084999999</v>
      </c>
      <c r="H63" s="17">
        <v>9158828.9995000008</v>
      </c>
      <c r="I63" s="18">
        <v>2562.8985000000002</v>
      </c>
      <c r="K63" s="19">
        <f t="shared" ref="K63" si="520">(G63-G62)*100</f>
        <v>1.3499999884516001</v>
      </c>
      <c r="L63" s="20">
        <f t="shared" ref="L63" si="521">(H63-H62)*100</f>
        <v>-0.74999984353780746</v>
      </c>
      <c r="M63" s="20">
        <f t="shared" ref="M63" si="522">SQRT(K63^2+L63^2)</f>
        <v>1.5443444350681801</v>
      </c>
      <c r="N63" s="20">
        <f t="shared" ref="N63" si="523">(I63-I62)*100</f>
        <v>5.0000000010186341E-2</v>
      </c>
      <c r="O63" s="21">
        <f t="shared" ref="O63" si="524">(SQRT((G63-G62)^2+(H63-H62)^2+(I63-I62)^2)*100)</f>
        <v>1.5451536280017837</v>
      </c>
      <c r="P63" s="21">
        <f t="shared" ref="P63" si="525">O63/(F63-F62)</f>
        <v>0.5150512093339279</v>
      </c>
      <c r="Q63" s="22">
        <f t="shared" ref="Q63" si="526">(P63-P62)/(F63-F62)</f>
        <v>0.11246427662201904</v>
      </c>
      <c r="R63" s="26"/>
      <c r="S63" s="52">
        <f t="shared" ref="S63" si="527">IF(K63&lt;0, ATAN2(L63,K63)*180/PI()+360,ATAN2(L63,K63)*180/PI())</f>
        <v>119.05459923283559</v>
      </c>
      <c r="T63" s="53">
        <f t="shared" ref="T63" si="528">ATAN(N63/M63)*180/PI()</f>
        <v>1.8543717098881092</v>
      </c>
      <c r="U63" s="26"/>
      <c r="V63" s="23">
        <f t="shared" ref="V63" si="529">(G63-$G$20)*100</f>
        <v>0.69999999832361937</v>
      </c>
      <c r="W63" s="21">
        <f t="shared" ref="W63" si="530">(H63-$H$20)*100</f>
        <v>0.55000018328428268</v>
      </c>
      <c r="X63" s="21">
        <f t="shared" ref="X63" si="531">SQRT(V63^2+W63^2)</f>
        <v>0.89022480265706572</v>
      </c>
      <c r="Y63" s="21">
        <f t="shared" ref="Y63" si="532">(I63-$I$20)*100</f>
        <v>-1.6999999999825377</v>
      </c>
      <c r="Z63" s="21">
        <f t="shared" ref="Z63" si="533">SQRT((G63-$G$20)^2+(H63-$H$20)^2+(I63-$I$20)^2)*100</f>
        <v>1.9189841581436884</v>
      </c>
      <c r="AA63" s="21">
        <f t="shared" ref="AA63" si="534">Z63/F63</f>
        <v>1.5184840024875872E-2</v>
      </c>
      <c r="AB63" s="22">
        <f t="shared" ref="AB63" si="535">(AA63-$AA$20)/(F63-$F$20)</f>
        <v>1.2015699327300393E-4</v>
      </c>
      <c r="AC63" s="26"/>
      <c r="AD63" s="52">
        <f t="shared" ref="AD63" si="536">IF(F63&lt;=0,NA(),IF((G63-$G$20)&lt;0,ATAN2((H63-$H$20),(G63-$G$20))*180/PI()+360,ATAN2((H63-$H$20),(G63-$G$20))*180/PI()))</f>
        <v>51.842764070274598</v>
      </c>
      <c r="AE63" s="53">
        <f t="shared" ref="AE63" si="537">IF(E63&lt;=0,NA(),ATAN(Y63/X63)*180/PI())</f>
        <v>-62.360673487181529</v>
      </c>
      <c r="AF63" s="26"/>
      <c r="AG63" s="67">
        <f t="shared" ref="AG63" si="538">1/(O63/E63)</f>
        <v>1.9415545131778553</v>
      </c>
      <c r="AH63" s="67">
        <f t="shared" ref="AH63" si="539">1/(Z63/F63)</f>
        <v>65.855155428822144</v>
      </c>
      <c r="AI63" s="26"/>
      <c r="AJ63" s="20">
        <f t="shared" ref="AJ63" si="540">SQRT((G63-$E$11)^2+(H63-$F$11)^2+(I63-$G$11)^2)</f>
        <v>299.50129320036069</v>
      </c>
    </row>
    <row r="64" spans="2:36" ht="15.75" x14ac:dyDescent="0.25">
      <c r="B64" s="111">
        <v>45</v>
      </c>
      <c r="C64" s="112"/>
      <c r="D64" s="100">
        <v>45413.666666666664</v>
      </c>
      <c r="E64" s="97">
        <f t="shared" ref="E64" si="541">D64-D63</f>
        <v>8</v>
      </c>
      <c r="F64" s="98">
        <f t="shared" ref="F64" si="542">D64-D$20</f>
        <v>134.375</v>
      </c>
      <c r="G64" s="17">
        <v>808768.38250000007</v>
      </c>
      <c r="H64" s="17">
        <v>9158829.0085000005</v>
      </c>
      <c r="I64" s="18">
        <v>2562.837</v>
      </c>
      <c r="K64" s="19">
        <f t="shared" ref="K64" si="543">(G64-G63)*100</f>
        <v>-2.5999999837949872</v>
      </c>
      <c r="L64" s="20">
        <f t="shared" ref="L64" si="544">(H64-H63)*100</f>
        <v>0.8999999612569809</v>
      </c>
      <c r="M64" s="20">
        <f t="shared" ref="M64" si="545">SQRT(K64^2+L64^2)</f>
        <v>2.7513632704527589</v>
      </c>
      <c r="N64" s="20">
        <f t="shared" ref="N64" si="546">(I64-I63)*100</f>
        <v>-6.1500000000251021</v>
      </c>
      <c r="O64" s="21">
        <f t="shared" ref="O64" si="547">(SQRT((G64-G63)^2+(H64-H63)^2+(I64-I63)^2)*100)</f>
        <v>6.7373956278598675</v>
      </c>
      <c r="P64" s="21">
        <f t="shared" ref="P64" si="548">O64/(F64-F63)</f>
        <v>0.84217445348248343</v>
      </c>
      <c r="Q64" s="22">
        <f t="shared" ref="Q64" si="549">(P64-P63)/(F64-F63)</f>
        <v>4.0890405518569442E-2</v>
      </c>
      <c r="R64" s="26"/>
      <c r="S64" s="52">
        <f t="shared" ref="S64" si="550">IF(K64&lt;0, ATAN2(L64,K64)*180/PI()+360,ATAN2(L64,K64)*180/PI())</f>
        <v>289.09349134845405</v>
      </c>
      <c r="T64" s="53">
        <f t="shared" ref="T64" si="551">ATAN(N64/M64)*180/PI()</f>
        <v>-65.897396916552026</v>
      </c>
      <c r="U64" s="26"/>
      <c r="V64" s="23">
        <f t="shared" ref="V64" si="552">(G64-$G$20)*100</f>
        <v>-1.8999999854713678</v>
      </c>
      <c r="W64" s="21">
        <f t="shared" ref="W64" si="553">(H64-$H$20)*100</f>
        <v>1.4500001445412636</v>
      </c>
      <c r="X64" s="21">
        <f t="shared" ref="X64" si="554">SQRT(V64^2+W64^2)</f>
        <v>2.3900837566832012</v>
      </c>
      <c r="Y64" s="21">
        <f t="shared" ref="Y64" si="555">(I64-$I$20)*100</f>
        <v>-7.8500000000076398</v>
      </c>
      <c r="Z64" s="21">
        <f t="shared" ref="Z64" si="556">SQRT((G64-$G$20)^2+(H64-$H$20)^2+(I64-$I$20)^2)*100</f>
        <v>8.2057906605080309</v>
      </c>
      <c r="AA64" s="21">
        <f t="shared" ref="AA64" si="557">Z64/F64</f>
        <v>6.1066349101455114E-2</v>
      </c>
      <c r="AB64" s="22">
        <f t="shared" ref="AB64" si="558">(AA64-$AA$20)/(F64-$F$20)</f>
        <v>4.544472491271078E-4</v>
      </c>
      <c r="AC64" s="26"/>
      <c r="AD64" s="52">
        <f t="shared" ref="AD64" si="559">IF(F64&lt;=0,NA(),IF((G64-$G$20)&lt;0,ATAN2((H64-$H$20),(G64-$G$20))*180/PI()+360,ATAN2((H64-$H$20),(G64-$G$20))*180/PI()))</f>
        <v>307.3493520104297</v>
      </c>
      <c r="AE64" s="53">
        <f t="shared" ref="AE64" si="560">IF(E64&lt;=0,NA(),ATAN(Y64/X64)*180/PI())</f>
        <v>-73.066118897273824</v>
      </c>
      <c r="AF64" s="26"/>
      <c r="AG64" s="67">
        <f t="shared" ref="AG64" si="561">1/(O64/E64)</f>
        <v>1.1874024388473086</v>
      </c>
      <c r="AH64" s="67">
        <f t="shared" ref="AH64" si="562">1/(Z64/F64)</f>
        <v>16.37563100978263</v>
      </c>
      <c r="AI64" s="26"/>
      <c r="AJ64" s="20">
        <f t="shared" ref="AJ64" si="563">SQRT((G64-$E$11)^2+(H64-$F$11)^2+(I64-$G$11)^2)</f>
        <v>299.4998382463304</v>
      </c>
    </row>
    <row r="65" spans="2:36" ht="15.75" x14ac:dyDescent="0.25">
      <c r="B65" s="111">
        <v>46</v>
      </c>
      <c r="C65" s="112"/>
      <c r="D65" s="100">
        <v>45418.666666666664</v>
      </c>
      <c r="E65" s="97">
        <f t="shared" ref="E65" si="564">D65-D64</f>
        <v>5</v>
      </c>
      <c r="F65" s="98">
        <f t="shared" ref="F65" si="565">D65-D$20</f>
        <v>139.375</v>
      </c>
      <c r="G65" s="17">
        <v>808768.37599999993</v>
      </c>
      <c r="H65" s="17">
        <v>9158829.0264999997</v>
      </c>
      <c r="I65" s="18">
        <v>2562.9004999999997</v>
      </c>
      <c r="K65" s="19">
        <f t="shared" ref="K65" si="566">(G65-G64)*100</f>
        <v>-0.65000001341104507</v>
      </c>
      <c r="L65" s="20">
        <f t="shared" ref="L65" si="567">(H65-H64)*100</f>
        <v>1.7999999225139618</v>
      </c>
      <c r="M65" s="20">
        <f t="shared" ref="M65" si="568">SQRT(K65^2+L65^2)</f>
        <v>1.913765852575656</v>
      </c>
      <c r="N65" s="20">
        <f t="shared" ref="N65" si="569">(I65-I64)*100</f>
        <v>6.3499999999748979</v>
      </c>
      <c r="O65" s="21">
        <f t="shared" ref="O65" si="570">(SQRT((G65-G64)^2+(H65-H64)^2+(I65-I64)^2)*100)</f>
        <v>6.6321187970486344</v>
      </c>
      <c r="P65" s="21">
        <f t="shared" ref="P65" si="571">O65/(F65-F64)</f>
        <v>1.3264237594097268</v>
      </c>
      <c r="Q65" s="22">
        <f t="shared" ref="Q65" si="572">(P65-P64)/(F65-F64)</f>
        <v>9.6849861185448666E-2</v>
      </c>
      <c r="R65" s="26"/>
      <c r="S65" s="52">
        <f t="shared" ref="S65" si="573">IF(K65&lt;0, ATAN2(L65,K65)*180/PI()+360,ATAN2(L65,K65)*180/PI())</f>
        <v>340.1447844651176</v>
      </c>
      <c r="T65" s="53">
        <f t="shared" ref="T65" si="574">ATAN(N65/M65)*180/PI()</f>
        <v>73.228220139689796</v>
      </c>
      <c r="U65" s="26"/>
      <c r="V65" s="23">
        <f t="shared" ref="V65" si="575">(G65-$G$20)*100</f>
        <v>-2.5499999988824129</v>
      </c>
      <c r="W65" s="21">
        <f t="shared" ref="W65" si="576">(H65-$H$20)*100</f>
        <v>3.2500000670552254</v>
      </c>
      <c r="X65" s="21">
        <f t="shared" ref="X65" si="577">SQRT(V65^2+W65^2)</f>
        <v>4.1309805652120026</v>
      </c>
      <c r="Y65" s="21">
        <f t="shared" ref="Y65" si="578">(I65-$I$20)*100</f>
        <v>-1.5000000000327418</v>
      </c>
      <c r="Z65" s="21">
        <f t="shared" ref="Z65" si="579">SQRT((G65-$G$20)^2+(H65-$H$20)^2+(I65-$I$20)^2)*100</f>
        <v>4.394883437618966</v>
      </c>
      <c r="AA65" s="21">
        <f t="shared" ref="AA65" si="580">Z65/F65</f>
        <v>3.1532795964979127E-2</v>
      </c>
      <c r="AB65" s="22">
        <f t="shared" ref="AB65" si="581">(AA65-$AA$20)/(F65-$F$20)</f>
        <v>2.2624427598191301E-4</v>
      </c>
      <c r="AC65" s="26"/>
      <c r="AD65" s="52">
        <f t="shared" ref="AD65" si="582">IF(F65&lt;=0,NA(),IF((G65-$G$20)&lt;0,ATAN2((H65-$H$20),(G65-$G$20))*180/PI()+360,ATAN2((H65-$H$20),(G65-$G$20))*180/PI()))</f>
        <v>321.881724216934</v>
      </c>
      <c r="AE65" s="53">
        <f t="shared" ref="AE65" si="583">IF(E65&lt;=0,NA(),ATAN(Y65/X65)*180/PI())</f>
        <v>-19.956461430245199</v>
      </c>
      <c r="AF65" s="26"/>
      <c r="AG65" s="67">
        <f t="shared" ref="AG65" si="584">1/(O65/E65)</f>
        <v>0.75390688149691398</v>
      </c>
      <c r="AH65" s="67">
        <f t="shared" ref="AH65" si="585">1/(Z65/F65)</f>
        <v>31.713014003281454</v>
      </c>
      <c r="AI65" s="26"/>
      <c r="AJ65" s="20">
        <f t="shared" ref="AJ65" si="586">SQRT((G65-$E$11)^2+(H65-$F$11)^2+(I65-$G$11)^2)</f>
        <v>299.49682936887075</v>
      </c>
    </row>
    <row r="66" spans="2:36" ht="15.75" x14ac:dyDescent="0.25">
      <c r="B66" s="111">
        <v>47</v>
      </c>
      <c r="C66" s="112"/>
      <c r="D66" s="100">
        <v>45422.666666666664</v>
      </c>
      <c r="E66" s="97">
        <f t="shared" ref="E66" si="587">D66-D65</f>
        <v>4</v>
      </c>
      <c r="F66" s="98">
        <f t="shared" ref="F66" si="588">D66-D$20</f>
        <v>143.375</v>
      </c>
      <c r="G66" s="17">
        <v>808768.35899999994</v>
      </c>
      <c r="H66" s="17">
        <v>9158829.0354999993</v>
      </c>
      <c r="I66" s="18">
        <v>2562.8980000000001</v>
      </c>
      <c r="K66" s="19">
        <f t="shared" ref="K66" si="589">(G66-G65)*100</f>
        <v>-1.6999999992549419</v>
      </c>
      <c r="L66" s="20">
        <f t="shared" ref="L66" si="590">(H66-H65)*100</f>
        <v>0.8999999612569809</v>
      </c>
      <c r="M66" s="20">
        <f t="shared" ref="M66" si="591">SQRT(K66^2+L66^2)</f>
        <v>1.9235383873812786</v>
      </c>
      <c r="N66" s="20">
        <f t="shared" ref="N66" si="592">(I66-I65)*100</f>
        <v>-0.24999999995998223</v>
      </c>
      <c r="O66" s="21">
        <f t="shared" ref="O66" si="593">(SQRT((G66-G65)^2+(H66-H65)^2+(I66-I65)^2)*100)</f>
        <v>1.9397164554927508</v>
      </c>
      <c r="P66" s="21">
        <f t="shared" ref="P66" si="594">O66/(F66-F65)</f>
        <v>0.48492911387318771</v>
      </c>
      <c r="Q66" s="22">
        <f t="shared" ref="Q66" si="595">(P66-P65)/(F66-F65)</f>
        <v>-0.21037366138413477</v>
      </c>
      <c r="R66" s="26"/>
      <c r="S66" s="52">
        <f t="shared" ref="S66" si="596">IF(K66&lt;0, ATAN2(L66,K66)*180/PI()+360,ATAN2(L66,K66)*180/PI())</f>
        <v>297.89727002141797</v>
      </c>
      <c r="T66" s="53">
        <f t="shared" ref="T66" si="597">ATAN(N66/M66)*180/PI()</f>
        <v>-7.4051549049516767</v>
      </c>
      <c r="U66" s="26"/>
      <c r="V66" s="23">
        <f t="shared" ref="V66" si="598">(G66-$G$20)*100</f>
        <v>-4.2499999981373549</v>
      </c>
      <c r="W66" s="21">
        <f t="shared" ref="W66" si="599">(H66-$H$20)*100</f>
        <v>4.1500000283122063</v>
      </c>
      <c r="X66" s="21">
        <f t="shared" ref="X66" si="600">SQRT(V66^2+W66^2)</f>
        <v>5.9401178623962361</v>
      </c>
      <c r="Y66" s="21">
        <f t="shared" ref="Y66" si="601">(I66-$I$20)*100</f>
        <v>-1.749999999992724</v>
      </c>
      <c r="Z66" s="21">
        <f t="shared" ref="Z66" si="602">SQRT((G66-$G$20)^2+(H66-$H$20)^2+(I66-$I$20)^2)*100</f>
        <v>6.1925358472223122</v>
      </c>
      <c r="AA66" s="21">
        <f t="shared" ref="AA66" si="603">Z66/F66</f>
        <v>4.3191182892570616E-2</v>
      </c>
      <c r="AB66" s="22">
        <f t="shared" ref="AB66" si="604">(AA66-$AA$20)/(F66-$F$20)</f>
        <v>3.012462625462641E-4</v>
      </c>
      <c r="AC66" s="26"/>
      <c r="AD66" s="52">
        <f t="shared" ref="AD66" si="605">IF(F66&lt;=0,NA(),IF((G66-$G$20)&lt;0,ATAN2((H66-$H$20),(G66-$G$20))*180/PI()+360,ATAN2((H66-$H$20),(G66-$G$20))*180/PI()))</f>
        <v>314.31793981476608</v>
      </c>
      <c r="AE66" s="53">
        <f t="shared" ref="AE66" si="606">IF(E66&lt;=0,NA(),ATAN(Y66/X66)*180/PI())</f>
        <v>-16.415339768962141</v>
      </c>
      <c r="AF66" s="26"/>
      <c r="AG66" s="67">
        <f t="shared" ref="AG66" si="607">1/(O66/E66)</f>
        <v>2.0621570687164534</v>
      </c>
      <c r="AH66" s="67">
        <f t="shared" ref="AH66" si="608">1/(Z66/F66)</f>
        <v>23.152873642921495</v>
      </c>
      <c r="AI66" s="26"/>
      <c r="AJ66" s="20">
        <f t="shared" ref="AJ66" si="609">SQRT((G66-$E$11)^2+(H66-$F$11)^2+(I66-$G$11)^2)</f>
        <v>299.49827535220714</v>
      </c>
    </row>
    <row r="67" spans="2:36" ht="15.75" x14ac:dyDescent="0.25">
      <c r="B67" s="111">
        <v>48</v>
      </c>
      <c r="C67" s="112"/>
      <c r="D67" s="100">
        <v>45426.666666666664</v>
      </c>
      <c r="E67" s="97">
        <f t="shared" ref="E67" si="610">D67-D66</f>
        <v>4</v>
      </c>
      <c r="F67" s="98">
        <f t="shared" ref="F67" si="611">D67-D$20</f>
        <v>147.375</v>
      </c>
      <c r="G67" s="17">
        <v>808768.40999999992</v>
      </c>
      <c r="H67" s="17">
        <v>9158829.0020000003</v>
      </c>
      <c r="I67" s="18">
        <v>2562.8985000000002</v>
      </c>
      <c r="K67" s="19">
        <f t="shared" ref="K67" si="612">(G67-G66)*100</f>
        <v>5.0999999977648258</v>
      </c>
      <c r="L67" s="20">
        <f t="shared" ref="L67" si="613">(H67-H66)*100</f>
        <v>-3.3499998971819878</v>
      </c>
      <c r="M67" s="20">
        <f t="shared" ref="M67" si="614">SQRT(K67^2+L67^2)</f>
        <v>6.1018439252672261</v>
      </c>
      <c r="N67" s="20">
        <f t="shared" ref="N67" si="615">(I67-I66)*100</f>
        <v>5.0000000010186341E-2</v>
      </c>
      <c r="O67" s="21">
        <f t="shared" ref="O67" si="616">(SQRT((G67-G66)^2+(H67-H66)^2+(I67-I66)^2)*100)</f>
        <v>6.102048777936929</v>
      </c>
      <c r="P67" s="21">
        <f t="shared" ref="P67" si="617">O67/(F67-F66)</f>
        <v>1.5255121944842323</v>
      </c>
      <c r="Q67" s="22">
        <f t="shared" ref="Q67" si="618">(P67-P66)/(F67-F66)</f>
        <v>0.26014577015276114</v>
      </c>
      <c r="R67" s="26"/>
      <c r="S67" s="52">
        <f t="shared" ref="S67" si="619">IF(K67&lt;0, ATAN2(L67,K67)*180/PI()+360,ATAN2(L67,K67)*180/PI())</f>
        <v>123.29941974176958</v>
      </c>
      <c r="T67" s="53">
        <f t="shared" ref="T67" si="620">ATAN(N67/M67)*180/PI()</f>
        <v>0.46948510885290878</v>
      </c>
      <c r="U67" s="26"/>
      <c r="V67" s="23">
        <f t="shared" ref="V67" si="621">(G67-$G$20)*100</f>
        <v>0.84999999962747097</v>
      </c>
      <c r="W67" s="21">
        <f t="shared" ref="W67" si="622">(H67-$H$20)*100</f>
        <v>0.80000013113021851</v>
      </c>
      <c r="X67" s="21">
        <f t="shared" ref="X67" si="623">SQRT(V67^2+W67^2)</f>
        <v>1.1672618425936261</v>
      </c>
      <c r="Y67" s="21">
        <f t="shared" ref="Y67" si="624">(I67-$I$20)*100</f>
        <v>-1.6999999999825377</v>
      </c>
      <c r="Z67" s="21">
        <f t="shared" ref="Z67" si="625">SQRT((G67-$G$20)^2+(H67-$H$20)^2+(I67-$I$20)^2)*100</f>
        <v>2.0621591134332227</v>
      </c>
      <c r="AA67" s="21">
        <f t="shared" ref="AA67" si="626">Z67/F67</f>
        <v>1.3992597885891248E-2</v>
      </c>
      <c r="AB67" s="22">
        <f t="shared" ref="AB67" si="627">(AA67-$AA$20)/(F67-$F$20)</f>
        <v>9.4945532728693793E-5</v>
      </c>
      <c r="AC67" s="26"/>
      <c r="AD67" s="52">
        <f t="shared" ref="AD67" si="628">IF(F67&lt;=0,NA(),IF((G67-$G$20)&lt;0,ATAN2((H67-$H$20),(G67-$G$20))*180/PI()+360,ATAN2((H67-$H$20),(G67-$G$20))*180/PI()))</f>
        <v>46.735699889257305</v>
      </c>
      <c r="AE67" s="53">
        <f t="shared" ref="AE67" si="629">IF(E67&lt;=0,NA(),ATAN(Y67/X67)*180/PI())</f>
        <v>-55.525549093397345</v>
      </c>
      <c r="AF67" s="26"/>
      <c r="AG67" s="67">
        <f t="shared" ref="AG67" si="630">1/(O67/E67)</f>
        <v>0.65551753936525881</v>
      </c>
      <c r="AH67" s="67">
        <f t="shared" ref="AH67" si="631">1/(Z67/F67)</f>
        <v>71.466357295116808</v>
      </c>
      <c r="AI67" s="26"/>
      <c r="AJ67" s="20">
        <f t="shared" ref="AJ67" si="632">SQRT((G67-$E$11)^2+(H67-$F$11)^2+(I67-$G$11)^2)</f>
        <v>299.49840554407496</v>
      </c>
    </row>
    <row r="68" spans="2:36" ht="15.75" x14ac:dyDescent="0.25">
      <c r="B68" s="111">
        <v>49</v>
      </c>
      <c r="C68" s="112"/>
      <c r="D68" s="100">
        <v>45432.666666666664</v>
      </c>
      <c r="E68" s="97">
        <f t="shared" ref="E68" si="633">D68-D67</f>
        <v>6</v>
      </c>
      <c r="F68" s="98">
        <f t="shared" ref="F68" si="634">D68-D$20</f>
        <v>153.375</v>
      </c>
      <c r="G68" s="17">
        <v>808768.41149999993</v>
      </c>
      <c r="H68" s="17">
        <v>9158829.0024999995</v>
      </c>
      <c r="I68" s="18">
        <v>2562.8874999999998</v>
      </c>
      <c r="K68" s="19">
        <f t="shared" ref="K68" si="635">(G68-G67)*100</f>
        <v>0.1500000013038516</v>
      </c>
      <c r="L68" s="20">
        <f t="shared" ref="L68" si="636">(H68-H67)*100</f>
        <v>4.9999915063381195E-2</v>
      </c>
      <c r="M68" s="20">
        <f t="shared" ref="M68" si="637">SQRT(K68^2+L68^2)</f>
        <v>0.15811385738606473</v>
      </c>
      <c r="N68" s="20">
        <f t="shared" ref="N68" si="638">(I68-I67)*100</f>
        <v>-1.1000000000422006</v>
      </c>
      <c r="O68" s="21">
        <f t="shared" ref="O68" si="639">(SQRT((G68-G67)^2+(H68-H67)^2+(I68-I67)^2)*100)</f>
        <v>1.111305534940928</v>
      </c>
      <c r="P68" s="21">
        <f t="shared" ref="P68" si="640">O68/(F68-F67)</f>
        <v>0.18521758915682132</v>
      </c>
      <c r="Q68" s="22">
        <f t="shared" ref="Q68" si="641">(P68-P67)/(F68-F67)</f>
        <v>-0.22338243422123516</v>
      </c>
      <c r="R68" s="26"/>
      <c r="S68" s="52">
        <f t="shared" ref="S68" si="642">IF(K68&lt;0, ATAN2(L68,K68)*180/PI()+360,ATAN2(L68,K68)*180/PI())</f>
        <v>71.565080525551835</v>
      </c>
      <c r="T68" s="53">
        <f t="shared" ref="T68" si="643">ATAN(N68/M68)*180/PI()</f>
        <v>-81.820338754434815</v>
      </c>
      <c r="U68" s="26"/>
      <c r="V68" s="23">
        <f t="shared" ref="V68" si="644">(G68-$G$20)*100</f>
        <v>1.0000000009313226</v>
      </c>
      <c r="W68" s="21">
        <f t="shared" ref="W68" si="645">(H68-$H$20)*100</f>
        <v>0.8500000461935997</v>
      </c>
      <c r="X68" s="21">
        <f t="shared" ref="X68" si="646">SQRT(V68^2+W68^2)</f>
        <v>1.3124405054674924</v>
      </c>
      <c r="Y68" s="21">
        <f t="shared" ref="Y68" si="647">(I68-$I$20)*100</f>
        <v>-2.8000000000247383</v>
      </c>
      <c r="Z68" s="21">
        <f t="shared" ref="Z68" si="648">SQRT((G68-$G$20)^2+(H68-$H$20)^2+(I68-$I$20)^2)*100</f>
        <v>3.0923292322342233</v>
      </c>
      <c r="AA68" s="21">
        <f t="shared" ref="AA68" si="649">Z68/F68</f>
        <v>2.0161885784738213E-2</v>
      </c>
      <c r="AB68" s="22">
        <f t="shared" ref="AB68" si="650">(AA68-$AA$20)/(F68-$F$20)</f>
        <v>1.3145483804230293E-4</v>
      </c>
      <c r="AC68" s="26"/>
      <c r="AD68" s="52">
        <f t="shared" ref="AD68" si="651">IF(F68&lt;=0,NA(),IF((G68-$G$20)&lt;0,ATAN2((H68-$H$20),(G68-$G$20))*180/PI()+360,ATAN2((H68-$H$20),(G68-$G$20))*180/PI()))</f>
        <v>49.635461916689863</v>
      </c>
      <c r="AE68" s="53">
        <f t="shared" ref="AE68" si="652">IF(E68&lt;=0,NA(),ATAN(Y68/X68)*180/PI())</f>
        <v>-64.886163233967324</v>
      </c>
      <c r="AF68" s="26"/>
      <c r="AG68" s="67">
        <f t="shared" ref="AG68" si="653">1/(O68/E68)</f>
        <v>5.3990552654981006</v>
      </c>
      <c r="AH68" s="67">
        <f t="shared" ref="AH68" si="654">1/(Z68/F68)</f>
        <v>49.59853511108382</v>
      </c>
      <c r="AI68" s="26"/>
      <c r="AJ68" s="20">
        <f t="shared" ref="AJ68" si="655">SQRT((G68-$E$11)^2+(H68-$F$11)^2+(I68-$G$11)^2)</f>
        <v>299.49572312031557</v>
      </c>
    </row>
    <row r="69" spans="2:36" ht="15.75" x14ac:dyDescent="0.25">
      <c r="B69" s="111">
        <v>50</v>
      </c>
      <c r="C69" s="112"/>
      <c r="D69" s="100">
        <v>45445.666666666664</v>
      </c>
      <c r="E69" s="97">
        <f t="shared" ref="E69" si="656">D69-D68</f>
        <v>13</v>
      </c>
      <c r="F69" s="98">
        <f t="shared" ref="F69" si="657">D69-D$20</f>
        <v>166.375</v>
      </c>
      <c r="G69" s="17">
        <v>808768.41700000002</v>
      </c>
      <c r="H69" s="17">
        <v>9158828.9989999998</v>
      </c>
      <c r="I69" s="18">
        <v>2562.8874999999998</v>
      </c>
      <c r="K69" s="19">
        <f t="shared" ref="K69" si="658">(G69-G68)*100</f>
        <v>0.55000000866129994</v>
      </c>
      <c r="L69" s="20">
        <f t="shared" ref="L69" si="659">(H69-H68)*100</f>
        <v>-0.34999996423721313</v>
      </c>
      <c r="M69" s="20">
        <f t="shared" ref="M69" si="660">SQRT(K69^2+L69^2)</f>
        <v>0.65192022862730714</v>
      </c>
      <c r="N69" s="20">
        <f t="shared" ref="N69" si="661">(I69-I68)*100</f>
        <v>0</v>
      </c>
      <c r="O69" s="21">
        <f t="shared" ref="O69" si="662">(SQRT((G69-G68)^2+(H69-H68)^2+(I69-I68)^2)*100)</f>
        <v>0.65192022862730725</v>
      </c>
      <c r="P69" s="21">
        <f t="shared" ref="P69" si="663">O69/(F69-F68)</f>
        <v>5.0147709894408247E-2</v>
      </c>
      <c r="Q69" s="22">
        <f t="shared" ref="Q69" si="664">(P69-P68)/(F69-F68)</f>
        <v>-1.0389990712493313E-2</v>
      </c>
      <c r="R69" s="26"/>
      <c r="S69" s="52">
        <f t="shared" ref="S69" si="665">IF(K69&lt;0, ATAN2(L69,K69)*180/PI()+360,ATAN2(L69,K69)*180/PI())</f>
        <v>122.47118923044656</v>
      </c>
      <c r="T69" s="53">
        <f t="shared" ref="T69" si="666">ATAN(N69/M69)*180/PI()</f>
        <v>0</v>
      </c>
      <c r="U69" s="26"/>
      <c r="V69" s="23">
        <f t="shared" ref="V69" si="667">(G69-$G$20)*100</f>
        <v>1.5500000095926225</v>
      </c>
      <c r="W69" s="21">
        <f t="shared" ref="W69" si="668">(H69-$H$20)*100</f>
        <v>0.50000008195638657</v>
      </c>
      <c r="X69" s="21">
        <f t="shared" ref="X69" si="669">SQRT(V69^2+W69^2)</f>
        <v>1.6286497817804548</v>
      </c>
      <c r="Y69" s="21">
        <f t="shared" ref="Y69" si="670">(I69-$I$20)*100</f>
        <v>-2.8000000000247383</v>
      </c>
      <c r="Z69" s="21">
        <f t="shared" ref="Z69" si="671">SQRT((G69-$G$20)^2+(H69-$H$20)^2+(I69-$I$20)^2)*100</f>
        <v>3.2392128846113302</v>
      </c>
      <c r="AA69" s="21">
        <f t="shared" ref="AA69" si="672">Z69/F69</f>
        <v>1.9469348667836697E-2</v>
      </c>
      <c r="AB69" s="22">
        <f t="shared" ref="AB69" si="673">(AA69-$AA$20)/(F69-$F$20)</f>
        <v>1.1702087854447301E-4</v>
      </c>
      <c r="AC69" s="26"/>
      <c r="AD69" s="52">
        <f t="shared" ref="AD69" si="674">IF(F69&lt;=0,NA(),IF((G69-$G$20)&lt;0,ATAN2((H69-$H$20),(G69-$G$20))*180/PI()+360,ATAN2((H69-$H$20),(G69-$G$20))*180/PI()))</f>
        <v>72.121300763777214</v>
      </c>
      <c r="AE69" s="53">
        <f t="shared" ref="AE69" si="675">IF(E69&lt;=0,NA(),ATAN(Y69/X69)*180/PI())</f>
        <v>-59.81512132387244</v>
      </c>
      <c r="AF69" s="26"/>
      <c r="AG69" s="67">
        <f t="shared" ref="AG69" si="676">1/(O69/E69)</f>
        <v>19.941090073816223</v>
      </c>
      <c r="AH69" s="67">
        <f t="shared" ref="AH69" si="677">1/(Z69/F69)</f>
        <v>51.362786555463813</v>
      </c>
      <c r="AI69" s="26"/>
      <c r="AJ69" s="20">
        <f t="shared" ref="AJ69" si="678">SQRT((G69-$E$11)^2+(H69-$F$11)^2+(I69-$G$11)^2)</f>
        <v>299.49563731990315</v>
      </c>
    </row>
    <row r="70" spans="2:36" ht="15.75" x14ac:dyDescent="0.25">
      <c r="B70" s="111">
        <v>51</v>
      </c>
      <c r="C70" s="112"/>
      <c r="D70" s="100">
        <v>45457.625</v>
      </c>
      <c r="E70" s="97">
        <f t="shared" ref="E70" si="679">D70-D69</f>
        <v>11.958333333335759</v>
      </c>
      <c r="F70" s="98">
        <f t="shared" ref="F70" si="680">D70-D$20</f>
        <v>178.33333333333576</v>
      </c>
      <c r="G70" s="17">
        <v>808768.41500000004</v>
      </c>
      <c r="H70" s="17">
        <v>9158829.0030000005</v>
      </c>
      <c r="I70" s="18">
        <v>2562.8975</v>
      </c>
      <c r="K70" s="19">
        <f t="shared" ref="K70" si="681">(G70-G69)*100</f>
        <v>-0.19999999785795808</v>
      </c>
      <c r="L70" s="20">
        <f t="shared" ref="L70" si="682">(H70-H69)*100</f>
        <v>0.40000006556510925</v>
      </c>
      <c r="M70" s="20">
        <f t="shared" ref="M70" si="683">SQRT(K70^2+L70^2)</f>
        <v>0.44721365318522527</v>
      </c>
      <c r="N70" s="20">
        <f t="shared" ref="N70" si="684">(I70-I69)*100</f>
        <v>1.0000000000218279</v>
      </c>
      <c r="O70" s="21">
        <f t="shared" ref="O70" si="685">(SQRT((G70-G69)^2+(H70-H69)^2+(I70-I69)^2)*100)</f>
        <v>1.0954451385801711</v>
      </c>
      <c r="P70" s="21">
        <f t="shared" ref="P70" si="686">O70/(F70-F69)</f>
        <v>9.160516838299225E-2</v>
      </c>
      <c r="Q70" s="22">
        <f t="shared" ref="Q70" si="687">(P70-P69)/(F70-F69)</f>
        <v>3.4668257969540568E-3</v>
      </c>
      <c r="R70" s="26"/>
      <c r="S70" s="52">
        <f t="shared" ref="S70" si="688">IF(K70&lt;0, ATAN2(L70,K70)*180/PI()+360,ATAN2(L70,K70)*180/PI())</f>
        <v>333.43495282498543</v>
      </c>
      <c r="T70" s="53">
        <f t="shared" ref="T70" si="689">ATAN(N70/M70)*180/PI()</f>
        <v>65.905154694086818</v>
      </c>
      <c r="U70" s="26"/>
      <c r="V70" s="23">
        <f t="shared" ref="V70" si="690">(G70-$G$20)*100</f>
        <v>1.3500000117346644</v>
      </c>
      <c r="W70" s="21">
        <f t="shared" ref="W70" si="691">(H70-$H$20)*100</f>
        <v>0.90000014752149582</v>
      </c>
      <c r="X70" s="21">
        <f t="shared" ref="X70" si="692">SQRT(V70^2+W70^2)</f>
        <v>1.622498165552833</v>
      </c>
      <c r="Y70" s="21">
        <f t="shared" ref="Y70" si="693">(I70-$I$20)*100</f>
        <v>-1.8000000000029104</v>
      </c>
      <c r="Z70" s="21">
        <f t="shared" ref="Z70" si="694">SQRT((G70-$G$20)^2+(H70-$H$20)^2+(I70-$I$20)^2)*100</f>
        <v>2.423324224538018</v>
      </c>
      <c r="AA70" s="21">
        <f t="shared" ref="AA70" si="695">Z70/F70</f>
        <v>1.3588733969371878E-2</v>
      </c>
      <c r="AB70" s="22">
        <f t="shared" ref="AB70" si="696">(AA70-$AA$20)/(F70-$F$20)</f>
        <v>7.6198508239467443E-5</v>
      </c>
      <c r="AC70" s="26"/>
      <c r="AD70" s="52">
        <f t="shared" ref="AD70" si="697">IF(F70&lt;=0,NA(),IF((G70-$G$20)&lt;0,ATAN2((H70-$H$20),(G70-$G$20))*180/PI()+360,ATAN2((H70-$H$20),(G70-$G$20))*180/PI()))</f>
        <v>56.309928369339453</v>
      </c>
      <c r="AE70" s="53">
        <f t="shared" ref="AE70" si="698">IF(E70&lt;=0,NA(),ATAN(Y70/X70)*180/PI())</f>
        <v>-47.968884617281233</v>
      </c>
      <c r="AF70" s="26"/>
      <c r="AG70" s="67">
        <f t="shared" ref="AG70" si="699">1/(O70/E70)</f>
        <v>10.916414626509912</v>
      </c>
      <c r="AH70" s="67">
        <f t="shared" ref="AH70" si="700">1/(Z70/F70)</f>
        <v>73.590372896690369</v>
      </c>
      <c r="AI70" s="26"/>
      <c r="AJ70" s="20">
        <f t="shared" ref="AJ70" si="701">SQRT((G70-$E$11)^2+(H70-$F$11)^2+(I70-$G$11)^2)</f>
        <v>299.49472814612676</v>
      </c>
    </row>
    <row r="71" spans="2:36" ht="15.75" x14ac:dyDescent="0.25">
      <c r="B71" s="111">
        <v>52</v>
      </c>
      <c r="C71" s="112"/>
      <c r="D71" s="100">
        <v>45466.625</v>
      </c>
      <c r="E71" s="97">
        <f t="shared" ref="E71" si="702">D71-D70</f>
        <v>9</v>
      </c>
      <c r="F71" s="98">
        <f t="shared" ref="F71" si="703">D71-D$20</f>
        <v>187.33333333333576</v>
      </c>
      <c r="G71" s="17">
        <v>808768.39650000003</v>
      </c>
      <c r="H71" s="17">
        <v>9158829.0135000013</v>
      </c>
      <c r="I71" s="18">
        <v>2562.8890000000001</v>
      </c>
      <c r="K71" s="19">
        <f t="shared" ref="K71" si="704">(G71-G70)*100</f>
        <v>-1.8500000005587935</v>
      </c>
      <c r="L71" s="20">
        <f t="shared" ref="L71" si="705">(H71-H70)*100</f>
        <v>1.0500000789761543</v>
      </c>
      <c r="M71" s="20">
        <f t="shared" ref="M71" si="706">SQRT(K71^2+L71^2)</f>
        <v>2.1272047780873065</v>
      </c>
      <c r="N71" s="20">
        <f t="shared" ref="N71" si="707">(I71-I70)*100</f>
        <v>-0.84999999999126885</v>
      </c>
      <c r="O71" s="21">
        <f t="shared" ref="O71" si="708">(SQRT((G71-G70)^2+(H71-H70)^2+(I71-I70)^2)*100)</f>
        <v>2.2907422744391441</v>
      </c>
      <c r="P71" s="21">
        <f t="shared" ref="P71" si="709">O71/(F71-F70)</f>
        <v>0.25452691938212713</v>
      </c>
      <c r="Q71" s="22">
        <f t="shared" ref="Q71" si="710">(P71-P70)/(F71-F70)</f>
        <v>1.8102416777681651E-2</v>
      </c>
      <c r="R71" s="26"/>
      <c r="S71" s="52">
        <f t="shared" ref="S71" si="711">IF(K71&lt;0, ATAN2(L71,K71)*180/PI()+360,ATAN2(L71,K71)*180/PI())</f>
        <v>299.57784052383215</v>
      </c>
      <c r="T71" s="53">
        <f t="shared" ref="T71" si="712">ATAN(N71/M71)*180/PI()</f>
        <v>-21.780928904252089</v>
      </c>
      <c r="U71" s="26"/>
      <c r="V71" s="23">
        <f t="shared" ref="V71" si="713">(G71-$G$20)*100</f>
        <v>-0.4999999888241291</v>
      </c>
      <c r="W71" s="21">
        <f t="shared" ref="W71" si="714">(H71-$H$20)*100</f>
        <v>1.9500002264976501</v>
      </c>
      <c r="X71" s="21">
        <f t="shared" ref="X71" si="715">SQRT(V71^2+W71^2)</f>
        <v>2.0130824305440194</v>
      </c>
      <c r="Y71" s="21">
        <f t="shared" ref="Y71" si="716">(I71-$I$20)*100</f>
        <v>-2.6499999999941792</v>
      </c>
      <c r="Z71" s="21">
        <f t="shared" ref="Z71" si="717">SQRT((G71-$G$20)^2+(H71-$H$20)^2+(I71-$I$20)^2)*100</f>
        <v>3.3279123894919715</v>
      </c>
      <c r="AA71" s="21">
        <f t="shared" ref="AA71" si="718">Z71/F71</f>
        <v>1.7764656883408871E-2</v>
      </c>
      <c r="AB71" s="22">
        <f t="shared" ref="AB71" si="719">(AA71-$AA$20)/(F71-$F$20)</f>
        <v>9.4829129270864625E-5</v>
      </c>
      <c r="AC71" s="26"/>
      <c r="AD71" s="52">
        <f t="shared" ref="AD71" si="720">IF(F71&lt;=0,NA(),IF((G71-$G$20)&lt;0,ATAN2((H71-$H$20),(G71-$G$20))*180/PI()+360,ATAN2((H71-$H$20),(G71-$G$20))*180/PI()))</f>
        <v>345.61860731818092</v>
      </c>
      <c r="AE71" s="53">
        <f t="shared" ref="AE71" si="721">IF(E71&lt;=0,NA(),ATAN(Y71/X71)*180/PI())</f>
        <v>-52.777743429307989</v>
      </c>
      <c r="AF71" s="26"/>
      <c r="AG71" s="67">
        <f t="shared" ref="AG71" si="722">1/(O71/E71)</f>
        <v>3.9288575150618037</v>
      </c>
      <c r="AH71" s="67">
        <f t="shared" ref="AH71" si="723">1/(Z71/F71)</f>
        <v>56.291545992871967</v>
      </c>
      <c r="AI71" s="26"/>
      <c r="AJ71" s="20">
        <f t="shared" ref="AJ71" si="724">SQRT((G71-$E$11)^2+(H71-$F$11)^2+(I71-$G$11)^2)</f>
        <v>299.49495000280388</v>
      </c>
    </row>
    <row r="72" spans="2:36" ht="15.75" x14ac:dyDescent="0.25">
      <c r="B72" s="111">
        <v>53</v>
      </c>
      <c r="C72" s="112"/>
      <c r="D72" s="100">
        <v>45478.625</v>
      </c>
      <c r="E72" s="97">
        <f t="shared" ref="E72" si="725">D72-D71</f>
        <v>12</v>
      </c>
      <c r="F72" s="98">
        <f t="shared" ref="F72" si="726">D72-D$20</f>
        <v>199.33333333333576</v>
      </c>
      <c r="G72" s="17">
        <v>808768.39049999998</v>
      </c>
      <c r="H72" s="17">
        <v>9158829.0150000006</v>
      </c>
      <c r="I72" s="18">
        <v>2562.8860000000004</v>
      </c>
      <c r="K72" s="19">
        <f t="shared" ref="K72" si="727">(G72-G71)*100</f>
        <v>-0.60000000521540642</v>
      </c>
      <c r="L72" s="20">
        <f t="shared" ref="L72" si="728">(H72-H71)*100</f>
        <v>0.14999993145465851</v>
      </c>
      <c r="M72" s="20">
        <f t="shared" ref="M72" si="729">SQRT(K72^2+L72^2)</f>
        <v>0.61846583227765295</v>
      </c>
      <c r="N72" s="20">
        <f t="shared" ref="N72" si="730">(I72-I71)*100</f>
        <v>-0.29999999997016857</v>
      </c>
      <c r="O72" s="21">
        <f t="shared" ref="O72" si="731">(SQRT((G72-G71)^2+(H72-H71)^2+(I72-I71)^2)*100)</f>
        <v>0.68738634382492003</v>
      </c>
      <c r="P72" s="21">
        <f t="shared" ref="P72" si="732">O72/(F72-F71)</f>
        <v>5.7282195318743338E-2</v>
      </c>
      <c r="Q72" s="22">
        <f t="shared" ref="Q72" si="733">(P72-P71)/(F72-F71)</f>
        <v>-1.6437060338615316E-2</v>
      </c>
      <c r="R72" s="26"/>
      <c r="S72" s="52">
        <f t="shared" ref="S72" si="734">IF(K72&lt;0, ATAN2(L72,K72)*180/PI()+360,ATAN2(L72,K72)*180/PI())</f>
        <v>284.03623719017895</v>
      </c>
      <c r="T72" s="53">
        <f t="shared" ref="T72" si="735">ATAN(N72/M72)*180/PI()</f>
        <v>-25.87669047930487</v>
      </c>
      <c r="U72" s="26"/>
      <c r="V72" s="23">
        <f t="shared" ref="V72" si="736">(G72-$G$20)*100</f>
        <v>-1.0999999940395355</v>
      </c>
      <c r="W72" s="21">
        <f t="shared" ref="W72" si="737">(H72-$H$20)*100</f>
        <v>2.1000001579523087</v>
      </c>
      <c r="X72" s="21">
        <f t="shared" ref="X72" si="738">SQRT(V72^2+W72^2)</f>
        <v>2.3706540553793798</v>
      </c>
      <c r="Y72" s="21">
        <f t="shared" ref="Y72" si="739">(I72-$I$20)*100</f>
        <v>-2.9499999999643478</v>
      </c>
      <c r="Z72" s="21">
        <f t="shared" ref="Z72" si="740">SQRT((G72-$G$20)^2+(H72-$H$20)^2+(I72-$I$20)^2)*100</f>
        <v>3.784507979919761</v>
      </c>
      <c r="AA72" s="21">
        <f t="shared" ref="AA72" si="741">Z72/F72</f>
        <v>1.8985825986219305E-2</v>
      </c>
      <c r="AB72" s="22">
        <f t="shared" ref="AB72" si="742">(AA72-$AA$20)/(F72-$F$20)</f>
        <v>9.5246618659961912E-5</v>
      </c>
      <c r="AC72" s="26"/>
      <c r="AD72" s="52">
        <f t="shared" ref="AD72" si="743">IF(F72&lt;=0,NA(),IF((G72-$G$20)&lt;0,ATAN2((H72-$H$20),(G72-$G$20))*180/PI()+360,ATAN2((H72-$H$20),(G72-$G$20))*180/PI()))</f>
        <v>332.35402653522397</v>
      </c>
      <c r="AE72" s="53">
        <f t="shared" ref="AE72" si="744">IF(E72&lt;=0,NA(),ATAN(Y72/X72)*180/PI())</f>
        <v>-51.214239306293116</v>
      </c>
      <c r="AF72" s="26"/>
      <c r="AG72" s="67">
        <f t="shared" ref="AG72" si="745">1/(O72/E72)</f>
        <v>17.457431483475101</v>
      </c>
      <c r="AH72" s="67">
        <f t="shared" ref="AH72" si="746">1/(Z72/F72)</f>
        <v>52.670871455676526</v>
      </c>
      <c r="AI72" s="26"/>
      <c r="AJ72" s="20">
        <f t="shared" ref="AJ72" si="747">SQRT((G72-$E$11)^2+(H72-$F$11)^2+(I72-$G$11)^2)</f>
        <v>299.49656994244424</v>
      </c>
    </row>
    <row r="73" spans="2:36" ht="15.75" x14ac:dyDescent="0.25">
      <c r="B73" s="111">
        <v>54</v>
      </c>
      <c r="C73" s="112"/>
      <c r="D73" s="100">
        <v>45486.625</v>
      </c>
      <c r="E73" s="97">
        <f t="shared" ref="E73" si="748">D73-D72</f>
        <v>8</v>
      </c>
      <c r="F73" s="98">
        <f t="shared" ref="F73" si="749">D73-D$20</f>
        <v>207.33333333333576</v>
      </c>
      <c r="G73" s="17">
        <v>808768.38950000005</v>
      </c>
      <c r="H73" s="17">
        <v>9158829.0155000016</v>
      </c>
      <c r="I73" s="18">
        <v>2562.8890000000001</v>
      </c>
      <c r="K73" s="19">
        <f t="shared" ref="K73" si="750">(G73-G72)*100</f>
        <v>-9.9999993108212948E-2</v>
      </c>
      <c r="L73" s="20">
        <f t="shared" ref="L73" si="751">(H73-H72)*100</f>
        <v>5.0000101327896118E-2</v>
      </c>
      <c r="M73" s="20">
        <f t="shared" ref="M73" si="752">SQRT(K73^2+L73^2)</f>
        <v>0.11180343802603977</v>
      </c>
      <c r="N73" s="20">
        <f t="shared" ref="N73" si="753">(I73-I72)*100</f>
        <v>0.29999999997016857</v>
      </c>
      <c r="O73" s="21">
        <f t="shared" ref="O73" si="754">(SQRT((G73-G72)^2+(H73-H72)^2+(I73-I72)^2)*100)</f>
        <v>0.32015622551583106</v>
      </c>
      <c r="P73" s="21">
        <f t="shared" ref="P73" si="755">O73/(F73-F72)</f>
        <v>4.0019528189478883E-2</v>
      </c>
      <c r="Q73" s="22">
        <f t="shared" ref="Q73" si="756">(P73-P72)/(F73-F72)</f>
        <v>-2.157833391158057E-3</v>
      </c>
      <c r="R73" s="26"/>
      <c r="S73" s="52">
        <f t="shared" ref="S73" si="757">IF(K73&lt;0, ATAN2(L73,K73)*180/PI()+360,ATAN2(L73,K73)*180/PI())</f>
        <v>296.56509920182879</v>
      </c>
      <c r="T73" s="53">
        <f t="shared" ref="T73" si="758">ATAN(N73/M73)*180/PI()</f>
        <v>69.560675859443691</v>
      </c>
      <c r="U73" s="26"/>
      <c r="V73" s="23">
        <f t="shared" ref="V73" si="759">(G73-$G$20)*100</f>
        <v>-1.1999999871477485</v>
      </c>
      <c r="W73" s="21">
        <f t="shared" ref="W73" si="760">(H73-$H$20)*100</f>
        <v>2.1500002592802048</v>
      </c>
      <c r="X73" s="21">
        <f t="shared" ref="X73" si="761">SQRT(V73^2+W73^2)</f>
        <v>2.4622146705881565</v>
      </c>
      <c r="Y73" s="21">
        <f t="shared" ref="Y73" si="762">(I73-$I$20)*100</f>
        <v>-2.6499999999941792</v>
      </c>
      <c r="Z73" s="21">
        <f t="shared" ref="Z73" si="763">SQRT((G73-$G$20)^2+(H73-$H$20)^2+(I73-$I$20)^2)*100</f>
        <v>3.6173195993758545</v>
      </c>
      <c r="AA73" s="21">
        <f t="shared" ref="AA73" si="764">Z73/F73</f>
        <v>1.7446879096667905E-2</v>
      </c>
      <c r="AB73" s="22">
        <f t="shared" ref="AB73" si="765">(AA73-$AA$20)/(F73-$F$20)</f>
        <v>8.4148934549844217E-5</v>
      </c>
      <c r="AC73" s="26"/>
      <c r="AD73" s="52">
        <f t="shared" ref="AD73" si="766">IF(F73&lt;=0,NA(),IF((G73-$G$20)&lt;0,ATAN2((H73-$H$20),(G73-$G$20))*180/PI()+360,ATAN2((H73-$H$20),(G73-$G$20))*180/PI()))</f>
        <v>330.83238982207308</v>
      </c>
      <c r="AE73" s="53">
        <f t="shared" ref="AE73" si="767">IF(E73&lt;=0,NA(),ATAN(Y73/X73)*180/PI())</f>
        <v>-47.103681534563151</v>
      </c>
      <c r="AF73" s="26"/>
      <c r="AG73" s="67">
        <f t="shared" ref="AG73" si="768">1/(O73/E73)</f>
        <v>24.987800837264732</v>
      </c>
      <c r="AH73" s="67">
        <f t="shared" ref="AH73" si="769">1/(Z73/F73)</f>
        <v>57.316841279136575</v>
      </c>
      <c r="AI73" s="26"/>
      <c r="AJ73" s="20">
        <f t="shared" ref="AJ73" si="770">SQRT((G73-$E$11)^2+(H73-$F$11)^2+(I73-$G$11)^2)</f>
        <v>299.49709492917242</v>
      </c>
    </row>
    <row r="74" spans="2:36" ht="15.75" x14ac:dyDescent="0.25">
      <c r="B74" s="111">
        <v>55</v>
      </c>
      <c r="C74" s="112"/>
      <c r="D74" s="100">
        <v>45497.625</v>
      </c>
      <c r="E74" s="97">
        <f t="shared" ref="E74" si="771">D74-D73</f>
        <v>11</v>
      </c>
      <c r="F74" s="98">
        <f t="shared" ref="F74" si="772">D74-D$20</f>
        <v>218.33333333333576</v>
      </c>
      <c r="G74" s="17">
        <v>808768.42449999996</v>
      </c>
      <c r="H74" s="17">
        <v>9158828.9915000014</v>
      </c>
      <c r="I74" s="18">
        <v>2562.886</v>
      </c>
      <c r="K74" s="19">
        <f t="shared" ref="K74" si="773">(G74-G73)*100</f>
        <v>3.4999999916180968</v>
      </c>
      <c r="L74" s="20">
        <f t="shared" ref="L74" si="774">(H74-H73)*100</f>
        <v>-2.4000000208616257</v>
      </c>
      <c r="M74" s="20">
        <f t="shared" ref="M74" si="775">SQRT(K74^2+L74^2)</f>
        <v>4.2438190396696323</v>
      </c>
      <c r="N74" s="20">
        <f t="shared" ref="N74" si="776">(I74-I73)*100</f>
        <v>-0.30000000001564331</v>
      </c>
      <c r="O74" s="21">
        <f t="shared" ref="O74" si="777">(SQRT((G74-G73)^2+(H74-H73)^2+(I74-I73)^2)*100)</f>
        <v>4.2544094821105158</v>
      </c>
      <c r="P74" s="21">
        <f t="shared" ref="P74" si="778">O74/(F74-F73)</f>
        <v>0.38676449837368326</v>
      </c>
      <c r="Q74" s="22">
        <f t="shared" ref="Q74" si="779">(P74-P73)/(F74-F73)</f>
        <v>3.1522270016745853E-2</v>
      </c>
      <c r="R74" s="26"/>
      <c r="S74" s="52">
        <f t="shared" ref="S74" si="780">IF(K74&lt;0, ATAN2(L74,K74)*180/PI()+360,ATAN2(L74,K74)*180/PI())</f>
        <v>124.4389896050882</v>
      </c>
      <c r="T74" s="53">
        <f t="shared" ref="T74" si="781">ATAN(N74/M74)*180/PI()</f>
        <v>-4.0435718993640153</v>
      </c>
      <c r="U74" s="26"/>
      <c r="V74" s="23">
        <f t="shared" ref="V74" si="782">(G74-$G$20)*100</f>
        <v>2.3000000044703484</v>
      </c>
      <c r="W74" s="21">
        <f t="shared" ref="W74" si="783">(H74-$H$20)*100</f>
        <v>-0.2499997615814209</v>
      </c>
      <c r="X74" s="21">
        <f t="shared" ref="X74" si="784">SQRT(V74^2+W74^2)</f>
        <v>2.3135470389327226</v>
      </c>
      <c r="Y74" s="21">
        <f t="shared" ref="Y74" si="785">(I74-$I$20)*100</f>
        <v>-2.9500000000098225</v>
      </c>
      <c r="Z74" s="21">
        <f t="shared" ref="Z74" si="786">SQRT((G74-$G$20)^2+(H74-$H$20)^2+(I74-$I$20)^2)*100</f>
        <v>3.7489998534825686</v>
      </c>
      <c r="AA74" s="21">
        <f t="shared" ref="AA74" si="787">Z74/F74</f>
        <v>1.7170991695339817E-2</v>
      </c>
      <c r="AB74" s="22">
        <f t="shared" ref="AB74" si="788">(AA74-$AA$20)/(F74-$F$20)</f>
        <v>7.8645763490105153E-5</v>
      </c>
      <c r="AC74" s="26"/>
      <c r="AD74" s="52">
        <f t="shared" ref="AD74" si="789">IF(F74&lt;=0,NA(),IF((G74-$G$20)&lt;0,ATAN2((H74-$H$20),(G74-$G$20))*180/PI()+360,ATAN2((H74-$H$20),(G74-$G$20))*180/PI()))</f>
        <v>96.203442019785527</v>
      </c>
      <c r="AE74" s="53">
        <f t="shared" ref="AE74" si="790">IF(E74&lt;=0,NA(),ATAN(Y74/X74)*180/PI())</f>
        <v>-51.894569077877215</v>
      </c>
      <c r="AF74" s="26"/>
      <c r="AG74" s="67">
        <f t="shared" ref="AG74" si="791">1/(O74/E74)</f>
        <v>2.5855527180103852</v>
      </c>
      <c r="AH74" s="67">
        <f t="shared" ref="AH74" si="792">1/(Z74/F74)</f>
        <v>58.237754565532668</v>
      </c>
      <c r="AI74" s="26"/>
      <c r="AJ74" s="20">
        <f t="shared" ref="AJ74" si="793">SQRT((G74-$E$11)^2+(H74-$F$11)^2+(I74-$G$11)^2)</f>
        <v>299.49758377346643</v>
      </c>
    </row>
    <row r="75" spans="2:36" ht="15.75" x14ac:dyDescent="0.25">
      <c r="B75" s="111">
        <v>56</v>
      </c>
      <c r="C75" s="112"/>
      <c r="D75" s="100">
        <v>45501.416666666664</v>
      </c>
      <c r="E75" s="97">
        <f t="shared" ref="E75:E76" si="794">D75-D74</f>
        <v>3.7916666666642413</v>
      </c>
      <c r="F75" s="98">
        <f t="shared" ref="F75:F76" si="795">D75-D$20</f>
        <v>222.125</v>
      </c>
      <c r="G75" s="17">
        <v>808768.4425</v>
      </c>
      <c r="H75" s="17">
        <v>9158828.9805000015</v>
      </c>
      <c r="I75" s="18">
        <v>2562.8914999999997</v>
      </c>
      <c r="K75" s="19">
        <f t="shared" ref="K75:K76" si="796">(G75-G74)*100</f>
        <v>1.8000000040046871</v>
      </c>
      <c r="L75" s="20">
        <f t="shared" ref="L75:L76" si="797">(H75-H74)*100</f>
        <v>-1.0999999940395355</v>
      </c>
      <c r="M75" s="20">
        <f t="shared" ref="M75:M76" si="798">SQRT(K75^2+L75^2)</f>
        <v>2.1095023112819411</v>
      </c>
      <c r="N75" s="20">
        <f t="shared" ref="N75:N76" si="799">(I75-I74)*100</f>
        <v>0.54999999997562554</v>
      </c>
      <c r="O75" s="21">
        <f t="shared" ref="O75:O76" si="800">(SQRT((G75-G74)^2+(H75-H74)^2+(I75-I74)^2)*100)</f>
        <v>2.18002293595206</v>
      </c>
      <c r="P75" s="21">
        <f t="shared" ref="P75:P76" si="801">O75/(F75-F74)</f>
        <v>0.5749511039877242</v>
      </c>
      <c r="Q75" s="22">
        <f t="shared" ref="Q75:Q76" si="802">(P75-P74)/(F75-F74)</f>
        <v>4.9631632249888695E-2</v>
      </c>
      <c r="R75" s="26"/>
      <c r="S75" s="52">
        <f t="shared" ref="S75:S76" si="803">IF(K75&lt;0, ATAN2(L75,K75)*180/PI()+360,ATAN2(L75,K75)*180/PI())</f>
        <v>121.42956541998146</v>
      </c>
      <c r="T75" s="53">
        <f t="shared" ref="T75:T76" si="804">ATAN(N75/M75)*180/PI()</f>
        <v>14.613118753837176</v>
      </c>
      <c r="U75" s="26"/>
      <c r="V75" s="23">
        <f t="shared" ref="V75:V76" si="805">(G75-$G$20)*100</f>
        <v>4.1000000084750354</v>
      </c>
      <c r="W75" s="21">
        <f t="shared" ref="W75:W76" si="806">(H75-$H$20)*100</f>
        <v>-1.3499997556209564</v>
      </c>
      <c r="X75" s="21">
        <f t="shared" ref="X75:X76" si="807">SQRT(V75^2+W75^2)</f>
        <v>4.3165378962395238</v>
      </c>
      <c r="Y75" s="21">
        <f t="shared" ref="Y75:Y76" si="808">(I75-$I$20)*100</f>
        <v>-2.400000000034197</v>
      </c>
      <c r="Z75" s="21">
        <f t="shared" ref="Z75:Z76" si="809">SQRT((G75-$G$20)^2+(H75-$H$20)^2+(I75-$I$20)^2)*100</f>
        <v>4.9388763306885988</v>
      </c>
      <c r="AA75" s="21">
        <f t="shared" ref="AA75:AA76" si="810">Z75/F75</f>
        <v>2.2234671156729762E-2</v>
      </c>
      <c r="AB75" s="22">
        <f t="shared" ref="AB75:AB76" si="811">(AA75-$AA$20)/(F75-$F$20)</f>
        <v>1.0009981387385375E-4</v>
      </c>
      <c r="AC75" s="26"/>
      <c r="AD75" s="52">
        <f t="shared" ref="AD75:AD76" si="812">IF(F75&lt;=0,NA(),IF((G75-$G$20)&lt;0,ATAN2((H75-$H$20),(G75-$G$20))*180/PI()+360,ATAN2((H75-$H$20),(G75-$G$20))*180/PI()))</f>
        <v>108.22507199511783</v>
      </c>
      <c r="AE75" s="53">
        <f t="shared" ref="AE75:AE76" si="813">IF(E75&lt;=0,NA(),ATAN(Y75/X75)*180/PI())</f>
        <v>-29.074109354793471</v>
      </c>
      <c r="AF75" s="26"/>
      <c r="AG75" s="67">
        <f t="shared" ref="AG75:AG76" si="814">1/(O75/E75)</f>
        <v>1.7392783369998557</v>
      </c>
      <c r="AH75" s="67">
        <f t="shared" ref="AH75:AH76" si="815">1/(Z75/F75)</f>
        <v>44.974805021900686</v>
      </c>
      <c r="AI75" s="26"/>
      <c r="AJ75" s="20">
        <f t="shared" ref="AJ75:AJ76" si="816">SQRT((G75-$E$11)^2+(H75-$F$11)^2+(I75-$G$11)^2)</f>
        <v>299.49765422178501</v>
      </c>
    </row>
    <row r="76" spans="2:36" ht="15.75" x14ac:dyDescent="0.25">
      <c r="B76" s="111">
        <v>57</v>
      </c>
      <c r="C76" s="112"/>
      <c r="D76" s="100">
        <v>45507.625</v>
      </c>
      <c r="E76" s="97">
        <f t="shared" si="794"/>
        <v>6.2083333333357587</v>
      </c>
      <c r="F76" s="98">
        <f t="shared" si="795"/>
        <v>228.33333333333576</v>
      </c>
      <c r="G76" s="17">
        <v>808768.45200000005</v>
      </c>
      <c r="H76" s="17">
        <v>9158828.9774999991</v>
      </c>
      <c r="I76" s="18">
        <v>2562.8914999999997</v>
      </c>
      <c r="K76" s="19">
        <f t="shared" si="796"/>
        <v>0.9500000043772161</v>
      </c>
      <c r="L76" s="20">
        <f t="shared" si="797"/>
        <v>-0.30000023543834686</v>
      </c>
      <c r="M76" s="20">
        <f t="shared" si="798"/>
        <v>0.99624301733049758</v>
      </c>
      <c r="N76" s="20">
        <f t="shared" si="799"/>
        <v>0</v>
      </c>
      <c r="O76" s="21">
        <f t="shared" si="800"/>
        <v>0.99624301733049758</v>
      </c>
      <c r="P76" s="21">
        <f t="shared" si="801"/>
        <v>0.16046867393236644</v>
      </c>
      <c r="Q76" s="22">
        <f t="shared" si="802"/>
        <v>-6.6762270612917451E-2</v>
      </c>
      <c r="R76" s="26"/>
      <c r="S76" s="52">
        <f t="shared" si="803"/>
        <v>107.52558120989683</v>
      </c>
      <c r="T76" s="53">
        <f t="shared" si="804"/>
        <v>0</v>
      </c>
      <c r="U76" s="26"/>
      <c r="V76" s="23">
        <f t="shared" si="805"/>
        <v>5.0500000128522515</v>
      </c>
      <c r="W76" s="21">
        <f t="shared" si="806"/>
        <v>-1.6499999910593033</v>
      </c>
      <c r="X76" s="21">
        <f t="shared" si="807"/>
        <v>5.3127205930957295</v>
      </c>
      <c r="Y76" s="21">
        <f t="shared" si="808"/>
        <v>-2.400000000034197</v>
      </c>
      <c r="Z76" s="21">
        <f t="shared" si="809"/>
        <v>5.8296655221777165</v>
      </c>
      <c r="AA76" s="21">
        <f t="shared" si="810"/>
        <v>2.5531381848953233E-2</v>
      </c>
      <c r="AB76" s="22">
        <f t="shared" si="811"/>
        <v>1.1181627087132683E-4</v>
      </c>
      <c r="AC76" s="26"/>
      <c r="AD76" s="52">
        <f t="shared" si="812"/>
        <v>108.09390640936125</v>
      </c>
      <c r="AE76" s="53">
        <f t="shared" si="813"/>
        <v>-24.310880499629132</v>
      </c>
      <c r="AF76" s="26"/>
      <c r="AG76" s="67">
        <f t="shared" si="814"/>
        <v>6.2317458946627502</v>
      </c>
      <c r="AH76" s="67">
        <f t="shared" si="815"/>
        <v>39.16748438905978</v>
      </c>
      <c r="AI76" s="26"/>
      <c r="AJ76" s="20">
        <f t="shared" si="816"/>
        <v>299.49498221215163</v>
      </c>
    </row>
    <row r="77" spans="2:36" ht="15.75" x14ac:dyDescent="0.25">
      <c r="B77" s="111">
        <v>58</v>
      </c>
      <c r="C77" s="112"/>
      <c r="D77" s="100">
        <v>45515.625</v>
      </c>
      <c r="E77" s="97">
        <f t="shared" ref="E77" si="817">D77-D76</f>
        <v>8</v>
      </c>
      <c r="F77" s="98">
        <f t="shared" ref="F77" si="818">D77-D$20</f>
        <v>236.33333333333576</v>
      </c>
      <c r="G77" s="17">
        <v>808768.48800000001</v>
      </c>
      <c r="H77" s="17">
        <v>9158828.9734999985</v>
      </c>
      <c r="I77" s="18">
        <v>2563.0455000000002</v>
      </c>
      <c r="K77" s="19">
        <f t="shared" ref="K77" si="819">(G77-G76)*100</f>
        <v>3.599999996367842</v>
      </c>
      <c r="L77" s="20">
        <f t="shared" ref="L77" si="820">(H77-H76)*100</f>
        <v>-0.40000006556510925</v>
      </c>
      <c r="M77" s="20">
        <f t="shared" ref="M77" si="821">SQRT(K77^2+L77^2)</f>
        <v>3.6221540588854793</v>
      </c>
      <c r="N77" s="20">
        <f t="shared" ref="N77" si="822">(I77-I76)*100</f>
        <v>15.400000000045111</v>
      </c>
      <c r="O77" s="21">
        <f t="shared" ref="O77" si="823">(SQRT((G77-G76)^2+(H77-H76)^2+(I77-I76)^2)*100)</f>
        <v>15.820240201327222</v>
      </c>
      <c r="P77" s="21">
        <f t="shared" ref="P77" si="824">O77/(F77-F76)</f>
        <v>1.9775300251659027</v>
      </c>
      <c r="Q77" s="22">
        <f t="shared" ref="Q77" si="825">(P77-P76)/(F77-F76)</f>
        <v>0.22713266890419204</v>
      </c>
      <c r="R77" s="26"/>
      <c r="S77" s="52">
        <f t="shared" ref="S77" si="826">IF(K77&lt;0, ATAN2(L77,K77)*180/PI()+360,ATAN2(L77,K77)*180/PI())</f>
        <v>96.340192783030133</v>
      </c>
      <c r="T77" s="53">
        <f t="shared" ref="T77" si="827">ATAN(N77/M77)*180/PI()</f>
        <v>76.764328755691267</v>
      </c>
      <c r="U77" s="26"/>
      <c r="V77" s="23">
        <f t="shared" ref="V77" si="828">(G77-$G$20)*100</f>
        <v>8.6500000092200935</v>
      </c>
      <c r="W77" s="21">
        <f t="shared" ref="W77" si="829">(H77-$H$20)*100</f>
        <v>-2.0500000566244125</v>
      </c>
      <c r="X77" s="21">
        <f t="shared" ref="X77" si="830">SQRT(V77^2+W77^2)</f>
        <v>8.8896006879762428</v>
      </c>
      <c r="Y77" s="21">
        <f t="shared" ref="Y77" si="831">(I77-$I$20)*100</f>
        <v>13.000000000010914</v>
      </c>
      <c r="Z77" s="21">
        <f t="shared" ref="Z77" si="832">SQRT((G77-$G$20)^2+(H77-$H$20)^2+(I77-$I$20)^2)*100</f>
        <v>15.748809491258426</v>
      </c>
      <c r="AA77" s="21">
        <f t="shared" ref="AA77" si="833">Z77/F77</f>
        <v>6.6638121965831867E-2</v>
      </c>
      <c r="AB77" s="22">
        <f t="shared" ref="AB77" si="834">(AA77-$AA$20)/(F77-$F$20)</f>
        <v>2.8196666558179625E-4</v>
      </c>
      <c r="AC77" s="26"/>
      <c r="AD77" s="52">
        <f t="shared" ref="AD77" si="835">IF(F77&lt;=0,NA(),IF((G77-$G$20)&lt;0,ATAN2((H77-$H$20),(G77-$G$20))*180/PI()+360,ATAN2((H77-$H$20),(G77-$G$20))*180/PI()))</f>
        <v>103.33278391198213</v>
      </c>
      <c r="AE77" s="53">
        <f t="shared" ref="AE77" si="836">IF(E77&lt;=0,NA(),ATAN(Y77/X77)*180/PI())</f>
        <v>55.635076847336585</v>
      </c>
      <c r="AF77" s="26"/>
      <c r="AG77" s="67">
        <f t="shared" ref="AG77" si="837">1/(O77/E77)</f>
        <v>0.505681323304361</v>
      </c>
      <c r="AH77" s="67">
        <f t="shared" ref="AH77" si="838">1/(Z77/F77)</f>
        <v>15.006425308815599</v>
      </c>
      <c r="AI77" s="26"/>
      <c r="AJ77" s="20">
        <f t="shared" ref="AJ77" si="839">SQRT((G77-$E$11)^2+(H77-$F$11)^2+(I77-$G$11)^2)</f>
        <v>299.49913051058189</v>
      </c>
    </row>
    <row r="78" spans="2:36" ht="15.75" x14ac:dyDescent="0.25">
      <c r="B78" s="111">
        <v>59</v>
      </c>
      <c r="C78" s="112"/>
      <c r="D78" s="100">
        <v>45522.416666666664</v>
      </c>
      <c r="E78" s="97">
        <f t="shared" ref="E78:E79" si="840">D78-D77</f>
        <v>6.7916666666642413</v>
      </c>
      <c r="F78" s="98">
        <f t="shared" ref="F78:F79" si="841">D78-D$20</f>
        <v>243.125</v>
      </c>
      <c r="G78" s="17">
        <v>808768.44550000003</v>
      </c>
      <c r="H78" s="17">
        <v>9158828.9759999998</v>
      </c>
      <c r="I78" s="18">
        <v>2562.8824999999997</v>
      </c>
      <c r="K78" s="19">
        <f t="shared" ref="K78:K79" si="842">(G78-G77)*100</f>
        <v>-4.2499999981373549</v>
      </c>
      <c r="L78" s="20">
        <f t="shared" ref="L78:L79" si="843">(H78-H77)*100</f>
        <v>0.25000013411045074</v>
      </c>
      <c r="M78" s="20">
        <f t="shared" ref="M78:M79" si="844">SQRT(K78^2+L78^2)</f>
        <v>4.2573465974974081</v>
      </c>
      <c r="N78" s="20">
        <f t="shared" ref="N78:N79" si="845">(I78-I77)*100</f>
        <v>-16.300000000046566</v>
      </c>
      <c r="O78" s="21">
        <f t="shared" ref="O78:O79" si="846">(SQRT((G78-G77)^2+(H78-H77)^2+(I78-I77)^2)*100)</f>
        <v>16.846809788584331</v>
      </c>
      <c r="P78" s="21">
        <f t="shared" ref="P78:P79" si="847">O78/(F78-F77)</f>
        <v>2.480511870712689</v>
      </c>
      <c r="Q78" s="22">
        <f t="shared" ref="Q78:Q79" si="848">(P78-P77)/(F78-F77)</f>
        <v>7.4058676644952026E-2</v>
      </c>
      <c r="R78" s="26"/>
      <c r="S78" s="52">
        <f t="shared" ref="S78:S79" si="849">IF(K78&lt;0, ATAN2(L78,K78)*180/PI()+360,ATAN2(L78,K78)*180/PI())</f>
        <v>273.36646246665862</v>
      </c>
      <c r="T78" s="53">
        <f t="shared" ref="T78:T79" si="850">ATAN(N78/M78)*180/PI()</f>
        <v>-75.362103463516902</v>
      </c>
      <c r="U78" s="26"/>
      <c r="V78" s="23">
        <f t="shared" ref="V78:V79" si="851">(G78-$G$20)*100</f>
        <v>4.4000000110827386</v>
      </c>
      <c r="W78" s="21">
        <f t="shared" ref="W78:W79" si="852">(H78-$H$20)*100</f>
        <v>-1.7999999225139618</v>
      </c>
      <c r="X78" s="21">
        <f t="shared" ref="X78:X79" si="853">SQRT(V78^2+W78^2)</f>
        <v>4.7539457105207212</v>
      </c>
      <c r="Y78" s="21">
        <f t="shared" ref="Y78:Y79" si="854">(I78-$I$20)*100</f>
        <v>-3.3000000000356522</v>
      </c>
      <c r="Z78" s="21">
        <f t="shared" ref="Z78:Z79" si="855">SQRT((G78-$G$20)^2+(H78-$H$20)^2+(I78-$I$20)^2)*100</f>
        <v>5.7870545028376625</v>
      </c>
      <c r="AA78" s="21">
        <f t="shared" ref="AA78:AA79" si="856">Z78/F78</f>
        <v>2.3802794870283445E-2</v>
      </c>
      <c r="AB78" s="22">
        <f t="shared" ref="AB78:AB79" si="857">(AA78-$AA$20)/(F78-$F$20)</f>
        <v>9.7903526458749385E-5</v>
      </c>
      <c r="AC78" s="26"/>
      <c r="AD78" s="52">
        <f t="shared" ref="AD78:AD79" si="858">IF(F78&lt;=0,NA(),IF((G78-$G$20)&lt;0,ATAN2((H78-$H$20),(G78-$G$20))*180/PI()+360,ATAN2((H78-$H$20),(G78-$G$20))*180/PI()))</f>
        <v>112.24902274228621</v>
      </c>
      <c r="AE78" s="53">
        <f t="shared" ref="AE78:AE79" si="859">IF(E78&lt;=0,NA(),ATAN(Y78/X78)*180/PI())</f>
        <v>-34.766843342234388</v>
      </c>
      <c r="AF78" s="26"/>
      <c r="AG78" s="67">
        <f t="shared" ref="AG78:AG79" si="860">1/(O78/E78)</f>
        <v>0.40314259802864183</v>
      </c>
      <c r="AH78" s="67">
        <f t="shared" ref="AH78:AH79" si="861">1/(Z78/F78)</f>
        <v>42.011873204370978</v>
      </c>
      <c r="AI78" s="26"/>
      <c r="AJ78" s="20">
        <f t="shared" ref="AJ78:AJ79" si="862">SQRT((G78-$E$11)^2+(H78-$F$11)^2+(I78-$G$11)^2)</f>
        <v>299.49856760746343</v>
      </c>
    </row>
    <row r="79" spans="2:36" ht="15.75" x14ac:dyDescent="0.25">
      <c r="B79" s="111">
        <v>60</v>
      </c>
      <c r="C79" s="112"/>
      <c r="D79" s="100">
        <v>45529.416666666664</v>
      </c>
      <c r="E79" s="97">
        <f t="shared" si="840"/>
        <v>7</v>
      </c>
      <c r="F79" s="98">
        <f t="shared" si="841"/>
        <v>250.125</v>
      </c>
      <c r="G79" s="17">
        <v>808768.43950000009</v>
      </c>
      <c r="H79" s="17">
        <v>9158828.9845000003</v>
      </c>
      <c r="I79" s="18">
        <v>2562.902</v>
      </c>
      <c r="K79" s="19">
        <f t="shared" si="842"/>
        <v>-0.59999999357387424</v>
      </c>
      <c r="L79" s="20">
        <f t="shared" si="843"/>
        <v>0.8500000461935997</v>
      </c>
      <c r="M79" s="20">
        <f t="shared" si="844"/>
        <v>1.0404326363670888</v>
      </c>
      <c r="N79" s="20">
        <f t="shared" si="845"/>
        <v>1.9500000000334694</v>
      </c>
      <c r="O79" s="21">
        <f t="shared" si="846"/>
        <v>2.2102036265802076</v>
      </c>
      <c r="P79" s="21">
        <f t="shared" si="847"/>
        <v>0.31574337522574397</v>
      </c>
      <c r="Q79" s="22">
        <f t="shared" si="848"/>
        <v>-0.30925264221242071</v>
      </c>
      <c r="R79" s="26"/>
      <c r="S79" s="52">
        <f t="shared" si="849"/>
        <v>324.78240878790922</v>
      </c>
      <c r="T79" s="53">
        <f t="shared" si="850"/>
        <v>61.917617155209406</v>
      </c>
      <c r="U79" s="26"/>
      <c r="V79" s="23">
        <f t="shared" si="851"/>
        <v>3.8000000175088644</v>
      </c>
      <c r="W79" s="21">
        <f t="shared" si="852"/>
        <v>-0.94999987632036209</v>
      </c>
      <c r="X79" s="21">
        <f t="shared" si="853"/>
        <v>3.9169503313261549</v>
      </c>
      <c r="Y79" s="21">
        <f t="shared" si="854"/>
        <v>-1.3500000000021828</v>
      </c>
      <c r="Z79" s="21">
        <f t="shared" si="855"/>
        <v>4.1430664848734891</v>
      </c>
      <c r="AA79" s="21">
        <f t="shared" si="856"/>
        <v>1.6563983947520195E-2</v>
      </c>
      <c r="AB79" s="22">
        <f t="shared" si="857"/>
        <v>6.6222824377891828E-5</v>
      </c>
      <c r="AC79" s="26"/>
      <c r="AD79" s="52">
        <f t="shared" si="858"/>
        <v>104.03624165068381</v>
      </c>
      <c r="AE79" s="53">
        <f t="shared" si="859"/>
        <v>-19.016813498335932</v>
      </c>
      <c r="AF79" s="26"/>
      <c r="AG79" s="67">
        <f t="shared" si="860"/>
        <v>3.167128999254663</v>
      </c>
      <c r="AH79" s="67">
        <f t="shared" si="861"/>
        <v>60.371949355197884</v>
      </c>
      <c r="AI79" s="26"/>
      <c r="AJ79" s="20">
        <f t="shared" si="862"/>
        <v>299.49735397273884</v>
      </c>
    </row>
    <row r="80" spans="2:36" ht="15.75" x14ac:dyDescent="0.25">
      <c r="B80" s="111">
        <v>61</v>
      </c>
      <c r="C80" s="112"/>
      <c r="D80" s="100">
        <v>45536.375</v>
      </c>
      <c r="E80" s="97">
        <f t="shared" ref="E80" si="863">D80-D79</f>
        <v>6.9583333333357587</v>
      </c>
      <c r="F80" s="98">
        <f t="shared" ref="F80" si="864">D80-D$20</f>
        <v>257.08333333333576</v>
      </c>
      <c r="G80" s="17">
        <v>808768.39150000003</v>
      </c>
      <c r="H80" s="17">
        <v>9158829.0120000001</v>
      </c>
      <c r="I80" s="18">
        <v>2562.8874999999998</v>
      </c>
      <c r="K80" s="19">
        <f t="shared" ref="K80" si="865">(G80-G79)*100</f>
        <v>-4.8000000067986548</v>
      </c>
      <c r="L80" s="20">
        <f t="shared" ref="L80" si="866">(H80-H79)*100</f>
        <v>2.7499999850988388</v>
      </c>
      <c r="M80" s="20">
        <f t="shared" ref="M80" si="867">SQRT(K80^2+L80^2)</f>
        <v>5.5319526374789856</v>
      </c>
      <c r="N80" s="20">
        <f t="shared" ref="N80" si="868">(I80-I79)*100</f>
        <v>-1.4500000000225555</v>
      </c>
      <c r="O80" s="21">
        <f t="shared" ref="O80" si="869">(SQRT((G80-G79)^2+(H80-H79)^2+(I80-I79)^2)*100)</f>
        <v>5.7188285499196523</v>
      </c>
      <c r="P80" s="21">
        <f t="shared" ref="P80" si="870">O80/(F80-F79)</f>
        <v>0.82186757603607075</v>
      </c>
      <c r="Q80" s="22">
        <f t="shared" ref="Q80" si="871">(P80-P79)/(F80-F79)</f>
        <v>7.2736412092476707E-2</v>
      </c>
      <c r="R80" s="26"/>
      <c r="S80" s="52">
        <f t="shared" ref="S80" si="872">IF(K80&lt;0, ATAN2(L80,K80)*180/PI()+360,ATAN2(L80,K80)*180/PI())</f>
        <v>299.80911403778788</v>
      </c>
      <c r="T80" s="53">
        <f t="shared" ref="T80" si="873">ATAN(N80/M80)*180/PI()</f>
        <v>-14.687589824065183</v>
      </c>
      <c r="U80" s="26"/>
      <c r="V80" s="23">
        <f t="shared" ref="V80" si="874">(G80-$G$20)*100</f>
        <v>-0.99999998928979039</v>
      </c>
      <c r="W80" s="21">
        <f t="shared" ref="W80" si="875">(H80-$H$20)*100</f>
        <v>1.8000001087784767</v>
      </c>
      <c r="X80" s="21">
        <f t="shared" ref="X80" si="876">SQRT(V80^2+W80^2)</f>
        <v>2.0591261180855605</v>
      </c>
      <c r="Y80" s="21">
        <f t="shared" ref="Y80" si="877">(I80-$I$20)*100</f>
        <v>-2.8000000000247383</v>
      </c>
      <c r="Z80" s="21">
        <f t="shared" ref="Z80" si="878">SQRT((G80-$G$20)^2+(H80-$H$20)^2+(I80-$I$20)^2)*100</f>
        <v>3.475629492670449</v>
      </c>
      <c r="AA80" s="21">
        <f t="shared" ref="AA80" si="879">Z80/F80</f>
        <v>1.3519466422056724E-2</v>
      </c>
      <c r="AB80" s="22">
        <f t="shared" ref="AB80" si="880">(AA80-$AA$20)/(F80-$F$20)</f>
        <v>5.2587875871857101E-5</v>
      </c>
      <c r="AC80" s="26"/>
      <c r="AD80" s="52">
        <f t="shared" ref="AD80" si="881">IF(F80&lt;=0,NA(),IF((G80-$G$20)&lt;0,ATAN2((H80-$H$20),(G80-$G$20))*180/PI()+360,ATAN2((H80-$H$20),(G80-$G$20))*180/PI()))</f>
        <v>330.94539763137499</v>
      </c>
      <c r="AE80" s="53">
        <f t="shared" ref="AE80" si="882">IF(E80&lt;=0,NA(),ATAN(Y80/X80)*180/PI())</f>
        <v>-53.66915531853536</v>
      </c>
      <c r="AF80" s="26"/>
      <c r="AG80" s="67">
        <f t="shared" ref="AG80" si="883">1/(O80/E80)</f>
        <v>1.2167410287957525</v>
      </c>
      <c r="AH80" s="67">
        <f t="shared" ref="AH80" si="884">1/(Z80/F80)</f>
        <v>73.967416226465943</v>
      </c>
      <c r="AI80" s="26"/>
      <c r="AJ80" s="20">
        <f t="shared" ref="AJ80" si="885">SQRT((G80-$E$11)^2+(H80-$F$11)^2+(I80-$G$11)^2)</f>
        <v>299.49871199517389</v>
      </c>
    </row>
    <row r="81" spans="2:36" ht="15.75" x14ac:dyDescent="0.25">
      <c r="B81" s="111">
        <v>62</v>
      </c>
      <c r="C81" s="112"/>
      <c r="D81" s="100">
        <v>45543.416666666664</v>
      </c>
      <c r="E81" s="97">
        <f t="shared" ref="E81:E82" si="886">D81-D80</f>
        <v>7.0416666666642413</v>
      </c>
      <c r="F81" s="98">
        <f t="shared" ref="F81:F82" si="887">D81-D$20</f>
        <v>264.125</v>
      </c>
      <c r="G81" s="17">
        <v>808768.41599999997</v>
      </c>
      <c r="H81" s="17">
        <v>9158828.9965000004</v>
      </c>
      <c r="I81" s="18">
        <v>2562.8795</v>
      </c>
      <c r="K81" s="19">
        <f t="shared" ref="K81:K82" si="888">(G81-G80)*100</f>
        <v>2.4499999941326678</v>
      </c>
      <c r="L81" s="20">
        <f t="shared" ref="L81:L82" si="889">(H81-H80)*100</f>
        <v>-1.549999974668026</v>
      </c>
      <c r="M81" s="20">
        <f t="shared" ref="M81:M82" si="890">SQRT(K81^2+L81^2)</f>
        <v>2.8991377843629564</v>
      </c>
      <c r="N81" s="20">
        <f t="shared" ref="N81:N82" si="891">(I81-I80)*100</f>
        <v>-0.79999999998108251</v>
      </c>
      <c r="O81" s="21">
        <f t="shared" ref="O81:O82" si="892">(SQRT((G81-G80)^2+(H81-H80)^2+(I81-I80)^2)*100)</f>
        <v>3.0074906305241726</v>
      </c>
      <c r="P81" s="21">
        <f t="shared" ref="P81:P82" si="893">O81/(F81-F80)</f>
        <v>0.42709926113967456</v>
      </c>
      <c r="Q81" s="22">
        <f t="shared" ref="Q81:Q82" si="894">(P81-P80)/(F81-F80)</f>
        <v>-5.6061772529685042E-2</v>
      </c>
      <c r="R81" s="26"/>
      <c r="S81" s="52">
        <f t="shared" ref="S81:S82" si="895">IF(K81&lt;0, ATAN2(L81,K81)*180/PI()+360,ATAN2(L81,K81)*180/PI())</f>
        <v>122.31961614709766</v>
      </c>
      <c r="T81" s="53">
        <f t="shared" ref="T81:T82" si="896">ATAN(N81/M81)*180/PI()</f>
        <v>-15.426529492517554</v>
      </c>
      <c r="U81" s="26"/>
      <c r="V81" s="23">
        <f t="shared" ref="V81:V82" si="897">(G81-$G$20)*100</f>
        <v>1.4500000048428774</v>
      </c>
      <c r="W81" s="21">
        <f t="shared" ref="W81:W82" si="898">(H81-$H$20)*100</f>
        <v>0.25000013411045074</v>
      </c>
      <c r="X81" s="21">
        <f t="shared" ref="X81:X82" si="899">SQRT(V81^2+W81^2)</f>
        <v>1.4713939245149776</v>
      </c>
      <c r="Y81" s="21">
        <f t="shared" ref="Y81:Y82" si="900">(I81-$I$20)*100</f>
        <v>-3.6000000000058208</v>
      </c>
      <c r="Z81" s="21">
        <f t="shared" ref="Z81:Z82" si="901">SQRT((G81-$G$20)^2+(H81-$H$20)^2+(I81-$I$20)^2)*100</f>
        <v>3.8890873069579572</v>
      </c>
      <c r="AA81" s="21">
        <f t="shared" ref="AA81:AA82" si="902">Z81/F81</f>
        <v>1.4724419524687013E-2</v>
      </c>
      <c r="AB81" s="22">
        <f t="shared" ref="AB81:AB82" si="903">(AA81-$AA$20)/(F81-$F$20)</f>
        <v>5.5747920585658356E-5</v>
      </c>
      <c r="AC81" s="26"/>
      <c r="AD81" s="52">
        <f t="shared" ref="AD81:AD82" si="904">IF(F81&lt;=0,NA(),IF((G81-$G$20)&lt;0,ATAN2((H81-$H$20),(G81-$G$20))*180/PI()+360,ATAN2((H81-$H$20),(G81-$G$20))*180/PI()))</f>
        <v>80.217587853930937</v>
      </c>
      <c r="AE81" s="53">
        <f t="shared" ref="AE81:AE82" si="905">IF(E81&lt;=0,NA(),ATAN(Y81/X81)*180/PI())</f>
        <v>-67.769157310164161</v>
      </c>
      <c r="AF81" s="26"/>
      <c r="AG81" s="67">
        <f t="shared" ref="AG81:AG82" si="906">1/(O81/E81)</f>
        <v>2.3413760944741351</v>
      </c>
      <c r="AH81" s="67">
        <f t="shared" ref="AH81:AH82" si="907">1/(Z81/F81)</f>
        <v>67.914392029064132</v>
      </c>
      <c r="AI81" s="26"/>
      <c r="AJ81" s="20">
        <f t="shared" ref="AJ81:AJ82" si="908">SQRT((G81-$E$11)^2+(H81-$F$11)^2+(I81-$G$11)^2)</f>
        <v>299.49719690785321</v>
      </c>
    </row>
    <row r="82" spans="2:36" ht="15.75" x14ac:dyDescent="0.25">
      <c r="B82" s="111">
        <v>63</v>
      </c>
      <c r="C82" s="112"/>
      <c r="D82" s="100">
        <v>45551.416666666664</v>
      </c>
      <c r="E82" s="97">
        <f t="shared" si="886"/>
        <v>8</v>
      </c>
      <c r="F82" s="98">
        <f t="shared" si="887"/>
        <v>272.125</v>
      </c>
      <c r="G82" s="17">
        <v>808768.46549999993</v>
      </c>
      <c r="H82" s="17">
        <v>9158828.9664999992</v>
      </c>
      <c r="I82" s="18">
        <v>2562.8935000000001</v>
      </c>
      <c r="K82" s="19">
        <f t="shared" si="888"/>
        <v>4.9499999964609742</v>
      </c>
      <c r="L82" s="20">
        <f t="shared" si="889"/>
        <v>-3.0000001192092896</v>
      </c>
      <c r="M82" s="20">
        <f t="shared" si="890"/>
        <v>5.7881344732322351</v>
      </c>
      <c r="N82" s="20">
        <f t="shared" si="891"/>
        <v>1.4000000000123691</v>
      </c>
      <c r="O82" s="21">
        <f t="shared" si="892"/>
        <v>5.9550399394339939</v>
      </c>
      <c r="P82" s="21">
        <f t="shared" si="893"/>
        <v>0.74437999242924924</v>
      </c>
      <c r="Q82" s="22">
        <f t="shared" si="894"/>
        <v>3.9660091411196835E-2</v>
      </c>
      <c r="R82" s="26"/>
      <c r="S82" s="52">
        <f t="shared" si="895"/>
        <v>121.21840379166521</v>
      </c>
      <c r="T82" s="53">
        <f t="shared" si="896"/>
        <v>13.597221629039469</v>
      </c>
      <c r="U82" s="26"/>
      <c r="V82" s="23">
        <f t="shared" si="897"/>
        <v>6.4000000013038516</v>
      </c>
      <c r="W82" s="21">
        <f t="shared" si="898"/>
        <v>-2.7499999850988388</v>
      </c>
      <c r="X82" s="21">
        <f t="shared" si="899"/>
        <v>6.9658093524538058</v>
      </c>
      <c r="Y82" s="21">
        <f t="shared" si="900"/>
        <v>-2.1999999999934516</v>
      </c>
      <c r="Z82" s="21">
        <f t="shared" si="901"/>
        <v>7.3049640611507538</v>
      </c>
      <c r="AA82" s="21">
        <f t="shared" si="902"/>
        <v>2.6844149053378976E-2</v>
      </c>
      <c r="AB82" s="22">
        <f t="shared" si="903"/>
        <v>9.8646390641723386E-5</v>
      </c>
      <c r="AC82" s="26"/>
      <c r="AD82" s="52">
        <f t="shared" si="904"/>
        <v>113.25259205801704</v>
      </c>
      <c r="AE82" s="53">
        <f t="shared" si="905"/>
        <v>-17.527593259635871</v>
      </c>
      <c r="AF82" s="26"/>
      <c r="AG82" s="67">
        <f t="shared" si="906"/>
        <v>1.3433998900703212</v>
      </c>
      <c r="AH82" s="67">
        <f t="shared" si="907"/>
        <v>37.252065543650609</v>
      </c>
      <c r="AI82" s="26"/>
      <c r="AJ82" s="20">
        <f t="shared" si="908"/>
        <v>299.49703630506104</v>
      </c>
    </row>
    <row r="83" spans="2:36" ht="15.75" x14ac:dyDescent="0.25">
      <c r="B83" s="111">
        <v>64</v>
      </c>
      <c r="C83" s="112"/>
      <c r="D83" s="100">
        <v>45555.416666666664</v>
      </c>
      <c r="E83" s="97">
        <f t="shared" ref="E83" si="909">D83-D82</f>
        <v>4</v>
      </c>
      <c r="F83" s="98">
        <f t="shared" ref="F83" si="910">D83-D$20</f>
        <v>276.125</v>
      </c>
      <c r="G83" s="17">
        <v>808768.43900000001</v>
      </c>
      <c r="H83" s="17">
        <v>9158829</v>
      </c>
      <c r="I83" s="18">
        <v>2562.8910000000001</v>
      </c>
      <c r="K83" s="19">
        <f t="shared" ref="K83" si="911">(G83-G82)*100</f>
        <v>-2.6499999919906259</v>
      </c>
      <c r="L83" s="20">
        <f t="shared" ref="L83" si="912">(H83-H82)*100</f>
        <v>3.3500000834465027</v>
      </c>
      <c r="M83" s="20">
        <f t="shared" ref="M83" si="913">SQRT(K83^2+L83^2)</f>
        <v>4.271416687311353</v>
      </c>
      <c r="N83" s="20">
        <f t="shared" ref="N83" si="914">(I83-I82)*100</f>
        <v>-0.25000000000545697</v>
      </c>
      <c r="O83" s="21">
        <f t="shared" ref="O83" si="915">(SQRT((G83-G82)^2+(H83-H82)^2+(I83-I82)^2)*100)</f>
        <v>4.2787265064087254</v>
      </c>
      <c r="P83" s="21">
        <f t="shared" ref="P83" si="916">O83/(F83-F82)</f>
        <v>1.0696816266021814</v>
      </c>
      <c r="Q83" s="22">
        <f t="shared" ref="Q83" si="917">(P83-P82)/(F83-F82)</f>
        <v>8.132540854323303E-2</v>
      </c>
      <c r="R83" s="26"/>
      <c r="S83" s="52">
        <f t="shared" ref="S83" si="918">IF(K83&lt;0, ATAN2(L83,K83)*180/PI()+360,ATAN2(L83,K83)*180/PI())</f>
        <v>321.65442582470359</v>
      </c>
      <c r="T83" s="53">
        <f t="shared" ref="T83" si="919">ATAN(N83/M83)*180/PI()</f>
        <v>-3.349619914306321</v>
      </c>
      <c r="U83" s="26"/>
      <c r="V83" s="23">
        <f t="shared" ref="V83" si="920">(G83-$G$20)*100</f>
        <v>3.7500000093132257</v>
      </c>
      <c r="W83" s="21">
        <f t="shared" ref="W83" si="921">(H83-$H$20)*100</f>
        <v>0.60000009834766388</v>
      </c>
      <c r="X83" s="21">
        <f t="shared" ref="X83" si="922">SQRT(V83^2+W83^2)</f>
        <v>3.7976966950859041</v>
      </c>
      <c r="Y83" s="21">
        <f t="shared" ref="Y83" si="923">(I83-$I$20)*100</f>
        <v>-2.4499999999989086</v>
      </c>
      <c r="Z83" s="21">
        <f t="shared" ref="Z83" si="924">SQRT((G83-$G$20)^2+(H83-$H$20)^2+(I83-$I$20)^2)*100</f>
        <v>4.5194026361745037</v>
      </c>
      <c r="AA83" s="21">
        <f t="shared" ref="AA83" si="925">Z83/F83</f>
        <v>1.6367234535715723E-2</v>
      </c>
      <c r="AB83" s="22">
        <f t="shared" ref="AB83" si="926">(AA83-$AA$20)/(F83-$F$20)</f>
        <v>5.9274728965923847E-5</v>
      </c>
      <c r="AC83" s="26"/>
      <c r="AD83" s="52">
        <f t="shared" ref="AD83" si="927">IF(F83&lt;=0,NA(),IF((G83-$G$20)&lt;0,ATAN2((H83-$H$20),(G83-$G$20))*180/PI()+360,ATAN2((H83-$H$20),(G83-$G$20))*180/PI()))</f>
        <v>80.909721636242509</v>
      </c>
      <c r="AE83" s="53">
        <f t="shared" ref="AE83" si="928">IF(E83&lt;=0,NA(),ATAN(Y83/X83)*180/PI())</f>
        <v>-32.827189917944651</v>
      </c>
      <c r="AF83" s="26"/>
      <c r="AG83" s="67">
        <f t="shared" ref="AG83" si="929">1/(O83/E83)</f>
        <v>0.93485760167394538</v>
      </c>
      <c r="AH83" s="67">
        <f t="shared" ref="AH83" si="930">1/(Z83/F83)</f>
        <v>61.097676447285721</v>
      </c>
      <c r="AI83" s="26"/>
      <c r="AJ83" s="20">
        <f t="shared" ref="AJ83" si="931">SQRT((G83-$E$11)^2+(H83-$F$11)^2+(I83-$G$11)^2)</f>
        <v>299.48332017881143</v>
      </c>
    </row>
    <row r="84" spans="2:36" ht="15.75" x14ac:dyDescent="0.25">
      <c r="B84" s="111">
        <v>65</v>
      </c>
      <c r="C84" s="112"/>
      <c r="D84" s="100">
        <v>45564.583333333336</v>
      </c>
      <c r="E84" s="97">
        <f t="shared" ref="E84:E85" si="932">D84-D83</f>
        <v>9.1666666666715173</v>
      </c>
      <c r="F84" s="98">
        <f t="shared" ref="F84:F85" si="933">D84-D$20</f>
        <v>285.29166666667152</v>
      </c>
      <c r="G84" s="17">
        <v>808768.39650000003</v>
      </c>
      <c r="H84" s="17">
        <v>9158829.0124999993</v>
      </c>
      <c r="I84" s="18">
        <v>2562.8865000000001</v>
      </c>
      <c r="K84" s="19">
        <f t="shared" ref="K84:K85" si="934">(G84-G83)*100</f>
        <v>-4.2499999981373549</v>
      </c>
      <c r="L84" s="20">
        <f t="shared" ref="L84:L85" si="935">(H84-H83)*100</f>
        <v>1.249999925494194</v>
      </c>
      <c r="M84" s="20">
        <f t="shared" ref="M84:M85" si="936">SQRT(K84^2+L84^2)</f>
        <v>4.4300112638573514</v>
      </c>
      <c r="N84" s="20">
        <f t="shared" ref="N84:N85" si="937">(I84-I83)*100</f>
        <v>-0.4500000000007276</v>
      </c>
      <c r="O84" s="21">
        <f t="shared" ref="O84:O85" si="938">(SQRT((G84-G83)^2+(H84-H83)^2+(I84-I83)^2)*100)</f>
        <v>4.4528080800662924</v>
      </c>
      <c r="P84" s="21">
        <f t="shared" ref="P84:P85" si="939">O84/(F84-F83)</f>
        <v>0.4857608814615203</v>
      </c>
      <c r="Q84" s="22">
        <f t="shared" ref="Q84:Q85" si="940">(P84-P83)/(F84-F83)</f>
        <v>-6.370044492440205E-2</v>
      </c>
      <c r="R84" s="26"/>
      <c r="S84" s="52">
        <f t="shared" ref="S84:S85" si="941">IF(K84&lt;0, ATAN2(L84,K84)*180/PI()+360,ATAN2(L84,K84)*180/PI())</f>
        <v>286.38953941636407</v>
      </c>
      <c r="T84" s="53">
        <f t="shared" ref="T84:T85" si="942">ATAN(N84/M84)*180/PI()</f>
        <v>-5.8002031002189627</v>
      </c>
      <c r="U84" s="26"/>
      <c r="V84" s="23">
        <f t="shared" ref="V84:V85" si="943">(G84-$G$20)*100</f>
        <v>-0.4999999888241291</v>
      </c>
      <c r="W84" s="21">
        <f t="shared" ref="W84:W85" si="944">(H84-$H$20)*100</f>
        <v>1.8500000238418579</v>
      </c>
      <c r="X84" s="21">
        <f t="shared" ref="X84:X85" si="945">SQRT(V84^2+W84^2)</f>
        <v>1.9163768097738514</v>
      </c>
      <c r="Y84" s="21">
        <f t="shared" ref="Y84:Y85" si="946">(I84-$I$20)*100</f>
        <v>-2.8999999999996362</v>
      </c>
      <c r="Z84" s="21">
        <f t="shared" ref="Z84:Z85" si="947">SQRT((G84-$G$20)^2+(H84-$H$20)^2+(I84-$I$20)^2)*100</f>
        <v>3.4759890789582313</v>
      </c>
      <c r="AA84" s="21">
        <f t="shared" ref="AA84:AA85" si="948">Z84/F84</f>
        <v>1.2183983919234136E-2</v>
      </c>
      <c r="AB84" s="22">
        <f t="shared" ref="AB84:AB85" si="949">(AA84-$AA$20)/(F84-$F$20)</f>
        <v>4.2707114657750006E-5</v>
      </c>
      <c r="AC84" s="26"/>
      <c r="AD84" s="52">
        <f t="shared" ref="AD84:AD85" si="950">IF(F84&lt;=0,NA(),IF((G84-$G$20)&lt;0,ATAN2((H84-$H$20),(G84-$G$20))*180/PI()+360,ATAN2((H84-$H$20),(G84-$G$20))*180/PI()))</f>
        <v>344.87599320023395</v>
      </c>
      <c r="AE84" s="53">
        <f t="shared" ref="AE84:AE85" si="951">IF(E84&lt;=0,NA(),ATAN(Y84/X84)*180/PI())</f>
        <v>-56.542490759942027</v>
      </c>
      <c r="AF84" s="26"/>
      <c r="AG84" s="67">
        <f t="shared" ref="AG84:AG85" si="952">1/(O84/E84)</f>
        <v>2.0586260404322312</v>
      </c>
      <c r="AH84" s="67">
        <f t="shared" ref="AH84:AH85" si="953">1/(Z84/F84)</f>
        <v>82.074960589972463</v>
      </c>
      <c r="AI84" s="26"/>
      <c r="AJ84" s="20">
        <f t="shared" ref="AJ84:AJ85" si="954">SQRT((G84-$E$11)^2+(H84-$F$11)^2+(I84-$G$11)^2)</f>
        <v>299.49544890939228</v>
      </c>
    </row>
    <row r="85" spans="2:36" ht="15.75" x14ac:dyDescent="0.25">
      <c r="B85" s="111">
        <v>66</v>
      </c>
      <c r="C85" s="112"/>
      <c r="D85" s="100">
        <v>45570.583333333336</v>
      </c>
      <c r="E85" s="97">
        <f t="shared" si="932"/>
        <v>6</v>
      </c>
      <c r="F85" s="98">
        <f t="shared" si="933"/>
        <v>291.29166666667152</v>
      </c>
      <c r="G85" s="17">
        <v>808768.40650000004</v>
      </c>
      <c r="H85" s="17">
        <v>9158829.0045000017</v>
      </c>
      <c r="I85" s="18">
        <v>2562.8850000000002</v>
      </c>
      <c r="K85" s="19">
        <f t="shared" si="934"/>
        <v>1.0000000009313226</v>
      </c>
      <c r="L85" s="20">
        <f t="shared" si="935"/>
        <v>-0.79999975860118866</v>
      </c>
      <c r="M85" s="20">
        <f t="shared" si="936"/>
        <v>1.2806246974131825</v>
      </c>
      <c r="N85" s="20">
        <f t="shared" si="937"/>
        <v>-0.14999999998508429</v>
      </c>
      <c r="O85" s="21">
        <f t="shared" si="938"/>
        <v>1.289379546766634</v>
      </c>
      <c r="P85" s="21">
        <f t="shared" si="939"/>
        <v>0.21489659112777235</v>
      </c>
      <c r="Q85" s="22">
        <f t="shared" si="940"/>
        <v>-4.514404838895799E-2</v>
      </c>
      <c r="R85" s="26"/>
      <c r="S85" s="52">
        <f t="shared" si="941"/>
        <v>128.65979979444168</v>
      </c>
      <c r="T85" s="53">
        <f t="shared" si="942"/>
        <v>-6.6806331511063854</v>
      </c>
      <c r="U85" s="26"/>
      <c r="V85" s="23">
        <f t="shared" si="943"/>
        <v>0.50000001210719347</v>
      </c>
      <c r="W85" s="21">
        <f t="shared" si="944"/>
        <v>1.0500002652406693</v>
      </c>
      <c r="X85" s="21">
        <f t="shared" si="945"/>
        <v>1.1629705796419225</v>
      </c>
      <c r="Y85" s="21">
        <f t="shared" si="946"/>
        <v>-3.0499999999847205</v>
      </c>
      <c r="Z85" s="21">
        <f t="shared" si="947"/>
        <v>3.2641998359505298</v>
      </c>
      <c r="AA85" s="21">
        <f t="shared" si="948"/>
        <v>1.1205949944616137E-2</v>
      </c>
      <c r="AB85" s="22">
        <f t="shared" si="949"/>
        <v>3.8469861060046175E-5</v>
      </c>
      <c r="AC85" s="26"/>
      <c r="AD85" s="52">
        <f t="shared" si="950"/>
        <v>25.463339982235116</v>
      </c>
      <c r="AE85" s="53">
        <f t="shared" si="951"/>
        <v>-69.128059504094921</v>
      </c>
      <c r="AF85" s="26"/>
      <c r="AG85" s="67">
        <f t="shared" si="952"/>
        <v>4.6534009439238799</v>
      </c>
      <c r="AH85" s="67">
        <f t="shared" si="953"/>
        <v>89.238306876468499</v>
      </c>
      <c r="AI85" s="26"/>
      <c r="AJ85" s="20">
        <f t="shared" si="954"/>
        <v>299.49645093220477</v>
      </c>
    </row>
    <row r="86" spans="2:36" ht="15.75" x14ac:dyDescent="0.25">
      <c r="B86" s="111">
        <v>67</v>
      </c>
      <c r="C86" s="112"/>
      <c r="D86" s="100">
        <v>45586.625</v>
      </c>
      <c r="E86" s="97">
        <f t="shared" ref="E86" si="955">D86-D85</f>
        <v>16.041666666664241</v>
      </c>
      <c r="F86" s="98">
        <f t="shared" ref="F86" si="956">D86-D$20</f>
        <v>307.33333333333576</v>
      </c>
      <c r="G86" s="17">
        <v>808768.38899999997</v>
      </c>
      <c r="H86" s="17">
        <v>9158829.0144999996</v>
      </c>
      <c r="I86" s="18">
        <v>2562.8829999999998</v>
      </c>
      <c r="K86" s="19">
        <f t="shared" ref="K86" si="957">(G86-G85)*100</f>
        <v>-1.7500000074505806</v>
      </c>
      <c r="L86" s="20">
        <f t="shared" ref="L86" si="958">(H86-H85)*100</f>
        <v>0.99999979138374329</v>
      </c>
      <c r="M86" s="20">
        <f t="shared" ref="M86" si="959">SQRT(K86^2+L86^2)</f>
        <v>2.0155643400409131</v>
      </c>
      <c r="N86" s="20">
        <f t="shared" ref="N86" si="960">(I86-I85)*100</f>
        <v>-0.20000000004074536</v>
      </c>
      <c r="O86" s="21">
        <f t="shared" ref="O86" si="961">(SQRT((G86-G85)^2+(H86-H85)^2+(I86-I85)^2)*100)</f>
        <v>2.025462813497414</v>
      </c>
      <c r="P86" s="21">
        <f t="shared" ref="P86" si="962">O86/(F86-F85)</f>
        <v>0.12626261694531243</v>
      </c>
      <c r="Q86" s="22">
        <f t="shared" ref="Q86" si="963">(P86-P85)/(F86-F85)</f>
        <v>-5.5252347542321025E-3</v>
      </c>
      <c r="R86" s="26"/>
      <c r="S86" s="52">
        <f t="shared" ref="S86" si="964">IF(K86&lt;0, ATAN2(L86,K86)*180/PI()+360,ATAN2(L86,K86)*180/PI())</f>
        <v>299.7448760429503</v>
      </c>
      <c r="T86" s="53">
        <f t="shared" ref="T86" si="965">ATAN(N86/M86)*180/PI()</f>
        <v>-5.6667836257798516</v>
      </c>
      <c r="U86" s="26"/>
      <c r="V86" s="23">
        <f t="shared" ref="V86" si="966">(G86-$G$20)*100</f>
        <v>-1.2499999953433871</v>
      </c>
      <c r="W86" s="21">
        <f t="shared" ref="W86" si="967">(H86-$H$20)*100</f>
        <v>2.0500000566244125</v>
      </c>
      <c r="X86" s="21">
        <f t="shared" ref="X86" si="968">SQRT(V86^2+W86^2)</f>
        <v>2.4010414866300338</v>
      </c>
      <c r="Y86" s="21">
        <f t="shared" ref="Y86" si="969">(I86-$I$20)*100</f>
        <v>-3.2500000000254659</v>
      </c>
      <c r="Z86" s="21">
        <f t="shared" ref="Z86" si="970">SQRT((G86-$G$20)^2+(H86-$H$20)^2+(I86-$I$20)^2)*100</f>
        <v>4.0407301593504226</v>
      </c>
      <c r="AA86" s="21">
        <f t="shared" ref="AA86" si="971">Z86/F86</f>
        <v>1.3147712015239883E-2</v>
      </c>
      <c r="AB86" s="22">
        <f t="shared" ref="AB86" si="972">(AA86-$AA$20)/(F86-$F$20)</f>
        <v>4.2779974019218367E-5</v>
      </c>
      <c r="AC86" s="26"/>
      <c r="AD86" s="52">
        <f t="shared" ref="AD86" si="973">IF(F86&lt;=0,NA(),IF((G86-$G$20)&lt;0,ATAN2((H86-$H$20),(G86-$G$20))*180/PI()+360,ATAN2((H86-$H$20),(G86-$G$20))*180/PI()))</f>
        <v>328.62699565822174</v>
      </c>
      <c r="AE86" s="53">
        <f t="shared" ref="AE86" si="974">IF(E86&lt;=0,NA(),ATAN(Y86/X86)*180/PI())</f>
        <v>-53.543678515333752</v>
      </c>
      <c r="AF86" s="26"/>
      <c r="AG86" s="67">
        <f t="shared" ref="AG86" si="975">1/(O86/E86)</f>
        <v>7.9200005844415973</v>
      </c>
      <c r="AH86" s="67">
        <f t="shared" ref="AH86" si="976">1/(Z86/F86)</f>
        <v>76.058860951690448</v>
      </c>
      <c r="AI86" s="26"/>
      <c r="AJ86" s="20">
        <f t="shared" ref="AJ86" si="977">SQRT((G86-$E$11)^2+(H86-$F$11)^2+(I86-$G$11)^2)</f>
        <v>299.49740325718483</v>
      </c>
    </row>
    <row r="87" spans="2:36" ht="15.75" x14ac:dyDescent="0.25">
      <c r="B87" s="111">
        <v>68</v>
      </c>
      <c r="C87" s="112"/>
      <c r="D87" s="100"/>
      <c r="E87" s="97"/>
      <c r="F87" s="98"/>
      <c r="G87" s="17"/>
      <c r="H87" s="17"/>
      <c r="I87" s="18"/>
    </row>
    <row r="88" spans="2:36" ht="15.75" x14ac:dyDescent="0.25">
      <c r="B88" s="111">
        <v>69</v>
      </c>
      <c r="C88" s="112"/>
      <c r="D88" s="100"/>
      <c r="E88" s="97"/>
      <c r="F88" s="98"/>
      <c r="G88" s="17"/>
      <c r="H88" s="17"/>
      <c r="I88" s="18"/>
    </row>
    <row r="89" spans="2:36" ht="15.75" x14ac:dyDescent="0.25">
      <c r="B89" s="111">
        <v>70</v>
      </c>
      <c r="C89" s="112"/>
      <c r="D89" s="100"/>
      <c r="E89" s="97"/>
      <c r="F89" s="98"/>
      <c r="G89" s="17"/>
      <c r="H89" s="17"/>
      <c r="I89" s="18"/>
    </row>
    <row r="90" spans="2:36" ht="15.75" x14ac:dyDescent="0.25">
      <c r="B90" s="111">
        <v>71</v>
      </c>
      <c r="C90" s="112"/>
      <c r="D90" s="100"/>
      <c r="E90" s="97"/>
      <c r="F90" s="98"/>
      <c r="G90" s="17"/>
      <c r="H90" s="17"/>
      <c r="I90" s="18"/>
    </row>
    <row r="91" spans="2:36" ht="15.75" x14ac:dyDescent="0.25">
      <c r="B91" s="111">
        <v>72</v>
      </c>
      <c r="C91" s="112"/>
      <c r="D91" s="100"/>
      <c r="E91" s="97"/>
      <c r="F91" s="98"/>
      <c r="G91" s="17"/>
      <c r="H91" s="17"/>
      <c r="I91" s="18"/>
    </row>
    <row r="92" spans="2:36" ht="15.75" x14ac:dyDescent="0.25">
      <c r="B92" s="111">
        <v>73</v>
      </c>
      <c r="C92" s="112"/>
      <c r="D92" s="100"/>
      <c r="E92" s="97"/>
      <c r="F92" s="98"/>
      <c r="G92" s="17"/>
      <c r="H92" s="17"/>
      <c r="I92" s="18"/>
    </row>
    <row r="93" spans="2:36" ht="15.75" x14ac:dyDescent="0.25">
      <c r="B93" s="111">
        <v>74</v>
      </c>
      <c r="C93" s="112"/>
      <c r="D93" s="100"/>
      <c r="E93" s="97"/>
      <c r="F93" s="98"/>
      <c r="G93" s="17"/>
      <c r="H93" s="17"/>
      <c r="I93" s="18"/>
    </row>
    <row r="94" spans="2:36" ht="15.75" x14ac:dyDescent="0.25">
      <c r="B94" s="111">
        <v>75</v>
      </c>
      <c r="C94" s="112"/>
      <c r="D94" s="100"/>
      <c r="E94" s="97"/>
      <c r="F94" s="98"/>
      <c r="G94" s="17"/>
      <c r="H94" s="17"/>
      <c r="I94" s="18"/>
    </row>
    <row r="95" spans="2:36" ht="15.75" x14ac:dyDescent="0.25">
      <c r="B95" s="111">
        <v>76</v>
      </c>
      <c r="C95" s="112"/>
      <c r="D95" s="100"/>
      <c r="E95" s="97"/>
      <c r="F95" s="98"/>
      <c r="G95" s="17"/>
      <c r="H95" s="17"/>
      <c r="I95" s="18"/>
    </row>
    <row r="96" spans="2:36" ht="15.75" x14ac:dyDescent="0.25">
      <c r="B96" s="111">
        <v>77</v>
      </c>
      <c r="C96" s="112"/>
      <c r="D96" s="100"/>
      <c r="E96" s="97"/>
      <c r="F96" s="98"/>
      <c r="G96" s="17"/>
      <c r="H96" s="17"/>
      <c r="I96" s="18"/>
    </row>
    <row r="97" spans="2:9" ht="15.75" x14ac:dyDescent="0.25">
      <c r="B97" s="111">
        <v>78</v>
      </c>
      <c r="C97" s="112"/>
      <c r="D97" s="100"/>
      <c r="E97" s="97"/>
      <c r="F97" s="98"/>
      <c r="G97" s="17"/>
      <c r="H97" s="17"/>
      <c r="I97" s="18"/>
    </row>
    <row r="98" spans="2:9" ht="15.75" x14ac:dyDescent="0.25">
      <c r="B98" s="111">
        <v>79</v>
      </c>
      <c r="C98" s="112"/>
      <c r="D98" s="100"/>
      <c r="E98" s="97"/>
      <c r="F98" s="98"/>
      <c r="G98" s="17"/>
      <c r="H98" s="17"/>
      <c r="I98" s="18"/>
    </row>
  </sheetData>
  <mergeCells count="91">
    <mergeCell ref="B81:C81"/>
    <mergeCell ref="B82:C82"/>
    <mergeCell ref="B83:C83"/>
    <mergeCell ref="B84:C84"/>
    <mergeCell ref="B85:C85"/>
    <mergeCell ref="B76:C76"/>
    <mergeCell ref="B77:C77"/>
    <mergeCell ref="B78:C78"/>
    <mergeCell ref="B79:C79"/>
    <mergeCell ref="B80:C80"/>
    <mergeCell ref="B72:C72"/>
    <mergeCell ref="B73:C73"/>
    <mergeCell ref="B74:C74"/>
    <mergeCell ref="B75:C75"/>
    <mergeCell ref="B67:C67"/>
    <mergeCell ref="B68:C68"/>
    <mergeCell ref="B69:C69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K17:Q17"/>
    <mergeCell ref="B24:C24"/>
    <mergeCell ref="S17:T17"/>
    <mergeCell ref="V17:AB17"/>
    <mergeCell ref="AH17:AH18"/>
    <mergeCell ref="G17:I17"/>
    <mergeCell ref="AD17:AE17"/>
    <mergeCell ref="AG17:AG18"/>
    <mergeCell ref="B22:C22"/>
    <mergeCell ref="B23:C23"/>
    <mergeCell ref="B20:C20"/>
    <mergeCell ref="B21:C21"/>
    <mergeCell ref="B2:D5"/>
    <mergeCell ref="B17:C19"/>
    <mergeCell ref="D17:D19"/>
    <mergeCell ref="E17:E18"/>
    <mergeCell ref="F17:F18"/>
    <mergeCell ref="B30:C30"/>
    <mergeCell ref="B31:C31"/>
    <mergeCell ref="B32:C32"/>
    <mergeCell ref="B33:C33"/>
    <mergeCell ref="B25:C25"/>
    <mergeCell ref="B26:C26"/>
    <mergeCell ref="B27:C27"/>
    <mergeCell ref="B28:C28"/>
    <mergeCell ref="B29:C29"/>
    <mergeCell ref="B39:C39"/>
    <mergeCell ref="B34:C34"/>
    <mergeCell ref="B35:C35"/>
    <mergeCell ref="B36:C36"/>
    <mergeCell ref="B37:C37"/>
    <mergeCell ref="B38:C38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5:C55"/>
    <mergeCell ref="B56:C56"/>
    <mergeCell ref="B50:C50"/>
    <mergeCell ref="B51:C51"/>
    <mergeCell ref="B52:C52"/>
    <mergeCell ref="B53:C53"/>
    <mergeCell ref="B54:C54"/>
    <mergeCell ref="B86:C86"/>
    <mergeCell ref="B87:C87"/>
    <mergeCell ref="B88:C88"/>
    <mergeCell ref="B89:C89"/>
    <mergeCell ref="B90:C90"/>
    <mergeCell ref="B96:C96"/>
    <mergeCell ref="B97:C97"/>
    <mergeCell ref="B98:C98"/>
    <mergeCell ref="B91:C91"/>
    <mergeCell ref="B92:C92"/>
    <mergeCell ref="B93:C93"/>
    <mergeCell ref="B94:C94"/>
    <mergeCell ref="B95:C95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9183-729D-47C3-9B42-C9385474BA15}">
  <sheetPr>
    <tabColor rgb="FFFF0000"/>
  </sheetPr>
  <dimension ref="B1:CV138"/>
  <sheetViews>
    <sheetView topLeftCell="E1" zoomScale="75" zoomScaleNormal="75" workbookViewId="0">
      <pane ySplit="19" topLeftCell="A20" activePane="bottomLeft" state="frozen"/>
      <selection activeCell="Q81" sqref="Q81"/>
      <selection pane="bottomLeft" activeCell="W82" sqref="W82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0.5703125" customWidth="1"/>
    <col min="5" max="9" width="15.5703125" customWidth="1"/>
    <col min="10" max="10" width="1.140625" customWidth="1"/>
    <col min="11" max="11" width="11.42578125" bestFit="1" customWidth="1"/>
    <col min="12" max="12" width="14.5703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13"/>
      <c r="C2" s="114"/>
      <c r="D2" s="115"/>
      <c r="E2" s="33"/>
      <c r="F2" s="27"/>
      <c r="G2" s="27"/>
      <c r="H2" s="27"/>
      <c r="I2" s="28"/>
      <c r="J2" s="1"/>
      <c r="K2" s="1"/>
      <c r="L2" s="1"/>
      <c r="M2" s="1"/>
      <c r="N2" s="1"/>
    </row>
    <row r="3" spans="2:36" ht="21.2" customHeight="1" x14ac:dyDescent="0.25">
      <c r="B3" s="116"/>
      <c r="C3" s="117"/>
      <c r="D3" s="118"/>
      <c r="E3" s="34"/>
      <c r="F3" s="29"/>
      <c r="G3" s="29"/>
      <c r="H3" s="29"/>
      <c r="I3" s="30"/>
      <c r="J3" s="1"/>
      <c r="K3" s="72"/>
      <c r="L3" s="72"/>
      <c r="M3" s="72"/>
      <c r="N3" s="7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16"/>
      <c r="C4" s="117"/>
      <c r="D4" s="118"/>
      <c r="E4" s="34"/>
      <c r="F4" s="29"/>
      <c r="G4" s="29"/>
      <c r="H4" s="29"/>
      <c r="I4" s="30"/>
      <c r="J4" s="2"/>
      <c r="K4" s="69"/>
      <c r="L4" s="69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19"/>
      <c r="C5" s="120"/>
      <c r="D5" s="121"/>
      <c r="E5" s="35"/>
      <c r="F5" s="31"/>
      <c r="G5" s="31"/>
      <c r="H5" s="31"/>
      <c r="I5" s="32"/>
      <c r="J5" s="2"/>
      <c r="K5" s="69"/>
      <c r="L5" s="69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4"/>
      <c r="C6" s="75"/>
      <c r="D6" s="75"/>
      <c r="E6" s="76"/>
      <c r="F6" s="76"/>
      <c r="G6" s="77"/>
      <c r="H6" s="77"/>
      <c r="I6" s="78"/>
      <c r="J6" s="3"/>
      <c r="K6" s="69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79"/>
      <c r="C7" s="36" t="s">
        <v>33</v>
      </c>
      <c r="D7" s="80"/>
      <c r="E7" s="99" t="s">
        <v>47</v>
      </c>
      <c r="F7" s="37"/>
      <c r="G7" s="36" t="s">
        <v>31</v>
      </c>
      <c r="H7" s="80"/>
      <c r="I7" s="88" t="s">
        <v>40</v>
      </c>
      <c r="J7" s="3"/>
      <c r="K7" s="69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79"/>
      <c r="C8" s="36" t="s">
        <v>32</v>
      </c>
      <c r="D8" s="80"/>
      <c r="E8" s="99" t="s">
        <v>48</v>
      </c>
      <c r="F8" s="45"/>
      <c r="G8" s="36" t="s">
        <v>30</v>
      </c>
      <c r="H8" s="80"/>
      <c r="I8" s="88" t="s">
        <v>49</v>
      </c>
      <c r="J8" s="3"/>
      <c r="K8" s="69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79"/>
      <c r="C9" s="36"/>
      <c r="D9" s="80"/>
      <c r="E9" s="37"/>
      <c r="F9" s="81"/>
      <c r="G9" s="81"/>
      <c r="H9" s="81"/>
      <c r="I9" s="82"/>
      <c r="J9" s="3"/>
      <c r="K9" s="69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79"/>
      <c r="C10" s="37" t="s">
        <v>37</v>
      </c>
      <c r="D10" s="80"/>
      <c r="E10" s="40" t="s">
        <v>27</v>
      </c>
      <c r="F10" s="40" t="s">
        <v>28</v>
      </c>
      <c r="G10" s="68" t="s">
        <v>29</v>
      </c>
      <c r="H10" s="81"/>
      <c r="I10" s="82"/>
      <c r="J10" s="3"/>
      <c r="K10" s="69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79"/>
      <c r="C11" s="36" t="s">
        <v>50</v>
      </c>
      <c r="E11" s="68">
        <v>808931.10900000005</v>
      </c>
      <c r="F11" s="68">
        <v>9159077.3220000006</v>
      </c>
      <c r="G11" s="68">
        <v>2523.3319999999999</v>
      </c>
      <c r="H11" s="83"/>
      <c r="I11" s="84"/>
      <c r="J11" s="3"/>
      <c r="K11" s="69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5"/>
      <c r="C12" s="80"/>
      <c r="D12" s="80"/>
      <c r="E12" s="36"/>
      <c r="F12" s="36"/>
      <c r="G12" s="86"/>
      <c r="H12" s="86"/>
      <c r="I12" s="87"/>
      <c r="J12" s="4"/>
      <c r="K12" s="70"/>
      <c r="L12" s="70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5"/>
      <c r="C13" s="80"/>
      <c r="D13" s="80"/>
      <c r="E13" s="38" t="s">
        <v>27</v>
      </c>
      <c r="F13" s="39" t="s">
        <v>28</v>
      </c>
      <c r="G13" s="40" t="s">
        <v>29</v>
      </c>
      <c r="H13" s="86"/>
      <c r="I13" s="87"/>
      <c r="J13" s="4"/>
      <c r="K13" s="70"/>
      <c r="L13" s="70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5"/>
      <c r="C14" s="41" t="s">
        <v>25</v>
      </c>
      <c r="D14" s="41"/>
      <c r="E14" s="68">
        <f>G20</f>
        <v>808756.2145</v>
      </c>
      <c r="F14" s="68">
        <f>H20</f>
        <v>9158809.2905000001</v>
      </c>
      <c r="G14" s="68">
        <f>I20</f>
        <v>2573.9134999999997</v>
      </c>
      <c r="H14" s="86"/>
      <c r="I14" s="87"/>
      <c r="J14" s="5"/>
      <c r="K14" s="73"/>
      <c r="L14" s="73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2"/>
      <c r="C15" s="43"/>
      <c r="D15" s="43"/>
      <c r="E15" s="43"/>
      <c r="F15" s="43"/>
      <c r="G15" s="43"/>
      <c r="H15" s="43"/>
      <c r="I15" s="4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34" t="s">
        <v>1</v>
      </c>
      <c r="C17" s="135"/>
      <c r="D17" s="129" t="s">
        <v>0</v>
      </c>
      <c r="E17" s="132" t="s">
        <v>19</v>
      </c>
      <c r="F17" s="129" t="s">
        <v>2</v>
      </c>
      <c r="G17" s="126" t="s">
        <v>22</v>
      </c>
      <c r="H17" s="140"/>
      <c r="I17" s="127"/>
      <c r="J17" s="9"/>
      <c r="K17" s="141" t="s">
        <v>21</v>
      </c>
      <c r="L17" s="142"/>
      <c r="M17" s="142"/>
      <c r="N17" s="142"/>
      <c r="O17" s="142"/>
      <c r="P17" s="142"/>
      <c r="Q17" s="143"/>
      <c r="R17" s="7"/>
      <c r="S17" s="126" t="s">
        <v>23</v>
      </c>
      <c r="T17" s="127"/>
      <c r="U17" s="7"/>
      <c r="V17" s="126" t="s">
        <v>24</v>
      </c>
      <c r="W17" s="128"/>
      <c r="X17" s="128"/>
      <c r="Y17" s="128"/>
      <c r="Z17" s="128"/>
      <c r="AA17" s="128"/>
      <c r="AB17" s="127"/>
      <c r="AC17" s="7"/>
      <c r="AD17" s="126" t="s">
        <v>34</v>
      </c>
      <c r="AE17" s="127"/>
      <c r="AF17" s="7"/>
      <c r="AG17" s="122" t="s">
        <v>35</v>
      </c>
      <c r="AH17" s="122" t="s">
        <v>35</v>
      </c>
      <c r="AI17" s="7"/>
      <c r="AJ17" s="95" t="s">
        <v>38</v>
      </c>
    </row>
    <row r="18" spans="2:100" ht="15.75" x14ac:dyDescent="0.25">
      <c r="B18" s="136"/>
      <c r="C18" s="137"/>
      <c r="D18" s="130"/>
      <c r="E18" s="133"/>
      <c r="F18" s="130"/>
      <c r="G18" s="54" t="s">
        <v>3</v>
      </c>
      <c r="H18" s="54" t="s">
        <v>4</v>
      </c>
      <c r="I18" s="55" t="s">
        <v>5</v>
      </c>
      <c r="J18" s="11"/>
      <c r="K18" s="54" t="s">
        <v>6</v>
      </c>
      <c r="L18" s="65" t="s">
        <v>7</v>
      </c>
      <c r="M18" s="65" t="s">
        <v>8</v>
      </c>
      <c r="N18" s="65" t="s">
        <v>9</v>
      </c>
      <c r="O18" s="64" t="s">
        <v>10</v>
      </c>
      <c r="P18" s="64" t="s">
        <v>11</v>
      </c>
      <c r="Q18" s="63" t="s">
        <v>12</v>
      </c>
      <c r="R18" s="56"/>
      <c r="S18" s="62" t="s">
        <v>13</v>
      </c>
      <c r="T18" s="63" t="s">
        <v>14</v>
      </c>
      <c r="U18" s="56"/>
      <c r="V18" s="62" t="s">
        <v>6</v>
      </c>
      <c r="W18" s="64" t="s">
        <v>7</v>
      </c>
      <c r="X18" s="64" t="s">
        <v>8</v>
      </c>
      <c r="Y18" s="64" t="s">
        <v>9</v>
      </c>
      <c r="Z18" s="89" t="s">
        <v>10</v>
      </c>
      <c r="AA18" s="64" t="s">
        <v>11</v>
      </c>
      <c r="AB18" s="63" t="s">
        <v>12</v>
      </c>
      <c r="AC18" s="56"/>
      <c r="AD18" s="62" t="s">
        <v>13</v>
      </c>
      <c r="AE18" s="63" t="s">
        <v>14</v>
      </c>
      <c r="AF18" s="7"/>
      <c r="AG18" s="123"/>
      <c r="AH18" s="123"/>
      <c r="AI18" s="7"/>
      <c r="AJ18" s="96" t="s">
        <v>39</v>
      </c>
    </row>
    <row r="19" spans="2:100" ht="18.75" thickBot="1" x14ac:dyDescent="0.3">
      <c r="B19" s="138"/>
      <c r="C19" s="139"/>
      <c r="D19" s="131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49" t="s">
        <v>15</v>
      </c>
      <c r="M19" s="49" t="s">
        <v>15</v>
      </c>
      <c r="N19" s="49" t="s">
        <v>15</v>
      </c>
      <c r="O19" s="57" t="s">
        <v>15</v>
      </c>
      <c r="P19" s="57" t="s">
        <v>16</v>
      </c>
      <c r="Q19" s="58" t="s">
        <v>36</v>
      </c>
      <c r="R19" s="56"/>
      <c r="S19" s="59" t="s">
        <v>17</v>
      </c>
      <c r="T19" s="58" t="s">
        <v>17</v>
      </c>
      <c r="U19" s="56"/>
      <c r="V19" s="59" t="s">
        <v>15</v>
      </c>
      <c r="W19" s="57" t="s">
        <v>15</v>
      </c>
      <c r="X19" s="57" t="s">
        <v>15</v>
      </c>
      <c r="Y19" s="57" t="s">
        <v>15</v>
      </c>
      <c r="Z19" s="90" t="s">
        <v>15</v>
      </c>
      <c r="AA19" s="57" t="s">
        <v>16</v>
      </c>
      <c r="AB19" s="58" t="s">
        <v>36</v>
      </c>
      <c r="AC19" s="56"/>
      <c r="AD19" s="59" t="s">
        <v>17</v>
      </c>
      <c r="AE19" s="58" t="s">
        <v>17</v>
      </c>
      <c r="AF19" s="7"/>
      <c r="AG19" s="61"/>
      <c r="AH19" s="61"/>
      <c r="AI19" s="7"/>
      <c r="AJ19" s="96" t="s">
        <v>18</v>
      </c>
    </row>
    <row r="20" spans="2:100" ht="15.75" x14ac:dyDescent="0.25">
      <c r="B20" s="124">
        <v>1</v>
      </c>
      <c r="C20" s="125"/>
      <c r="D20" s="100">
        <v>45299.375</v>
      </c>
      <c r="E20" s="25">
        <v>0</v>
      </c>
      <c r="F20" s="24">
        <v>0</v>
      </c>
      <c r="G20" s="17">
        <v>808756.2145</v>
      </c>
      <c r="H20" s="17">
        <v>9158809.2905000001</v>
      </c>
      <c r="I20" s="18">
        <v>2573.9134999999997</v>
      </c>
      <c r="J20" s="10"/>
      <c r="K20" s="17">
        <f>(G20-G20)*100</f>
        <v>0</v>
      </c>
      <c r="L20" s="46">
        <f>(I20-I20)*100</f>
        <v>0</v>
      </c>
      <c r="M20" s="46">
        <v>0</v>
      </c>
      <c r="N20" s="46">
        <v>0</v>
      </c>
      <c r="O20" s="47">
        <v>0</v>
      </c>
      <c r="P20" s="47">
        <v>0</v>
      </c>
      <c r="Q20" s="48">
        <v>0</v>
      </c>
      <c r="R20" s="26"/>
      <c r="S20" s="50" t="s">
        <v>26</v>
      </c>
      <c r="T20" s="51" t="s">
        <v>26</v>
      </c>
      <c r="U20" s="26"/>
      <c r="V20" s="50">
        <f t="shared" ref="V20:V21" si="0">(G20-$G$20)*100</f>
        <v>0</v>
      </c>
      <c r="W20" s="60">
        <f t="shared" ref="W20:W21" si="1">(H20-$H$20)*100</f>
        <v>0</v>
      </c>
      <c r="X20" s="60">
        <v>0</v>
      </c>
      <c r="Y20" s="60">
        <f t="shared" ref="Y20:Y21" si="2">(I20-$I$20)*100</f>
        <v>0</v>
      </c>
      <c r="Z20" s="60">
        <v>0</v>
      </c>
      <c r="AA20" s="60">
        <v>0</v>
      </c>
      <c r="AB20" s="51">
        <v>0</v>
      </c>
      <c r="AC20" s="26"/>
      <c r="AD20" s="50">
        <v>0</v>
      </c>
      <c r="AE20" s="51">
        <v>0</v>
      </c>
      <c r="AF20" s="26"/>
      <c r="AG20" s="66">
        <v>0</v>
      </c>
      <c r="AH20" s="66">
        <v>0</v>
      </c>
      <c r="AI20" s="26"/>
      <c r="AJ20" s="20">
        <f t="shared" ref="AJ20:AJ21" si="3">SQRT((G20-$E$11)^2+(H20-$F$11)^2+(I20-$G$11)^2)</f>
        <v>324.01768356841285</v>
      </c>
      <c r="AK20" s="2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44">
        <v>2</v>
      </c>
      <c r="C21" s="145"/>
      <c r="D21" s="100">
        <v>45303.375</v>
      </c>
      <c r="E21" s="97">
        <f>D21-D20</f>
        <v>4</v>
      </c>
      <c r="F21" s="98">
        <f>D21-D$20</f>
        <v>4</v>
      </c>
      <c r="G21" s="17">
        <v>808756.19650000008</v>
      </c>
      <c r="H21" s="17">
        <v>9158809.3025000002</v>
      </c>
      <c r="I21" s="18">
        <v>2573.9144999999999</v>
      </c>
      <c r="J21" s="10"/>
      <c r="K21" s="19">
        <f t="shared" ref="K21:L21" si="4">(G21-G20)*100</f>
        <v>-1.7999999923631549</v>
      </c>
      <c r="L21" s="20">
        <f t="shared" si="4"/>
        <v>1.2000000104308128</v>
      </c>
      <c r="M21" s="20">
        <f t="shared" ref="M21" si="5">SQRT(K21^2+L21^2)</f>
        <v>2.1633307647101283</v>
      </c>
      <c r="N21" s="20">
        <f t="shared" ref="N21" si="6">(I21-I20)*100</f>
        <v>0.10000000002037268</v>
      </c>
      <c r="O21" s="21">
        <f t="shared" ref="O21" si="7">(SQRT((G21-G20)^2+(H21-H20)^2+(I21-I20)^2)*100)</f>
        <v>2.1656407822040533</v>
      </c>
      <c r="P21" s="21">
        <f t="shared" ref="P21" si="8">O21/(F21-F20)</f>
        <v>0.54141019555101333</v>
      </c>
      <c r="Q21" s="22">
        <f t="shared" ref="Q21" si="9">(P21-P20)/(F21-F20)</f>
        <v>0.13535254888775333</v>
      </c>
      <c r="R21" s="26"/>
      <c r="S21" s="52">
        <f t="shared" ref="S21" si="10">IF(K21&lt;0, ATAN2(L21,K21)*180/PI()+360,ATAN2(L21,K21)*180/PI())</f>
        <v>303.69006786803652</v>
      </c>
      <c r="T21" s="53">
        <f t="shared" ref="T21" si="11">ATAN(N21/M21)*180/PI()</f>
        <v>2.6466143660686492</v>
      </c>
      <c r="U21" s="26"/>
      <c r="V21" s="23">
        <f t="shared" si="0"/>
        <v>-1.7999999923631549</v>
      </c>
      <c r="W21" s="21">
        <f t="shared" si="1"/>
        <v>1.2000000104308128</v>
      </c>
      <c r="X21" s="21">
        <f t="shared" ref="X21" si="12">SQRT(V21^2+W21^2)</f>
        <v>2.1633307647101283</v>
      </c>
      <c r="Y21" s="21">
        <f t="shared" si="2"/>
        <v>0.10000000002037268</v>
      </c>
      <c r="Z21" s="21">
        <f t="shared" ref="Z21" si="13">SQRT((G21-$G$20)^2+(H21-$H$20)^2+(I21-$I$20)^2)*100</f>
        <v>2.1656407822040533</v>
      </c>
      <c r="AA21" s="21">
        <f t="shared" ref="AA21" si="14">Z21/F21</f>
        <v>0.54141019555101333</v>
      </c>
      <c r="AB21" s="22">
        <f t="shared" ref="AB21" si="15">(AA21-$AA$20)/(F21-$F$20)</f>
        <v>0.13535254888775333</v>
      </c>
      <c r="AC21" s="26"/>
      <c r="AD21" s="52">
        <f t="shared" ref="AD21" si="16">IF(F21&lt;=0,NA(),IF((G21-$G$20)&lt;0,ATAN2((H21-$H$20),(G21-$G$20))*180/PI()+360,ATAN2((H21-$H$20),(G21-$G$20))*180/PI()))</f>
        <v>303.69006786803652</v>
      </c>
      <c r="AE21" s="53">
        <f t="shared" ref="AE21" si="17">IF(E21&lt;=0,NA(),ATAN(Y21/X21)*180/PI())</f>
        <v>2.6466143660686492</v>
      </c>
      <c r="AF21" s="26"/>
      <c r="AG21" s="67">
        <f t="shared" ref="AG21" si="18">1/(O21/E21)</f>
        <v>1.8470283866417823</v>
      </c>
      <c r="AH21" s="67">
        <f t="shared" ref="AH21" si="19">1/(Z21/F21)</f>
        <v>1.8470283866417823</v>
      </c>
      <c r="AI21" s="26"/>
      <c r="AJ21" s="20">
        <f t="shared" si="3"/>
        <v>324.0176296792468</v>
      </c>
      <c r="AK21" s="2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44">
        <v>3</v>
      </c>
      <c r="C22" s="145"/>
      <c r="D22" s="100">
        <v>45304.375</v>
      </c>
      <c r="E22" s="97">
        <f>D22-D21</f>
        <v>1</v>
      </c>
      <c r="F22" s="98">
        <f t="shared" ref="F22:F23" si="20">D22-D$20</f>
        <v>5</v>
      </c>
      <c r="G22" s="17">
        <v>808756.19449999998</v>
      </c>
      <c r="H22" s="17">
        <v>9158809.307</v>
      </c>
      <c r="I22" s="18">
        <v>2573.9115000000002</v>
      </c>
      <c r="K22" s="19">
        <f>(G22-G21)*100</f>
        <v>-0.20000000949949026</v>
      </c>
      <c r="L22" s="20">
        <f>(H22-H21)*100</f>
        <v>0.44999998062849045</v>
      </c>
      <c r="M22" s="20">
        <f t="shared" ref="M22:M23" si="21">SQRT(K22^2+L22^2)</f>
        <v>0.49244287624600475</v>
      </c>
      <c r="N22" s="20">
        <f>(I22-I21)*100</f>
        <v>-0.29999999997016857</v>
      </c>
      <c r="O22" s="21">
        <f>(SQRT((G22-G21)^2+(H22-H21)^2+(I22-I21)^2)*100)</f>
        <v>0.57662811789535473</v>
      </c>
      <c r="P22" s="21">
        <f>O22/(F22-F21)</f>
        <v>0.57662811789535473</v>
      </c>
      <c r="Q22" s="22">
        <f>(P22-P21)/(F22-F21)</f>
        <v>3.5217922344341401E-2</v>
      </c>
      <c r="R22" s="26"/>
      <c r="S22" s="52">
        <f t="shared" ref="S22:S23" si="22">IF(K22&lt;0, ATAN2(L22,K22)*180/PI()+360,ATAN2(L22,K22)*180/PI())</f>
        <v>336.03750910003015</v>
      </c>
      <c r="T22" s="53">
        <f t="shared" ref="T22:T23" si="23">ATAN(N22/M22)*180/PI()</f>
        <v>-31.350095428594823</v>
      </c>
      <c r="U22" s="26"/>
      <c r="V22" s="23">
        <f t="shared" ref="V22:V23" si="24">(G22-$G$20)*100</f>
        <v>-2.0000000018626451</v>
      </c>
      <c r="W22" s="21">
        <f t="shared" ref="W22:W23" si="25">(H22-$H$20)*100</f>
        <v>1.6499999910593033</v>
      </c>
      <c r="X22" s="21">
        <f t="shared" ref="X22:X23" si="26">SQRT(V22^2+W22^2)</f>
        <v>2.5927784282399222</v>
      </c>
      <c r="Y22" s="21">
        <f t="shared" ref="Y22:Y23" si="27">(I22-$I$20)*100</f>
        <v>-0.19999999994979589</v>
      </c>
      <c r="Z22" s="21">
        <f t="shared" ref="Z22:Z23" si="28">SQRT((G22-$G$20)^2+(H22-$H$20)^2+(I22-$I$20)^2)*100</f>
        <v>2.6004807205449918</v>
      </c>
      <c r="AA22" s="21">
        <f t="shared" ref="AA22" si="29">Z22/F22</f>
        <v>0.5200961441089984</v>
      </c>
      <c r="AB22" s="22">
        <f t="shared" ref="AB22:AB23" si="30">(AA22-$AA$20)/(F22-$F$20)</f>
        <v>0.10401922882179968</v>
      </c>
      <c r="AC22" s="26"/>
      <c r="AD22" s="52">
        <f t="shared" ref="AD22:AD23" si="31">IF(F22&lt;=0,NA(),IF((G22-$G$20)&lt;0,ATAN2((H22-$H$20),(G22-$G$20))*180/PI()+360,ATAN2((H22-$H$20),(G22-$G$20))*180/PI()))</f>
        <v>309.52263109257399</v>
      </c>
      <c r="AE22" s="53">
        <f t="shared" ref="AE22:AE23" si="32">IF(E22&lt;=0,NA(),ATAN(Y22/X22)*180/PI())</f>
        <v>-4.4109086252292125</v>
      </c>
      <c r="AF22" s="26"/>
      <c r="AG22" s="67">
        <f t="shared" ref="AG22:AG23" si="33">1/(O22/E22)</f>
        <v>1.7342199746518048</v>
      </c>
      <c r="AH22" s="67">
        <f t="shared" ref="AH22:AH23" si="34">1/(Z22/F22)</f>
        <v>1.922721426272344</v>
      </c>
      <c r="AI22" s="26"/>
      <c r="AJ22" s="20">
        <f t="shared" ref="AJ22:AJ23" si="35">SQRT((G22-$E$11)^2+(H22-$F$11)^2+(I22-$G$11)^2)</f>
        <v>324.01451874236227</v>
      </c>
    </row>
    <row r="23" spans="2:100" ht="15.75" x14ac:dyDescent="0.25">
      <c r="B23" s="144">
        <v>4</v>
      </c>
      <c r="C23" s="145"/>
      <c r="D23" s="100">
        <v>45305.375</v>
      </c>
      <c r="E23" s="97">
        <f>D23-D22</f>
        <v>1</v>
      </c>
      <c r="F23" s="98">
        <f t="shared" si="20"/>
        <v>6</v>
      </c>
      <c r="G23" s="17">
        <v>808756.20449999999</v>
      </c>
      <c r="H23" s="17">
        <v>9158809.2989999987</v>
      </c>
      <c r="I23" s="18">
        <v>2573.9059999999999</v>
      </c>
      <c r="K23" s="19">
        <f>(G23-G22)*100</f>
        <v>1.0000000009313226</v>
      </c>
      <c r="L23" s="20">
        <f>(H23-H22)*100</f>
        <v>-0.80000013113021851</v>
      </c>
      <c r="M23" s="20">
        <f t="shared" si="21"/>
        <v>1.2806249301302126</v>
      </c>
      <c r="N23" s="20">
        <f>(I23-I22)*100</f>
        <v>-0.55000000002110028</v>
      </c>
      <c r="O23" s="21">
        <f>(SQRT((G23-G22)^2+(H23-H22)^2+(I23-I22)^2)*100)</f>
        <v>1.3937360624215125</v>
      </c>
      <c r="P23" s="21">
        <f>O23/(F23-F22)</f>
        <v>1.3937360624215125</v>
      </c>
      <c r="Q23" s="22">
        <f>(P23-P22)/(F23-F22)</f>
        <v>0.81710794452615776</v>
      </c>
      <c r="R23" s="26"/>
      <c r="S23" s="52">
        <f t="shared" si="22"/>
        <v>128.65981280928457</v>
      </c>
      <c r="T23" s="53">
        <f t="shared" si="23"/>
        <v>-23.242449917264015</v>
      </c>
      <c r="U23" s="26"/>
      <c r="V23" s="23">
        <f t="shared" si="24"/>
        <v>-1.0000000009313226</v>
      </c>
      <c r="W23" s="21">
        <f t="shared" si="25"/>
        <v>0.84999985992908478</v>
      </c>
      <c r="X23" s="21">
        <f t="shared" si="26"/>
        <v>1.3124403848335775</v>
      </c>
      <c r="Y23" s="21">
        <f t="shared" si="27"/>
        <v>-0.74999999997089617</v>
      </c>
      <c r="Z23" s="21">
        <f t="shared" si="28"/>
        <v>1.5116215676214908</v>
      </c>
      <c r="AA23" s="21">
        <f>Z23/F23</f>
        <v>0.25193692793691513</v>
      </c>
      <c r="AB23" s="22">
        <f t="shared" si="30"/>
        <v>4.1989487989485853E-2</v>
      </c>
      <c r="AC23" s="26"/>
      <c r="AD23" s="52">
        <f t="shared" si="31"/>
        <v>310.36453188756497</v>
      </c>
      <c r="AE23" s="53">
        <f t="shared" si="32"/>
        <v>-29.746002383784159</v>
      </c>
      <c r="AF23" s="26"/>
      <c r="AG23" s="67">
        <f t="shared" si="33"/>
        <v>0.71749596423771556</v>
      </c>
      <c r="AH23" s="67">
        <f t="shared" si="34"/>
        <v>3.9692474151721</v>
      </c>
      <c r="AI23" s="26"/>
      <c r="AJ23" s="20">
        <f t="shared" si="35"/>
        <v>324.01487948286302</v>
      </c>
    </row>
    <row r="24" spans="2:100" ht="15.75" x14ac:dyDescent="0.25">
      <c r="B24" s="111">
        <v>5</v>
      </c>
      <c r="C24" s="112"/>
      <c r="D24" s="100">
        <v>45309.375</v>
      </c>
      <c r="E24" s="97">
        <f t="shared" ref="E24:E25" si="36">D24-D23</f>
        <v>4</v>
      </c>
      <c r="F24" s="98">
        <f t="shared" ref="F24:F25" si="37">D24-D$20</f>
        <v>10</v>
      </c>
      <c r="G24" s="17">
        <v>808756.21200000006</v>
      </c>
      <c r="H24" s="17">
        <v>9158809.2945000008</v>
      </c>
      <c r="I24" s="18">
        <v>2573.9115000000002</v>
      </c>
      <c r="K24" s="19">
        <f t="shared" ref="K24:K25" si="38">(G24-G23)*100</f>
        <v>0.75000000651925802</v>
      </c>
      <c r="L24" s="20">
        <f t="shared" ref="L24:L25" si="39">(H24-H23)*100</f>
        <v>-0.44999979436397552</v>
      </c>
      <c r="M24" s="20">
        <f t="shared" ref="M24:M25" si="40">SQRT(K24^2+L24^2)</f>
        <v>0.87464268401816936</v>
      </c>
      <c r="N24" s="20">
        <f t="shared" ref="N24:N25" si="41">(I24-I23)*100</f>
        <v>0.55000000002110028</v>
      </c>
      <c r="O24" s="21">
        <f t="shared" ref="O24:O25" si="42">(SQRT((G24-G23)^2+(H24-H23)^2+(I24-I23)^2)*100)</f>
        <v>1.0331988311693532</v>
      </c>
      <c r="P24" s="21">
        <f t="shared" ref="P24:P25" si="43">O24/(F24-F23)</f>
        <v>0.2582997077923383</v>
      </c>
      <c r="Q24" s="22">
        <f t="shared" ref="Q24:Q25" si="44">(P24-P23)/(F24-F23)</f>
        <v>-0.28385908865729353</v>
      </c>
      <c r="R24" s="26"/>
      <c r="S24" s="52">
        <f t="shared" ref="S24:S25" si="45">IF(K24&lt;0, ATAN2(L24,K24)*180/PI()+360,ATAN2(L24,K24)*180/PI())</f>
        <v>120.96374476129579</v>
      </c>
      <c r="T24" s="53">
        <f t="shared" ref="T24:T25" si="46">ATAN(N24/M24)*180/PI()</f>
        <v>32.162840050870187</v>
      </c>
      <c r="U24" s="26"/>
      <c r="V24" s="23">
        <f t="shared" ref="V24:V25" si="47">(G24-$G$20)*100</f>
        <v>-0.24999999441206455</v>
      </c>
      <c r="W24" s="21">
        <f t="shared" ref="W24:W25" si="48">(H24-$H$20)*100</f>
        <v>0.40000006556510925</v>
      </c>
      <c r="X24" s="21">
        <f t="shared" ref="X24:X25" si="49">SQRT(V24^2+W24^2)</f>
        <v>0.47169910924033343</v>
      </c>
      <c r="Y24" s="21">
        <f t="shared" ref="Y24:Y25" si="50">(I24-$I$20)*100</f>
        <v>-0.19999999994979589</v>
      </c>
      <c r="Z24" s="21">
        <f t="shared" ref="Z24:Z25" si="51">SQRT((G24-$G$20)^2+(H24-$H$20)^2+(I24-$I$20)^2)*100</f>
        <v>0.51234758673974679</v>
      </c>
      <c r="AA24" s="21">
        <f t="shared" ref="AA24" si="52">Z24/F24</f>
        <v>5.123475867397468E-2</v>
      </c>
      <c r="AB24" s="22">
        <f t="shared" ref="AB24:AB25" si="53">(AA24-$AA$20)/(F24-$F$20)</f>
        <v>5.1234758673974678E-3</v>
      </c>
      <c r="AC24" s="26"/>
      <c r="AD24" s="52">
        <f t="shared" ref="AD24:AD25" si="54">IF(F24&lt;=0,NA(),IF((G24-$G$20)&lt;0,ATAN2((H24-$H$20),(G24-$G$20))*180/PI()+360,ATAN2((H24-$H$20),(G24-$G$20))*180/PI()))</f>
        <v>327.99462158839714</v>
      </c>
      <c r="AE24" s="53">
        <f t="shared" ref="AE24:AE25" si="55">IF(E24&lt;=0,NA(),ATAN(Y24/X24)*180/PI())</f>
        <v>-22.976901017207471</v>
      </c>
      <c r="AF24" s="26"/>
      <c r="AG24" s="67">
        <f t="shared" ref="AG24:AG25" si="56">1/(O24/E24)</f>
        <v>3.8714716657904873</v>
      </c>
      <c r="AH24" s="67">
        <f t="shared" ref="AH24:AH25" si="57">1/(Z24/F24)</f>
        <v>19.517999613570193</v>
      </c>
      <c r="AI24" s="26"/>
      <c r="AJ24" s="20">
        <f t="shared" ref="AJ24:AJ25" si="58">SQRT((G24-$E$11)^2+(H24-$F$11)^2+(I24-$G$11)^2)</f>
        <v>324.01541195662156</v>
      </c>
    </row>
    <row r="25" spans="2:100" ht="15.75" x14ac:dyDescent="0.25">
      <c r="B25" s="111">
        <v>6</v>
      </c>
      <c r="C25" s="112"/>
      <c r="D25" s="100">
        <v>45310.375</v>
      </c>
      <c r="E25" s="97">
        <f t="shared" si="36"/>
        <v>1</v>
      </c>
      <c r="F25" s="98">
        <f t="shared" si="37"/>
        <v>11</v>
      </c>
      <c r="G25" s="17">
        <v>808756.16650000005</v>
      </c>
      <c r="H25" s="17">
        <v>9158809.3269999996</v>
      </c>
      <c r="I25" s="18">
        <v>2573.9110000000001</v>
      </c>
      <c r="K25" s="19">
        <f t="shared" si="38"/>
        <v>-4.5500000007450581</v>
      </c>
      <c r="L25" s="20">
        <f t="shared" si="39"/>
        <v>3.2499998807907104</v>
      </c>
      <c r="M25" s="20">
        <f t="shared" si="40"/>
        <v>5.5915113548949948</v>
      </c>
      <c r="N25" s="20">
        <f t="shared" si="41"/>
        <v>-5.0000000010186341E-2</v>
      </c>
      <c r="O25" s="21">
        <f t="shared" si="42"/>
        <v>5.5917349035805222</v>
      </c>
      <c r="P25" s="21">
        <f t="shared" si="43"/>
        <v>5.5917349035805222</v>
      </c>
      <c r="Q25" s="22">
        <f t="shared" si="44"/>
        <v>5.3334351957881836</v>
      </c>
      <c r="R25" s="26"/>
      <c r="S25" s="52">
        <f t="shared" si="45"/>
        <v>305.53767679353848</v>
      </c>
      <c r="T25" s="53">
        <f t="shared" si="46"/>
        <v>-0.51233243399750739</v>
      </c>
      <c r="U25" s="26"/>
      <c r="V25" s="23">
        <f t="shared" si="47"/>
        <v>-4.7999999951571226</v>
      </c>
      <c r="W25" s="21">
        <f t="shared" si="48"/>
        <v>3.6499999463558197</v>
      </c>
      <c r="X25" s="21">
        <f t="shared" si="49"/>
        <v>6.030132632198554</v>
      </c>
      <c r="Y25" s="21">
        <f t="shared" si="50"/>
        <v>-0.24999999995998223</v>
      </c>
      <c r="Z25" s="21">
        <f t="shared" si="51"/>
        <v>6.0353127145066683</v>
      </c>
      <c r="AA25" s="21">
        <f>Z25/F25</f>
        <v>0.54866479222787889</v>
      </c>
      <c r="AB25" s="22">
        <f t="shared" si="53"/>
        <v>4.9878617475261719E-2</v>
      </c>
      <c r="AC25" s="26"/>
      <c r="AD25" s="52">
        <f t="shared" si="54"/>
        <v>307.24996319920734</v>
      </c>
      <c r="AE25" s="53">
        <f t="shared" si="55"/>
        <v>-2.3740351197683811</v>
      </c>
      <c r="AF25" s="26"/>
      <c r="AG25" s="67">
        <f t="shared" si="56"/>
        <v>0.17883537350092829</v>
      </c>
      <c r="AH25" s="67">
        <f t="shared" si="57"/>
        <v>1.8226064696796991</v>
      </c>
      <c r="AI25" s="26"/>
      <c r="AJ25" s="20">
        <f t="shared" si="58"/>
        <v>324.013014511471</v>
      </c>
    </row>
    <row r="26" spans="2:100" ht="15.75" x14ac:dyDescent="0.25">
      <c r="B26" s="111">
        <v>7</v>
      </c>
      <c r="C26" s="112"/>
      <c r="D26" s="100">
        <v>45311.375</v>
      </c>
      <c r="E26" s="97">
        <f t="shared" ref="E26:E27" si="59">D26-D25</f>
        <v>1</v>
      </c>
      <c r="F26" s="98">
        <f t="shared" ref="F26:F27" si="60">D26-D$20</f>
        <v>12</v>
      </c>
      <c r="G26" s="17">
        <v>808756.18099999998</v>
      </c>
      <c r="H26" s="17">
        <v>9158809.3194999993</v>
      </c>
      <c r="I26" s="18">
        <v>2573.9135000000001</v>
      </c>
      <c r="K26" s="19">
        <f t="shared" ref="K26:K27" si="61">(G26-G25)*100</f>
        <v>1.4499999932013452</v>
      </c>
      <c r="L26" s="20">
        <f t="shared" ref="L26:L27" si="62">(H26-H25)*100</f>
        <v>-0.75000002980232239</v>
      </c>
      <c r="M26" s="20">
        <f t="shared" ref="M26:M27" si="63">SQRT(K26^2+L26^2)</f>
        <v>1.6324827793846357</v>
      </c>
      <c r="N26" s="20">
        <f t="shared" ref="N26:N27" si="64">(I26-I25)*100</f>
        <v>0.25000000000545697</v>
      </c>
      <c r="O26" s="21">
        <f t="shared" ref="O26:O27" si="65">(SQRT((G26-G25)^2+(H26-H25)^2+(I26-I25)^2)*100)</f>
        <v>1.6515144640571922</v>
      </c>
      <c r="P26" s="21">
        <f t="shared" ref="P26:P27" si="66">O26/(F26-F25)</f>
        <v>1.6515144640571922</v>
      </c>
      <c r="Q26" s="22">
        <f t="shared" ref="Q26:Q27" si="67">(P26-P25)/(F26-F25)</f>
        <v>-3.9402204395233298</v>
      </c>
      <c r="R26" s="26"/>
      <c r="S26" s="52">
        <f t="shared" ref="S26:S27" si="68">IF(K26&lt;0, ATAN2(L26,K26)*180/PI()+360,ATAN2(L26,K26)*180/PI())</f>
        <v>117.34987681875438</v>
      </c>
      <c r="T26" s="53">
        <f t="shared" ref="T26:T27" si="69">ATAN(N26/M26)*180/PI()</f>
        <v>8.7066883505860773</v>
      </c>
      <c r="U26" s="26"/>
      <c r="V26" s="23">
        <f t="shared" ref="V26:V27" si="70">(G26-$G$20)*100</f>
        <v>-3.3500000019557774</v>
      </c>
      <c r="W26" s="21">
        <f t="shared" ref="W26:W27" si="71">(H26-$H$20)*100</f>
        <v>2.8999999165534973</v>
      </c>
      <c r="X26" s="21">
        <f t="shared" ref="X26:X27" si="72">SQRT(V26^2+W26^2)</f>
        <v>4.430857651641948</v>
      </c>
      <c r="Y26" s="21">
        <f t="shared" ref="Y26:Y27" si="73">(I26-$I$20)*100</f>
        <v>4.5474735088646412E-11</v>
      </c>
      <c r="Z26" s="21">
        <f t="shared" ref="Z26:Z27" si="74">SQRT((G26-$G$20)^2+(H26-$H$20)^2+(I26-$I$20)^2)*100</f>
        <v>4.4308576516419489</v>
      </c>
      <c r="AA26" s="21">
        <f t="shared" ref="AA26" si="75">Z26/F26</f>
        <v>0.36923813763682906</v>
      </c>
      <c r="AB26" s="22">
        <f t="shared" ref="AB26:AB27" si="76">(AA26-$AA$20)/(F26-$F$20)</f>
        <v>3.0769844803069088E-2</v>
      </c>
      <c r="AC26" s="26"/>
      <c r="AD26" s="52">
        <f t="shared" ref="AD26:AD27" si="77">IF(F26&lt;=0,NA(),IF((G26-$G$20)&lt;0,ATAN2((H26-$H$20),(G26-$G$20))*180/PI()+360,ATAN2((H26-$H$20),(G26-$G$20))*180/PI()))</f>
        <v>310.88180946362809</v>
      </c>
      <c r="AE26" s="53">
        <f t="shared" ref="AE26:AE27" si="78">IF(E26&lt;=0,NA(),ATAN(Y26/X26)*180/PI())</f>
        <v>5.8803748617141548E-10</v>
      </c>
      <c r="AF26" s="26"/>
      <c r="AG26" s="67">
        <f t="shared" ref="AG26:AG27" si="79">1/(O26/E26)</f>
        <v>0.60550483920277065</v>
      </c>
      <c r="AH26" s="67">
        <f t="shared" ref="AH26:AH27" si="80">1/(Z26/F26)</f>
        <v>2.7082792866417509</v>
      </c>
      <c r="AI26" s="26"/>
      <c r="AJ26" s="20">
        <f t="shared" ref="AJ26:AJ27" si="81">SQRT((G26-$E$11)^2+(H26-$F$11)^2+(I26-$G$11)^2)</f>
        <v>324.01177962111854</v>
      </c>
    </row>
    <row r="27" spans="2:100" ht="15.75" x14ac:dyDescent="0.25">
      <c r="B27" s="111">
        <v>10</v>
      </c>
      <c r="C27" s="112"/>
      <c r="D27" s="100">
        <v>45316.375</v>
      </c>
      <c r="E27" s="97">
        <f t="shared" si="59"/>
        <v>5</v>
      </c>
      <c r="F27" s="98">
        <f t="shared" si="60"/>
        <v>17</v>
      </c>
      <c r="G27" s="17">
        <v>808756.16299999994</v>
      </c>
      <c r="H27" s="17">
        <v>9158809.3319999985</v>
      </c>
      <c r="I27" s="18">
        <v>2573.9184999999998</v>
      </c>
      <c r="K27" s="19">
        <f t="shared" si="61"/>
        <v>-1.8000000040046871</v>
      </c>
      <c r="L27" s="20">
        <f t="shared" si="62"/>
        <v>1.249999925494194</v>
      </c>
      <c r="M27" s="20">
        <f t="shared" si="63"/>
        <v>2.1914606608726439</v>
      </c>
      <c r="N27" s="20">
        <f t="shared" si="64"/>
        <v>0.4999999999654392</v>
      </c>
      <c r="O27" s="21">
        <f t="shared" si="65"/>
        <v>2.2477766410650779</v>
      </c>
      <c r="P27" s="21">
        <f t="shared" si="66"/>
        <v>0.44955532821301558</v>
      </c>
      <c r="Q27" s="22">
        <f t="shared" si="67"/>
        <v>-0.24039182716883531</v>
      </c>
      <c r="R27" s="26"/>
      <c r="S27" s="52">
        <f t="shared" si="68"/>
        <v>304.77782970664964</v>
      </c>
      <c r="T27" s="53">
        <f t="shared" si="69"/>
        <v>12.852505798434889</v>
      </c>
      <c r="U27" s="26"/>
      <c r="V27" s="23">
        <f t="shared" si="70"/>
        <v>-5.1500000059604645</v>
      </c>
      <c r="W27" s="21">
        <f t="shared" si="71"/>
        <v>4.1499998420476913</v>
      </c>
      <c r="X27" s="21">
        <f t="shared" si="72"/>
        <v>6.6140002079217268</v>
      </c>
      <c r="Y27" s="21">
        <f t="shared" si="73"/>
        <v>0.50000000001091394</v>
      </c>
      <c r="Z27" s="21">
        <f t="shared" si="74"/>
        <v>6.6328725866248588</v>
      </c>
      <c r="AA27" s="21">
        <f>Z27/F27</f>
        <v>0.3901689756838152</v>
      </c>
      <c r="AB27" s="22">
        <f t="shared" si="76"/>
        <v>2.2951116216695013E-2</v>
      </c>
      <c r="AC27" s="26"/>
      <c r="AD27" s="52">
        <f t="shared" si="77"/>
        <v>308.86274295290355</v>
      </c>
      <c r="AE27" s="53">
        <f t="shared" si="78"/>
        <v>4.3231783461151982</v>
      </c>
      <c r="AF27" s="26"/>
      <c r="AG27" s="67">
        <f t="shared" si="79"/>
        <v>2.2244203043371868</v>
      </c>
      <c r="AH27" s="67">
        <f t="shared" si="80"/>
        <v>2.5629920939956516</v>
      </c>
      <c r="AI27" s="26"/>
      <c r="AJ27" s="20">
        <f t="shared" si="81"/>
        <v>324.01193959390997</v>
      </c>
    </row>
    <row r="28" spans="2:100" ht="15.75" x14ac:dyDescent="0.25">
      <c r="B28" s="111">
        <v>11</v>
      </c>
      <c r="C28" s="112"/>
      <c r="D28" s="100">
        <v>45320.375</v>
      </c>
      <c r="E28" s="97">
        <f t="shared" ref="E28:E29" si="82">D28-D27</f>
        <v>4</v>
      </c>
      <c r="F28" s="98">
        <f t="shared" ref="F28:F29" si="83">D28-D$20</f>
        <v>21</v>
      </c>
      <c r="G28" s="17">
        <v>808756.21699999995</v>
      </c>
      <c r="H28" s="17">
        <v>9158809.3115000017</v>
      </c>
      <c r="I28" s="18">
        <v>2574.0015000000003</v>
      </c>
      <c r="K28" s="19">
        <f t="shared" ref="K28:K29" si="84">(G28-G27)*100</f>
        <v>5.400000000372529</v>
      </c>
      <c r="L28" s="20">
        <f t="shared" ref="L28:L29" si="85">(H28-H27)*100</f>
        <v>-2.0499996840953827</v>
      </c>
      <c r="M28" s="20">
        <f t="shared" ref="M28:M29" si="86">SQRT(K28^2+L28^2)</f>
        <v>5.7760279352522597</v>
      </c>
      <c r="N28" s="20">
        <f t="shared" ref="N28:N29" si="87">(I28-I27)*100</f>
        <v>8.3000000000538421</v>
      </c>
      <c r="O28" s="21">
        <f t="shared" ref="O28:O29" si="88">(SQRT((G28-G27)^2+(H28-H27)^2+(I28-I27)^2)*100)</f>
        <v>10.111997760566814</v>
      </c>
      <c r="P28" s="21">
        <f t="shared" ref="P28:P29" si="89">O28/(F28-F27)</f>
        <v>2.5279994401417034</v>
      </c>
      <c r="Q28" s="22">
        <f t="shared" ref="Q28:Q29" si="90">(P28-P27)/(F28-F27)</f>
        <v>0.51961102798217196</v>
      </c>
      <c r="R28" s="26"/>
      <c r="S28" s="52">
        <f t="shared" ref="S28:S29" si="91">IF(K28&lt;0, ATAN2(L28,K28)*180/PI()+360,ATAN2(L28,K28)*180/PI())</f>
        <v>110.78824275808196</v>
      </c>
      <c r="T28" s="53">
        <f t="shared" ref="T28:T29" si="92">ATAN(N28/M28)*180/PI()</f>
        <v>55.165673749125851</v>
      </c>
      <c r="U28" s="26"/>
      <c r="V28" s="23">
        <f t="shared" ref="V28:V29" si="93">(G28-$G$20)*100</f>
        <v>0.24999999441206455</v>
      </c>
      <c r="W28" s="21">
        <f t="shared" ref="W28:W29" si="94">(H28-$H$20)*100</f>
        <v>2.1000001579523087</v>
      </c>
      <c r="X28" s="21">
        <f t="shared" ref="X28:X29" si="95">SQRT(V28^2+W28^2)</f>
        <v>2.1148287544398845</v>
      </c>
      <c r="Y28" s="21">
        <f t="shared" ref="Y28:Y29" si="96">(I28-$I$20)*100</f>
        <v>8.800000000064756</v>
      </c>
      <c r="Z28" s="21">
        <f t="shared" ref="Z28" si="97">SQRT((G28-$G$20)^2+(H28-$H$20)^2+(I28-$I$20)^2)*100</f>
        <v>9.0505525058830223</v>
      </c>
      <c r="AA28" s="21">
        <f t="shared" ref="AA28" si="98">Z28/F28</f>
        <v>0.43097869075633438</v>
      </c>
      <c r="AB28" s="22">
        <f t="shared" ref="AB28:AB29" si="99">(AA28-$AA$20)/(F28-$F$20)</f>
        <v>2.0522794797920685E-2</v>
      </c>
      <c r="AC28" s="26"/>
      <c r="AD28" s="52">
        <f t="shared" ref="AD28:AD29" si="100">IF(F28&lt;=0,NA(),IF((G28-$G$20)&lt;0,ATAN2((H28-$H$20),(G28-$G$20))*180/PI()+360,ATAN2((H28-$H$20),(G28-$G$20))*180/PI()))</f>
        <v>6.7889739182405364</v>
      </c>
      <c r="AE28" s="53">
        <f t="shared" ref="AE28:AE29" si="101">IF(E28&lt;=0,NA(),ATAN(Y28/X28)*180/PI())</f>
        <v>76.486853379517029</v>
      </c>
      <c r="AF28" s="26"/>
      <c r="AG28" s="67">
        <f t="shared" ref="AG28:AG29" si="102">1/(O28/E28)</f>
        <v>0.39556970785719259</v>
      </c>
      <c r="AH28" s="67">
        <f t="shared" ref="AH28:AH29" si="103">1/(Z28/F28)</f>
        <v>2.320300333747539</v>
      </c>
      <c r="AI28" s="26"/>
      <c r="AJ28" s="20">
        <f t="shared" ref="AJ28:AJ29" si="104">SQRT((G28-$E$11)^2+(H28-$F$11)^2+(I28-$G$11)^2)</f>
        <v>324.01271271967568</v>
      </c>
    </row>
    <row r="29" spans="2:100" ht="15.75" x14ac:dyDescent="0.25">
      <c r="B29" s="111">
        <v>12</v>
      </c>
      <c r="C29" s="112"/>
      <c r="D29" s="100">
        <v>45322.375</v>
      </c>
      <c r="E29" s="97">
        <f t="shared" si="82"/>
        <v>2</v>
      </c>
      <c r="F29" s="98">
        <f t="shared" si="83"/>
        <v>23</v>
      </c>
      <c r="G29" s="17">
        <v>808756.20050000004</v>
      </c>
      <c r="H29" s="17">
        <v>9158809.3055000007</v>
      </c>
      <c r="I29" s="18">
        <v>2573.9049999999997</v>
      </c>
      <c r="K29" s="19">
        <f t="shared" si="84"/>
        <v>-1.6499999910593033</v>
      </c>
      <c r="L29" s="20">
        <f t="shared" si="85"/>
        <v>-0.60000009834766388</v>
      </c>
      <c r="M29" s="20">
        <f t="shared" si="86"/>
        <v>1.7557050118151702</v>
      </c>
      <c r="N29" s="20">
        <f t="shared" si="87"/>
        <v>-9.6500000000560249</v>
      </c>
      <c r="O29" s="21">
        <f t="shared" si="88"/>
        <v>9.8084147592561663</v>
      </c>
      <c r="P29" s="21">
        <f t="shared" si="89"/>
        <v>4.9042073796280832</v>
      </c>
      <c r="Q29" s="22">
        <f t="shared" si="90"/>
        <v>1.1881039697431899</v>
      </c>
      <c r="R29" s="26"/>
      <c r="S29" s="52">
        <f t="shared" si="91"/>
        <v>250.01689036213787</v>
      </c>
      <c r="T29" s="53">
        <f t="shared" si="92"/>
        <v>-79.688489244276823</v>
      </c>
      <c r="U29" s="26"/>
      <c r="V29" s="23">
        <f t="shared" si="93"/>
        <v>-1.3999999966472387</v>
      </c>
      <c r="W29" s="21">
        <f t="shared" si="94"/>
        <v>1.5000000596046448</v>
      </c>
      <c r="X29" s="21">
        <f t="shared" si="95"/>
        <v>2.0518284941549592</v>
      </c>
      <c r="Y29" s="21">
        <f t="shared" si="96"/>
        <v>-0.84999999999126885</v>
      </c>
      <c r="Z29" s="21">
        <f t="shared" ref="Z29:Z34" si="105">SQRT((G29-$G$20)^2+(H29-$H$20)^2+(I29-$I$20)^2)*100</f>
        <v>2.2209232695911316</v>
      </c>
      <c r="AA29" s="21">
        <f>Z29/F29</f>
        <v>9.6561881286570936E-2</v>
      </c>
      <c r="AB29" s="22">
        <f t="shared" si="99"/>
        <v>4.1983426646335191E-3</v>
      </c>
      <c r="AC29" s="26"/>
      <c r="AD29" s="52">
        <f t="shared" si="100"/>
        <v>316.97493521498671</v>
      </c>
      <c r="AE29" s="53">
        <f t="shared" si="101"/>
        <v>-22.502498085778186</v>
      </c>
      <c r="AF29" s="26"/>
      <c r="AG29" s="67">
        <f t="shared" si="102"/>
        <v>0.20390654851872031</v>
      </c>
      <c r="AH29" s="67">
        <f t="shared" si="103"/>
        <v>10.356053410271244</v>
      </c>
      <c r="AI29" s="26"/>
      <c r="AJ29" s="20">
        <f t="shared" si="104"/>
        <v>324.01150592758108</v>
      </c>
    </row>
    <row r="30" spans="2:100" ht="15.75" x14ac:dyDescent="0.25">
      <c r="B30" s="111">
        <v>13</v>
      </c>
      <c r="C30" s="112"/>
      <c r="D30" s="100">
        <v>45326.375</v>
      </c>
      <c r="E30" s="97">
        <f t="shared" ref="E30:E31" si="106">D30-D29</f>
        <v>4</v>
      </c>
      <c r="F30" s="98">
        <f t="shared" ref="F30:F31" si="107">D30-D$20</f>
        <v>27</v>
      </c>
      <c r="G30" s="17">
        <v>808756.17699999991</v>
      </c>
      <c r="H30" s="17">
        <v>9158809.3220000006</v>
      </c>
      <c r="I30" s="18">
        <v>2573.9045000000001</v>
      </c>
      <c r="K30" s="19">
        <f t="shared" ref="K30:K31" si="108">(G30-G29)*100</f>
        <v>-2.350000012665987</v>
      </c>
      <c r="L30" s="20">
        <f t="shared" ref="L30:L31" si="109">(H30-H29)*100</f>
        <v>1.6499999910593033</v>
      </c>
      <c r="M30" s="20">
        <f t="shared" ref="M30:M31" si="110">SQRT(K30^2+L30^2)</f>
        <v>2.871410808300658</v>
      </c>
      <c r="N30" s="20">
        <f t="shared" ref="N30:N31" si="111">(I30-I29)*100</f>
        <v>-4.9999999964711606E-2</v>
      </c>
      <c r="O30" s="21">
        <f t="shared" ref="O30:O31" si="112">(SQRT((G30-G29)^2+(H30-H29)^2+(I30-I29)^2)*100)</f>
        <v>2.8718461013818817</v>
      </c>
      <c r="P30" s="21">
        <f t="shared" ref="P30:P31" si="113">O30/(F30-F29)</f>
        <v>0.71796152534547042</v>
      </c>
      <c r="Q30" s="22">
        <f t="shared" ref="Q30:Q31" si="114">(P30-P29)/(F30-F29)</f>
        <v>-1.0465614635706533</v>
      </c>
      <c r="R30" s="26"/>
      <c r="S30" s="52">
        <f t="shared" ref="S30:S31" si="115">IF(K30&lt;0, ATAN2(L30,K30)*180/PI()+360,ATAN2(L30,K30)*180/PI())</f>
        <v>305.07375420211258</v>
      </c>
      <c r="T30" s="53">
        <f t="shared" ref="T30:T31" si="116">ATAN(N30/M30)*180/PI()</f>
        <v>-0.99759305422663758</v>
      </c>
      <c r="U30" s="26"/>
      <c r="V30" s="23">
        <f t="shared" ref="V30:V31" si="117">(G30-$G$20)*100</f>
        <v>-3.7500000093132257</v>
      </c>
      <c r="W30" s="21">
        <f t="shared" ref="W30:W31" si="118">(H30-$H$20)*100</f>
        <v>3.1500000506639481</v>
      </c>
      <c r="X30" s="21">
        <f t="shared" ref="X30:X31" si="119">SQRT(V30^2+W30^2)</f>
        <v>4.8974483549121848</v>
      </c>
      <c r="Y30" s="21">
        <f t="shared" ref="Y30:Y31" si="120">(I30-$I$20)*100</f>
        <v>-0.89999999995598046</v>
      </c>
      <c r="Z30" s="21">
        <f t="shared" si="105"/>
        <v>4.9794578408650914</v>
      </c>
      <c r="AA30" s="21">
        <f t="shared" ref="AA30" si="121">Z30/F30</f>
        <v>0.18442436447648486</v>
      </c>
      <c r="AB30" s="22">
        <f t="shared" ref="AB30:AB31" si="122">(AA30-$AA$20)/(F30-$F$20)</f>
        <v>6.8305320176475877E-3</v>
      </c>
      <c r="AC30" s="26"/>
      <c r="AD30" s="52">
        <f t="shared" ref="AD30:AD31" si="123">IF(F30&lt;=0,NA(),IF((G30-$G$20)&lt;0,ATAN2((H30-$H$20),(G30-$G$20))*180/PI()+360,ATAN2((H30-$H$20),(G30-$G$20))*180/PI()))</f>
        <v>310.03025965566064</v>
      </c>
      <c r="AE30" s="53">
        <f t="shared" ref="AE30:AE31" si="124">IF(E30&lt;=0,NA(),ATAN(Y30/X30)*180/PI())</f>
        <v>-10.413015299123671</v>
      </c>
      <c r="AF30" s="26"/>
      <c r="AG30" s="67">
        <f t="shared" ref="AG30:AG31" si="125">1/(O30/E30)</f>
        <v>1.392832296297239</v>
      </c>
      <c r="AH30" s="67">
        <f t="shared" ref="AH30:AH31" si="126">1/(Z30/F30)</f>
        <v>5.4222770556300635</v>
      </c>
      <c r="AI30" s="26"/>
      <c r="AJ30" s="20">
        <f t="shared" ref="AJ30:AJ31" si="127">SQRT((G30-$E$11)^2+(H30-$F$11)^2+(I30-$G$11)^2)</f>
        <v>324.01046646721335</v>
      </c>
    </row>
    <row r="31" spans="2:100" ht="15.75" x14ac:dyDescent="0.25">
      <c r="B31" s="111">
        <v>14</v>
      </c>
      <c r="C31" s="112"/>
      <c r="D31" s="100">
        <v>45328.375</v>
      </c>
      <c r="E31" s="97">
        <f t="shared" si="106"/>
        <v>2</v>
      </c>
      <c r="F31" s="98">
        <f t="shared" si="107"/>
        <v>29</v>
      </c>
      <c r="G31" s="17">
        <v>808756.17249999999</v>
      </c>
      <c r="H31" s="17">
        <v>9158809.3260000013</v>
      </c>
      <c r="I31" s="18">
        <v>2573.9169999999999</v>
      </c>
      <c r="K31" s="19">
        <f t="shared" si="108"/>
        <v>-0.44999999227002263</v>
      </c>
      <c r="L31" s="20">
        <f t="shared" si="109"/>
        <v>0.40000006556510925</v>
      </c>
      <c r="M31" s="20">
        <f t="shared" si="110"/>
        <v>0.60207976672124774</v>
      </c>
      <c r="N31" s="20">
        <f t="shared" si="111"/>
        <v>1.2499999999818101</v>
      </c>
      <c r="O31" s="21">
        <f t="shared" si="112"/>
        <v>1.3874437089300731</v>
      </c>
      <c r="P31" s="21">
        <f t="shared" si="113"/>
        <v>0.69372185446503654</v>
      </c>
      <c r="Q31" s="22">
        <f t="shared" si="114"/>
        <v>-1.2119835440216942E-2</v>
      </c>
      <c r="R31" s="26"/>
      <c r="S31" s="52">
        <f t="shared" si="115"/>
        <v>311.63354448865221</v>
      </c>
      <c r="T31" s="53">
        <f t="shared" si="116"/>
        <v>64.281566030134357</v>
      </c>
      <c r="U31" s="26"/>
      <c r="V31" s="23">
        <f t="shared" si="117"/>
        <v>-4.2000000015832484</v>
      </c>
      <c r="W31" s="21">
        <f t="shared" si="118"/>
        <v>3.5500001162290573</v>
      </c>
      <c r="X31" s="21">
        <f t="shared" si="119"/>
        <v>5.4993182157905363</v>
      </c>
      <c r="Y31" s="21">
        <f t="shared" si="120"/>
        <v>0.35000000002582965</v>
      </c>
      <c r="Z31" s="21">
        <f t="shared" si="105"/>
        <v>5.5104447042451747</v>
      </c>
      <c r="AA31" s="21">
        <f>Z31/F31</f>
        <v>0.19001533462914397</v>
      </c>
      <c r="AB31" s="22">
        <f t="shared" si="122"/>
        <v>6.5522529182463433E-3</v>
      </c>
      <c r="AC31" s="26"/>
      <c r="AD31" s="52">
        <f t="shared" si="123"/>
        <v>310.20576884756605</v>
      </c>
      <c r="AE31" s="53">
        <f t="shared" si="124"/>
        <v>3.6416354635655379</v>
      </c>
      <c r="AF31" s="26"/>
      <c r="AG31" s="67">
        <f t="shared" si="125"/>
        <v>1.4414999232958428</v>
      </c>
      <c r="AH31" s="67">
        <f t="shared" si="126"/>
        <v>5.2627331470468759</v>
      </c>
      <c r="AI31" s="26"/>
      <c r="AJ31" s="20">
        <f t="shared" si="127"/>
        <v>324.01153879595506</v>
      </c>
    </row>
    <row r="32" spans="2:100" ht="15.75" x14ac:dyDescent="0.25">
      <c r="B32" s="111">
        <v>15</v>
      </c>
      <c r="C32" s="112"/>
      <c r="D32" s="100">
        <v>45331.375</v>
      </c>
      <c r="E32" s="97">
        <f t="shared" ref="E32" si="128">D32-D31</f>
        <v>3</v>
      </c>
      <c r="F32" s="98">
        <f t="shared" ref="F32" si="129">D32-D$20</f>
        <v>32</v>
      </c>
      <c r="G32" s="17">
        <v>808756.19550000003</v>
      </c>
      <c r="H32" s="17">
        <v>9158809.3110000007</v>
      </c>
      <c r="I32" s="18">
        <v>2573.91</v>
      </c>
      <c r="K32" s="19">
        <f t="shared" ref="K32:K33" si="130">(G32-G31)*100</f>
        <v>2.3000000044703484</v>
      </c>
      <c r="L32" s="20">
        <f t="shared" ref="L32:L33" si="131">(H32-H31)*100</f>
        <v>-1.5000000596046448</v>
      </c>
      <c r="M32" s="20">
        <f t="shared" ref="M32:M33" si="132">SQRT(K32^2+L32^2)</f>
        <v>2.7459060798537047</v>
      </c>
      <c r="N32" s="20">
        <f t="shared" ref="N32:N33" si="133">(I32-I31)*100</f>
        <v>-0.70000000000618456</v>
      </c>
      <c r="O32" s="21">
        <f t="shared" ref="O32:O33" si="134">(SQRT((G32-G31)^2+(H32-H31)^2+(I32-I31)^2)*100)</f>
        <v>2.8337254982418814</v>
      </c>
      <c r="P32" s="21">
        <f t="shared" ref="P32:P33" si="135">O32/(F32-F31)</f>
        <v>0.94457516608062708</v>
      </c>
      <c r="Q32" s="22">
        <f t="shared" ref="Q32:Q33" si="136">(P32-P31)/(F32-F31)</f>
        <v>8.3617770538530187E-2</v>
      </c>
      <c r="R32" s="26"/>
      <c r="S32" s="52">
        <f t="shared" ref="S32:S33" si="137">IF(K32&lt;0, ATAN2(L32,K32)*180/PI()+360,ATAN2(L32,K32)*180/PI())</f>
        <v>123.11134295115708</v>
      </c>
      <c r="T32" s="53">
        <f t="shared" ref="T32:T33" si="138">ATAN(N32/M32)*180/PI()</f>
        <v>-14.301514850577872</v>
      </c>
      <c r="U32" s="26"/>
      <c r="V32" s="23">
        <f t="shared" ref="V32:V33" si="139">(G32-$G$20)*100</f>
        <v>-1.8999999971129</v>
      </c>
      <c r="W32" s="21">
        <f t="shared" ref="W32:W33" si="140">(H32-$H$20)*100</f>
        <v>2.0500000566244125</v>
      </c>
      <c r="X32" s="21">
        <f t="shared" ref="X32:X33" si="141">SQRT(V32^2+W32^2)</f>
        <v>2.7950850114422487</v>
      </c>
      <c r="Y32" s="21">
        <f t="shared" ref="Y32:Y33" si="142">(I32-$I$20)*100</f>
        <v>-0.34999999998035491</v>
      </c>
      <c r="Z32" s="21">
        <f t="shared" si="105"/>
        <v>2.8169132434591173</v>
      </c>
      <c r="AA32" s="21">
        <f t="shared" ref="AA32" si="143">Z32/F32</f>
        <v>8.8028538858097416E-2</v>
      </c>
      <c r="AB32" s="22">
        <f t="shared" ref="AB32:AB33" si="144">(AA32-$AA$20)/(F32-$F$20)</f>
        <v>2.7508918393155442E-3</v>
      </c>
      <c r="AC32" s="26"/>
      <c r="AD32" s="52">
        <f t="shared" ref="AD32:AD33" si="145">IF(F32&lt;=0,NA(),IF((G32-$G$20)&lt;0,ATAN2((H32-$H$20),(G32-$G$20))*180/PI()+360,ATAN2((H32-$H$20),(G32-$G$20))*180/PI()))</f>
        <v>317.17474494703936</v>
      </c>
      <c r="AE32" s="53">
        <f t="shared" ref="AE32:AE33" si="146">IF(E32&lt;=0,NA(),ATAN(Y32/X32)*180/PI())</f>
        <v>-7.1374161575459381</v>
      </c>
      <c r="AF32" s="26"/>
      <c r="AG32" s="67">
        <f t="shared" ref="AG32:AG33" si="147">1/(O32/E32)</f>
        <v>1.0586769967173177</v>
      </c>
      <c r="AH32" s="67">
        <f t="shared" ref="AH32:AH33" si="148">1/(Z32/F32)</f>
        <v>11.359952271978598</v>
      </c>
      <c r="AI32" s="26"/>
      <c r="AJ32" s="20">
        <f t="shared" ref="AJ32:AJ33" si="149">SQRT((G32-$E$11)^2+(H32-$F$11)^2+(I32-$G$11)^2)</f>
        <v>324.01043607764632</v>
      </c>
    </row>
    <row r="33" spans="2:36" ht="15.75" x14ac:dyDescent="0.25">
      <c r="B33" s="111">
        <v>16</v>
      </c>
      <c r="C33" s="112"/>
      <c r="D33" s="100">
        <v>45334.416666666664</v>
      </c>
      <c r="E33" s="97">
        <f t="shared" ref="E33:E34" si="150">D33-D32</f>
        <v>3.0416666666642413</v>
      </c>
      <c r="F33" s="98">
        <f t="shared" ref="F33:F34" si="151">D33-D$20</f>
        <v>35.041666666664241</v>
      </c>
      <c r="G33" s="17">
        <v>808756.20799999998</v>
      </c>
      <c r="H33" s="17">
        <v>9158809.2990000006</v>
      </c>
      <c r="I33" s="18">
        <v>2573.8975</v>
      </c>
      <c r="K33" s="19">
        <f t="shared" si="130"/>
        <v>1.2499999953433871</v>
      </c>
      <c r="L33" s="20">
        <f t="shared" si="131"/>
        <v>-1.2000000104308128</v>
      </c>
      <c r="M33" s="20">
        <f t="shared" si="132"/>
        <v>1.732772348980794</v>
      </c>
      <c r="N33" s="20">
        <f t="shared" si="133"/>
        <v>-1.2499999999818101</v>
      </c>
      <c r="O33" s="21">
        <f t="shared" si="134"/>
        <v>2.1365860650455772</v>
      </c>
      <c r="P33" s="21">
        <f t="shared" si="135"/>
        <v>0.70243925426211973</v>
      </c>
      <c r="Q33" s="22">
        <f t="shared" si="136"/>
        <v>-7.9606327173271374E-2</v>
      </c>
      <c r="R33" s="26"/>
      <c r="S33" s="52">
        <f t="shared" si="137"/>
        <v>133.83086102753541</v>
      </c>
      <c r="T33" s="53">
        <f t="shared" si="138"/>
        <v>-35.806202368395851</v>
      </c>
      <c r="U33" s="26"/>
      <c r="V33" s="23">
        <f t="shared" si="139"/>
        <v>-0.65000000176951289</v>
      </c>
      <c r="W33" s="21">
        <f t="shared" si="140"/>
        <v>0.8500000461935997</v>
      </c>
      <c r="X33" s="21">
        <f t="shared" si="141"/>
        <v>1.0700467657207737</v>
      </c>
      <c r="Y33" s="21">
        <f t="shared" si="142"/>
        <v>-1.599999999962165</v>
      </c>
      <c r="Z33" s="21">
        <f t="shared" si="105"/>
        <v>1.924837676457009</v>
      </c>
      <c r="AA33" s="21">
        <f>Z33/F33</f>
        <v>5.4929969363818568E-2</v>
      </c>
      <c r="AB33" s="22">
        <f t="shared" si="144"/>
        <v>1.5675615514051569E-3</v>
      </c>
      <c r="AC33" s="26"/>
      <c r="AD33" s="52">
        <f t="shared" si="145"/>
        <v>322.59464479581948</v>
      </c>
      <c r="AE33" s="53">
        <f t="shared" si="146"/>
        <v>-56.226216625138186</v>
      </c>
      <c r="AF33" s="26"/>
      <c r="AG33" s="67">
        <f t="shared" si="147"/>
        <v>1.4236106452371518</v>
      </c>
      <c r="AH33" s="67">
        <f t="shared" si="148"/>
        <v>18.204998320255445</v>
      </c>
      <c r="AI33" s="26"/>
      <c r="AJ33" s="20">
        <f t="shared" si="149"/>
        <v>324.01166355595711</v>
      </c>
    </row>
    <row r="34" spans="2:36" ht="15.75" x14ac:dyDescent="0.25">
      <c r="B34" s="111">
        <v>17</v>
      </c>
      <c r="C34" s="112"/>
      <c r="D34" s="100">
        <v>45336.416666666664</v>
      </c>
      <c r="E34" s="97">
        <f t="shared" si="150"/>
        <v>2</v>
      </c>
      <c r="F34" s="98">
        <f t="shared" si="151"/>
        <v>37.041666666664241</v>
      </c>
      <c r="G34" s="17">
        <v>808756.23149999999</v>
      </c>
      <c r="H34" s="17">
        <v>9158809.2860000003</v>
      </c>
      <c r="I34" s="18">
        <v>2573.9004999999997</v>
      </c>
      <c r="K34" s="19">
        <f t="shared" ref="K34:K35" si="152">(G34-G33)*100</f>
        <v>2.3500000010244548</v>
      </c>
      <c r="L34" s="20">
        <f t="shared" ref="L34:L35" si="153">(H34-H33)*100</f>
        <v>-1.3000000268220901</v>
      </c>
      <c r="M34" s="20">
        <f t="shared" ref="M34:M35" si="154">SQRT(K34^2+L34^2)</f>
        <v>2.685609814279128</v>
      </c>
      <c r="N34" s="20">
        <f t="shared" ref="N34:N35" si="155">(I34-I33)*100</f>
        <v>0.29999999997016857</v>
      </c>
      <c r="O34" s="21">
        <f t="shared" ref="O34:O35" si="156">(SQRT((G34-G33)^2+(H34-H33)^2+(I34-I33)^2)*100)</f>
        <v>2.7023138371651938</v>
      </c>
      <c r="P34" s="21">
        <f t="shared" ref="P34:P35" si="157">O34/(F34-F33)</f>
        <v>1.3511569185825969</v>
      </c>
      <c r="Q34" s="22">
        <f t="shared" ref="Q34:Q35" si="158">(P34-P33)/(F34-F33)</f>
        <v>0.32435883216023859</v>
      </c>
      <c r="R34" s="26"/>
      <c r="S34" s="52">
        <f t="shared" ref="S34:S35" si="159">IF(K34&lt;0, ATAN2(L34,K34)*180/PI()+360,ATAN2(L34,K34)*180/PI())</f>
        <v>118.95099569760981</v>
      </c>
      <c r="T34" s="53">
        <f t="shared" ref="T34:T35" si="160">ATAN(N34/M34)*180/PI()</f>
        <v>6.3738852622273123</v>
      </c>
      <c r="U34" s="26"/>
      <c r="V34" s="23">
        <f t="shared" ref="V34:V35" si="161">(G34-$G$20)*100</f>
        <v>1.6999999992549419</v>
      </c>
      <c r="W34" s="21">
        <f t="shared" ref="W34:W35" si="162">(H34-$H$20)*100</f>
        <v>-0.44999998062849045</v>
      </c>
      <c r="X34" s="21">
        <f t="shared" ref="X34:X35" si="163">SQRT(V34^2+W34^2)</f>
        <v>1.7585505338296208</v>
      </c>
      <c r="Y34" s="21">
        <f t="shared" ref="Y34:Y35" si="164">(I34-$I$20)*100</f>
        <v>-1.2999999999919964</v>
      </c>
      <c r="Z34" s="21">
        <f t="shared" si="105"/>
        <v>2.1868927682928661</v>
      </c>
      <c r="AA34" s="21">
        <f t="shared" ref="AA34" si="165">Z34/F34</f>
        <v>5.903872490329834E-2</v>
      </c>
      <c r="AB34" s="22">
        <f t="shared" ref="AB34:AB35" si="166">(AA34-$AA$20)/(F34-$F$20)</f>
        <v>1.59384634159646E-3</v>
      </c>
      <c r="AC34" s="26"/>
      <c r="AD34" s="52">
        <f t="shared" ref="AD34:AD35" si="167">IF(F34&lt;=0,NA(),IF((G34-$G$20)&lt;0,ATAN2((H34-$H$20),(G34-$G$20))*180/PI()+360,ATAN2((H34-$H$20),(G34-$G$20))*180/PI()))</f>
        <v>104.8264793664333</v>
      </c>
      <c r="AE34" s="53">
        <f t="shared" ref="AE34:AE35" si="168">IF(E34&lt;=0,NA(),ATAN(Y34/X34)*180/PI())</f>
        <v>-36.473485702414258</v>
      </c>
      <c r="AF34" s="26"/>
      <c r="AG34" s="67">
        <f t="shared" ref="AG34:AG35" si="169">1/(O34/E34)</f>
        <v>0.74010648670550361</v>
      </c>
      <c r="AH34" s="67">
        <f t="shared" ref="AH34:AH35" si="170">1/(Z34/F34)</f>
        <v>16.938035190257516</v>
      </c>
      <c r="AI34" s="26"/>
      <c r="AJ34" s="20">
        <f t="shared" ref="AJ34:AJ35" si="171">SQRT((G34-$E$11)^2+(H34-$F$11)^2+(I34-$G$11)^2)</f>
        <v>324.01020122009879</v>
      </c>
    </row>
    <row r="35" spans="2:36" ht="15.75" x14ac:dyDescent="0.25">
      <c r="B35" s="111">
        <v>18</v>
      </c>
      <c r="C35" s="112"/>
      <c r="D35" s="100">
        <v>45338.416666666664</v>
      </c>
      <c r="E35" s="97">
        <f t="shared" ref="E35:E36" si="172">D35-D34</f>
        <v>2</v>
      </c>
      <c r="F35" s="98">
        <f t="shared" ref="F35:F36" si="173">D35-D$20</f>
        <v>39.041666666664241</v>
      </c>
      <c r="G35" s="17">
        <v>808756.22849999997</v>
      </c>
      <c r="H35" s="17">
        <v>9158809.2855000012</v>
      </c>
      <c r="I35" s="18">
        <v>2573.8935000000001</v>
      </c>
      <c r="K35" s="19">
        <f t="shared" si="152"/>
        <v>-0.30000000260770321</v>
      </c>
      <c r="L35" s="20">
        <f t="shared" si="153"/>
        <v>-4.9999915063381195E-2</v>
      </c>
      <c r="M35" s="20">
        <f t="shared" si="154"/>
        <v>0.30413811512365113</v>
      </c>
      <c r="N35" s="20">
        <f t="shared" si="155"/>
        <v>-0.69999999996070983</v>
      </c>
      <c r="O35" s="21">
        <f t="shared" si="156"/>
        <v>0.76321687154829132</v>
      </c>
      <c r="P35" s="21">
        <f t="shared" si="157"/>
        <v>0.38160843577414566</v>
      </c>
      <c r="Q35" s="22">
        <f t="shared" si="158"/>
        <v>-0.48477424140422565</v>
      </c>
      <c r="R35" s="26"/>
      <c r="S35" s="52">
        <f t="shared" si="159"/>
        <v>260.53769365601232</v>
      </c>
      <c r="T35" s="53">
        <f t="shared" si="160"/>
        <v>-66.515872033172144</v>
      </c>
      <c r="U35" s="26"/>
      <c r="V35" s="23">
        <f t="shared" si="161"/>
        <v>1.3999999966472387</v>
      </c>
      <c r="W35" s="21">
        <f t="shared" si="162"/>
        <v>-0.49999989569187164</v>
      </c>
      <c r="X35" s="21">
        <f t="shared" si="163"/>
        <v>1.4866068364917977</v>
      </c>
      <c r="Y35" s="21">
        <f t="shared" si="164"/>
        <v>-1.9999999999527063</v>
      </c>
      <c r="Z35" s="21">
        <f t="shared" ref="Z35:Z36" si="174">SQRT((G35-$G$20)^2+(H35-$H$20)^2+(I35-$I$20)^2)*100</f>
        <v>2.4919871360251795</v>
      </c>
      <c r="AA35" s="21">
        <f>Z35/F35</f>
        <v>6.3828912769058721E-2</v>
      </c>
      <c r="AB35" s="22">
        <f t="shared" si="166"/>
        <v>1.6348921093463228E-3</v>
      </c>
      <c r="AC35" s="26"/>
      <c r="AD35" s="52">
        <f t="shared" si="167"/>
        <v>109.65382031554996</v>
      </c>
      <c r="AE35" s="53">
        <f t="shared" si="168"/>
        <v>-53.376451653341014</v>
      </c>
      <c r="AF35" s="26"/>
      <c r="AG35" s="67">
        <f t="shared" si="169"/>
        <v>2.6204871440311881</v>
      </c>
      <c r="AH35" s="67">
        <f t="shared" si="170"/>
        <v>15.666881302179306</v>
      </c>
      <c r="AI35" s="26"/>
      <c r="AJ35" s="20">
        <f t="shared" si="171"/>
        <v>324.01114162092131</v>
      </c>
    </row>
    <row r="36" spans="2:36" ht="15.75" x14ac:dyDescent="0.25">
      <c r="B36" s="111">
        <v>19</v>
      </c>
      <c r="C36" s="112"/>
      <c r="D36" s="100">
        <v>45341.416666666664</v>
      </c>
      <c r="E36" s="97">
        <f t="shared" si="172"/>
        <v>3</v>
      </c>
      <c r="F36" s="98">
        <f t="shared" si="173"/>
        <v>42.041666666664241</v>
      </c>
      <c r="G36" s="17">
        <v>808756.20399999991</v>
      </c>
      <c r="H36" s="17">
        <v>9158809.3035000004</v>
      </c>
      <c r="I36" s="18">
        <v>2573.9029999999998</v>
      </c>
      <c r="K36" s="19">
        <f t="shared" ref="K36:K37" si="175">(G36-G35)*100</f>
        <v>-2.4500000057742</v>
      </c>
      <c r="L36" s="20">
        <f t="shared" ref="L36:L37" si="176">(H36-H35)*100</f>
        <v>1.7999999225139618</v>
      </c>
      <c r="M36" s="20">
        <f t="shared" ref="M36:M37" si="177">SQRT(K36^2+L36^2)</f>
        <v>3.0401479814877184</v>
      </c>
      <c r="N36" s="20">
        <f t="shared" ref="N36:N37" si="178">(I36-I35)*100</f>
        <v>0.9499999999661668</v>
      </c>
      <c r="O36" s="21">
        <f t="shared" ref="O36:O37" si="179">(SQRT((G36-G35)^2+(H36-H35)^2+(I36-I35)^2)*100)</f>
        <v>3.1851216223685341</v>
      </c>
      <c r="P36" s="21">
        <f t="shared" ref="P36:P37" si="180">O36/(F36-F35)</f>
        <v>1.061707207456178</v>
      </c>
      <c r="Q36" s="22">
        <f t="shared" ref="Q36:Q37" si="181">(P36-P35)/(F36-F35)</f>
        <v>0.22669959056067746</v>
      </c>
      <c r="R36" s="26"/>
      <c r="S36" s="52">
        <f t="shared" ref="S36:S37" si="182">IF(K36&lt;0, ATAN2(L36,K36)*180/PI()+360,ATAN2(L36,K36)*180/PI())</f>
        <v>306.30449588128948</v>
      </c>
      <c r="T36" s="53">
        <f t="shared" ref="T36:T37" si="183">ATAN(N36/M36)*180/PI()</f>
        <v>17.353230635052942</v>
      </c>
      <c r="U36" s="26"/>
      <c r="V36" s="23">
        <f t="shared" ref="V36:V37" si="184">(G36-$G$20)*100</f>
        <v>-1.0500000091269612</v>
      </c>
      <c r="W36" s="21">
        <f t="shared" ref="W36:W37" si="185">(H36-$H$20)*100</f>
        <v>1.3000000268220901</v>
      </c>
      <c r="X36" s="21">
        <f t="shared" ref="X36:X37" si="186">SQRT(V36^2+W36^2)</f>
        <v>1.6710775233076574</v>
      </c>
      <c r="Y36" s="21">
        <f t="shared" ref="Y36:Y37" si="187">(I36-$I$20)*100</f>
        <v>-1.0499999999865395</v>
      </c>
      <c r="Z36" s="21">
        <f t="shared" si="174"/>
        <v>1.9735754581154952</v>
      </c>
      <c r="AA36" s="21">
        <f t="shared" ref="AA36" si="188">Z36/F36</f>
        <v>4.6943321104831133E-2</v>
      </c>
      <c r="AB36" s="22">
        <f t="shared" ref="AB36:AB37" si="189">(AA36-$AA$20)/(F36-$F$20)</f>
        <v>1.1165903929791993E-3</v>
      </c>
      <c r="AC36" s="26"/>
      <c r="AD36" s="52">
        <f t="shared" ref="AD36:AD37" si="190">IF(F36&lt;=0,NA(),IF((G36-$G$20)&lt;0,ATAN2((H36-$H$20),(G36-$G$20))*180/PI()+360,ATAN2((H36-$H$20),(G36-$G$20))*180/PI()))</f>
        <v>321.07245674160873</v>
      </c>
      <c r="AE36" s="53">
        <f t="shared" ref="AE36:AE37" si="191">IF(E36&lt;=0,NA(),ATAN(Y36/X36)*180/PI())</f>
        <v>-32.142670308995818</v>
      </c>
      <c r="AF36" s="26"/>
      <c r="AG36" s="67">
        <f t="shared" ref="AG36:AG37" si="192">1/(O36/E36)</f>
        <v>0.94187926104031372</v>
      </c>
      <c r="AH36" s="67">
        <f t="shared" ref="AH36:AH37" si="193">1/(Z36/F36)</f>
        <v>21.302284893027856</v>
      </c>
      <c r="AI36" s="26"/>
      <c r="AJ36" s="20">
        <f t="shared" ref="AJ36:AJ37" si="194">SQRT((G36-$E$11)^2+(H36-$F$11)^2+(I36-$G$11)^2)</f>
        <v>324.01095877829238</v>
      </c>
    </row>
    <row r="37" spans="2:36" ht="15.75" x14ac:dyDescent="0.25">
      <c r="B37" s="111">
        <v>20</v>
      </c>
      <c r="C37" s="112"/>
      <c r="D37" s="100">
        <v>45343.416666666664</v>
      </c>
      <c r="E37" s="97">
        <f t="shared" ref="E37:E38" si="195">D37-D36</f>
        <v>2</v>
      </c>
      <c r="F37" s="98">
        <f t="shared" ref="F37:F38" si="196">D37-D$20</f>
        <v>44.041666666664241</v>
      </c>
      <c r="G37" s="17">
        <v>808756.16700000002</v>
      </c>
      <c r="H37" s="17">
        <v>9158809.3289999999</v>
      </c>
      <c r="I37" s="18">
        <v>2573.895</v>
      </c>
      <c r="K37" s="19">
        <f t="shared" si="175"/>
        <v>-3.6999999894760549</v>
      </c>
      <c r="L37" s="20">
        <f t="shared" si="176"/>
        <v>2.5499999523162842</v>
      </c>
      <c r="M37" s="20">
        <f t="shared" si="177"/>
        <v>4.4936065336137139</v>
      </c>
      <c r="N37" s="20">
        <f t="shared" si="178"/>
        <v>-0.79999999998108251</v>
      </c>
      <c r="O37" s="21">
        <f t="shared" si="179"/>
        <v>4.5642633226957434</v>
      </c>
      <c r="P37" s="21">
        <f t="shared" si="180"/>
        <v>2.2821316613478717</v>
      </c>
      <c r="Q37" s="22">
        <f t="shared" si="181"/>
        <v>0.61021222694584687</v>
      </c>
      <c r="R37" s="26"/>
      <c r="S37" s="52">
        <f t="shared" si="182"/>
        <v>304.5741910496464</v>
      </c>
      <c r="T37" s="53">
        <f t="shared" si="183"/>
        <v>-10.094645812621469</v>
      </c>
      <c r="U37" s="26"/>
      <c r="V37" s="23">
        <f t="shared" si="184"/>
        <v>-4.7499999986030161</v>
      </c>
      <c r="W37" s="21">
        <f t="shared" si="185"/>
        <v>3.8499999791383743</v>
      </c>
      <c r="X37" s="21">
        <f t="shared" si="186"/>
        <v>6.1143274222185831</v>
      </c>
      <c r="Y37" s="21">
        <f t="shared" si="187"/>
        <v>-1.849999999967622</v>
      </c>
      <c r="Z37" s="21">
        <f t="shared" ref="Z37:Z39" si="197">SQRT((G37-$G$20)^2+(H37-$H$20)^2+(I37-$I$20)^2)*100</f>
        <v>6.3880748137427386</v>
      </c>
      <c r="AA37" s="21">
        <f>Z37/F37</f>
        <v>0.14504616417202854</v>
      </c>
      <c r="AB37" s="22">
        <f t="shared" si="189"/>
        <v>3.2933849953915577E-3</v>
      </c>
      <c r="AC37" s="26"/>
      <c r="AD37" s="52">
        <f t="shared" si="190"/>
        <v>309.02567656989396</v>
      </c>
      <c r="AE37" s="53">
        <f t="shared" si="191"/>
        <v>-16.834136948345556</v>
      </c>
      <c r="AF37" s="26"/>
      <c r="AG37" s="67">
        <f t="shared" si="192"/>
        <v>0.43818681320488773</v>
      </c>
      <c r="AH37" s="67">
        <f t="shared" si="193"/>
        <v>6.8943567429606336</v>
      </c>
      <c r="AI37" s="26"/>
      <c r="AJ37" s="20">
        <f t="shared" si="194"/>
        <v>324.00859306875964</v>
      </c>
    </row>
    <row r="38" spans="2:36" ht="15.75" x14ac:dyDescent="0.25">
      <c r="B38" s="111">
        <v>21</v>
      </c>
      <c r="C38" s="112"/>
      <c r="D38" s="100">
        <v>45345.666666666664</v>
      </c>
      <c r="E38" s="97">
        <f t="shared" si="195"/>
        <v>2.25</v>
      </c>
      <c r="F38" s="98">
        <f t="shared" si="196"/>
        <v>46.291666666664241</v>
      </c>
      <c r="G38" s="17">
        <v>808756.18099999998</v>
      </c>
      <c r="H38" s="17">
        <v>9158809.3205000013</v>
      </c>
      <c r="I38" s="18">
        <v>2573.9049999999997</v>
      </c>
      <c r="K38" s="19">
        <f t="shared" ref="K38:K39" si="198">(G38-G37)*100</f>
        <v>1.3999999966472387</v>
      </c>
      <c r="L38" s="20">
        <f t="shared" ref="L38:L39" si="199">(H38-H37)*100</f>
        <v>-0.84999985992908478</v>
      </c>
      <c r="M38" s="20">
        <f t="shared" ref="M38:M39" si="200">SQRT(K38^2+L38^2)</f>
        <v>1.6378338598562834</v>
      </c>
      <c r="N38" s="20">
        <f t="shared" ref="N38:N39" si="201">(I38-I37)*100</f>
        <v>0.99999999997635314</v>
      </c>
      <c r="O38" s="21">
        <f t="shared" ref="O38:O39" si="202">(SQRT((G38-G37)^2+(H38-H37)^2+(I38-I37)^2)*100)</f>
        <v>1.918984041737825</v>
      </c>
      <c r="P38" s="21">
        <f t="shared" ref="P38:P39" si="203">O38/(F38-F37)</f>
        <v>0.85288179632792227</v>
      </c>
      <c r="Q38" s="22">
        <f t="shared" ref="Q38:Q39" si="204">(P38-P37)/(F38-F37)</f>
        <v>-0.63522216223108863</v>
      </c>
      <c r="R38" s="26"/>
      <c r="S38" s="52">
        <f t="shared" ref="S38:S39" si="205">IF(K38&lt;0, ATAN2(L38,K38)*180/PI()+360,ATAN2(L38,K38)*180/PI())</f>
        <v>121.2637275667437</v>
      </c>
      <c r="T38" s="53">
        <f t="shared" ref="T38:T39" si="206">ATAN(N38/M38)*180/PI()</f>
        <v>31.406675533814745</v>
      </c>
      <c r="U38" s="26"/>
      <c r="V38" s="23">
        <f t="shared" ref="V38:V39" si="207">(G38-$G$20)*100</f>
        <v>-3.3500000019557774</v>
      </c>
      <c r="W38" s="21">
        <f t="shared" ref="W38:W39" si="208">(H38-$H$20)*100</f>
        <v>3.0000001192092896</v>
      </c>
      <c r="X38" s="21">
        <f t="shared" ref="X38:X39" si="209">SQRT(V38^2+W38^2)</f>
        <v>4.4969434873433158</v>
      </c>
      <c r="Y38" s="21">
        <f t="shared" ref="Y38:Y39" si="210">(I38-$I$20)*100</f>
        <v>-0.84999999999126885</v>
      </c>
      <c r="Z38" s="21">
        <f t="shared" si="197"/>
        <v>4.5765708481727474</v>
      </c>
      <c r="AA38" s="21">
        <f t="shared" ref="AA38:AA39" si="211">Z38/F38</f>
        <v>9.8863816702206744E-2</v>
      </c>
      <c r="AB38" s="22">
        <f t="shared" ref="AB38:AB39" si="212">(AA38-$AA$20)/(F38-$F$20)</f>
        <v>2.1356720079685745E-3</v>
      </c>
      <c r="AC38" s="26"/>
      <c r="AD38" s="52">
        <f t="shared" ref="AD38:AD39" si="213">IF(F38&lt;=0,NA(),IF((G38-$G$20)&lt;0,ATAN2((H38-$H$20),(G38-$G$20))*180/PI()+360,ATAN2((H38-$H$20),(G38-$G$20))*180/PI()))</f>
        <v>311.84515825005337</v>
      </c>
      <c r="AE38" s="53">
        <f t="shared" ref="AE38:AE39" si="214">IF(E38&lt;=0,NA(),ATAN(Y38/X38)*180/PI())</f>
        <v>-10.703613092146881</v>
      </c>
      <c r="AF38" s="26"/>
      <c r="AG38" s="67">
        <f t="shared" ref="AG38:AG39" si="215">1/(O38/E38)</f>
        <v>1.1724954200048521</v>
      </c>
      <c r="AH38" s="67">
        <f t="shared" ref="AH38:AH39" si="216">1/(Z38/F38)</f>
        <v>10.11492407795823</v>
      </c>
      <c r="AI38" s="26"/>
      <c r="AJ38" s="20">
        <f t="shared" ref="AJ38:AJ39" si="217">SQRT((G38-$E$11)^2+(H38-$F$11)^2+(I38-$G$11)^2)</f>
        <v>324.00962565162786</v>
      </c>
    </row>
    <row r="39" spans="2:36" ht="15.75" x14ac:dyDescent="0.25">
      <c r="B39" s="111">
        <v>22</v>
      </c>
      <c r="C39" s="112"/>
      <c r="D39" s="100">
        <v>45350.375</v>
      </c>
      <c r="E39" s="97">
        <f t="shared" ref="E39:E40" si="218">D39-D38</f>
        <v>4.7083333333357587</v>
      </c>
      <c r="F39" s="98">
        <f t="shared" ref="F39:F40" si="219">D39-D$20</f>
        <v>51</v>
      </c>
      <c r="G39" s="17">
        <v>808756.18900000001</v>
      </c>
      <c r="H39" s="17">
        <v>9158809.313000001</v>
      </c>
      <c r="I39" s="18">
        <v>2573.8905000000004</v>
      </c>
      <c r="K39" s="19">
        <f t="shared" si="198"/>
        <v>0.8000000030733645</v>
      </c>
      <c r="L39" s="20">
        <f t="shared" si="199"/>
        <v>-0.75000002980232239</v>
      </c>
      <c r="M39" s="20">
        <f t="shared" si="200"/>
        <v>1.0965856325982333</v>
      </c>
      <c r="N39" s="20">
        <f t="shared" si="201"/>
        <v>-1.449999999931606</v>
      </c>
      <c r="O39" s="21">
        <f t="shared" si="202"/>
        <v>1.8179659098625929</v>
      </c>
      <c r="P39" s="21">
        <f t="shared" si="203"/>
        <v>0.38611665342194473</v>
      </c>
      <c r="Q39" s="22">
        <f t="shared" si="204"/>
        <v>-9.9135959555200798E-2</v>
      </c>
      <c r="R39" s="26"/>
      <c r="S39" s="52">
        <f t="shared" si="205"/>
        <v>133.15239076017562</v>
      </c>
      <c r="T39" s="53">
        <f t="shared" si="206"/>
        <v>-52.901024442799809</v>
      </c>
      <c r="U39" s="26"/>
      <c r="V39" s="23">
        <f t="shared" si="207"/>
        <v>-2.5499999988824129</v>
      </c>
      <c r="W39" s="21">
        <f t="shared" si="208"/>
        <v>2.2500000894069672</v>
      </c>
      <c r="X39" s="21">
        <f t="shared" si="209"/>
        <v>3.4007352729419655</v>
      </c>
      <c r="Y39" s="21">
        <f t="shared" si="210"/>
        <v>-2.2999999999228748</v>
      </c>
      <c r="Z39" s="21">
        <f t="shared" si="197"/>
        <v>4.1054841853643635</v>
      </c>
      <c r="AA39" s="21">
        <f t="shared" si="211"/>
        <v>8.0499689909105165E-2</v>
      </c>
      <c r="AB39" s="22">
        <f t="shared" si="212"/>
        <v>1.5784252923353953E-3</v>
      </c>
      <c r="AC39" s="26"/>
      <c r="AD39" s="52">
        <f t="shared" si="213"/>
        <v>311.42366676696639</v>
      </c>
      <c r="AE39" s="53">
        <f t="shared" si="214"/>
        <v>-34.071445717825256</v>
      </c>
      <c r="AF39" s="26"/>
      <c r="AG39" s="67">
        <f t="shared" si="215"/>
        <v>2.5898908817776611</v>
      </c>
      <c r="AH39" s="67">
        <f t="shared" si="216"/>
        <v>12.422408100318556</v>
      </c>
      <c r="AI39" s="26"/>
      <c r="AJ39" s="20">
        <f t="shared" si="217"/>
        <v>324.00924740361512</v>
      </c>
    </row>
    <row r="40" spans="2:36" ht="15.75" x14ac:dyDescent="0.25">
      <c r="B40" s="111">
        <v>23</v>
      </c>
      <c r="C40" s="112"/>
      <c r="D40" s="100">
        <v>45355.375</v>
      </c>
      <c r="E40" s="97">
        <f t="shared" si="218"/>
        <v>5</v>
      </c>
      <c r="F40" s="98">
        <f t="shared" si="219"/>
        <v>56</v>
      </c>
      <c r="G40" s="17">
        <v>808756.19350000005</v>
      </c>
      <c r="H40" s="17">
        <v>9158809.3094999995</v>
      </c>
      <c r="I40" s="18">
        <v>2573.895</v>
      </c>
      <c r="K40" s="19">
        <f t="shared" ref="K40:K41" si="220">(G40-G39)*100</f>
        <v>0.45000000391155481</v>
      </c>
      <c r="L40" s="20">
        <f t="shared" ref="L40:L41" si="221">(H40-H39)*100</f>
        <v>-0.35000015050172806</v>
      </c>
      <c r="M40" s="20">
        <f t="shared" ref="M40:M41" si="222">SQRT(K40^2+L40^2)</f>
        <v>0.57008780803629866</v>
      </c>
      <c r="N40" s="20">
        <f t="shared" ref="N40:N41" si="223">(I40-I39)*100</f>
        <v>0.44999999995525286</v>
      </c>
      <c r="O40" s="21">
        <f t="shared" ref="O40:O41" si="224">(SQRT((G40-G39)^2+(H40-H39)^2+(I40-I39)^2)*100)</f>
        <v>0.7262920272392912</v>
      </c>
      <c r="P40" s="21">
        <f t="shared" ref="P40:P41" si="225">O40/(F40-F39)</f>
        <v>0.14525840544785823</v>
      </c>
      <c r="Q40" s="22">
        <f t="shared" ref="Q40:Q41" si="226">(P40-P39)/(F40-F39)</f>
        <v>-4.8171649594817303E-2</v>
      </c>
      <c r="R40" s="26"/>
      <c r="S40" s="52">
        <f t="shared" ref="S40:S41" si="227">IF(K40&lt;0, ATAN2(L40,K40)*180/PI()+360,ATAN2(L40,K40)*180/PI())</f>
        <v>127.87499534943707</v>
      </c>
      <c r="T40" s="53">
        <f t="shared" ref="T40:T41" si="228">ATAN(N40/M40)*180/PI()</f>
        <v>38.28587090920319</v>
      </c>
      <c r="U40" s="26"/>
      <c r="V40" s="23">
        <f t="shared" ref="V40:V41" si="229">(G40-$G$20)*100</f>
        <v>-2.0999999949708581</v>
      </c>
      <c r="W40" s="21">
        <f t="shared" ref="W40:W41" si="230">(H40-$H$20)*100</f>
        <v>1.8999999389052391</v>
      </c>
      <c r="X40" s="21">
        <f t="shared" ref="X40:X41" si="231">SQRT(V40^2+W40^2)</f>
        <v>2.8319604069826818</v>
      </c>
      <c r="Y40" s="21">
        <f t="shared" ref="Y40:Y41" si="232">(I40-$I$20)*100</f>
        <v>-1.849999999967622</v>
      </c>
      <c r="Z40" s="21">
        <f t="shared" ref="Z40:Z41" si="233">SQRT((G40-$G$20)^2+(H40-$H$20)^2+(I40-$I$20)^2)*100</f>
        <v>3.3826764176606834</v>
      </c>
      <c r="AA40" s="21">
        <f t="shared" ref="AA40:AA41" si="234">Z40/F40</f>
        <v>6.0404936029655062E-2</v>
      </c>
      <c r="AB40" s="22">
        <f t="shared" ref="AB40:AB41" si="235">(AA40-$AA$20)/(F40-$F$20)</f>
        <v>1.0786595719581261E-3</v>
      </c>
      <c r="AC40" s="26"/>
      <c r="AD40" s="52">
        <f t="shared" ref="AD40:AD41" si="236">IF(F40&lt;=0,NA(),IF((G40-$G$20)&lt;0,ATAN2((H40-$H$20),(G40-$G$20))*180/PI()+360,ATAN2((H40-$H$20),(G40-$G$20))*180/PI()))</f>
        <v>312.13759392557046</v>
      </c>
      <c r="AE40" s="53">
        <f t="shared" ref="AE40:AE41" si="237">IF(E40&lt;=0,NA(),ATAN(Y40/X40)*180/PI())</f>
        <v>-33.154887501041657</v>
      </c>
      <c r="AF40" s="26"/>
      <c r="AG40" s="67">
        <f t="shared" ref="AG40:AG41" si="238">1/(O40/E40)</f>
        <v>6.8842831980484513</v>
      </c>
      <c r="AH40" s="67">
        <f t="shared" ref="AH40:AH41" si="239">1/(Z40/F40)</f>
        <v>16.554938482329693</v>
      </c>
      <c r="AI40" s="26"/>
      <c r="AJ40" s="20">
        <f t="shared" ref="AJ40:AJ41" si="240">SQRT((G40-$E$11)^2+(H40-$F$11)^2+(I40-$G$11)^2)</f>
        <v>324.01041536669783</v>
      </c>
    </row>
    <row r="41" spans="2:36" ht="15.75" x14ac:dyDescent="0.25">
      <c r="B41" s="111">
        <v>24</v>
      </c>
      <c r="C41" s="112"/>
      <c r="D41" s="100">
        <v>45357.458333333336</v>
      </c>
      <c r="E41" s="97">
        <f t="shared" ref="E41:E42" si="241">D41-D40</f>
        <v>2.0833333333357587</v>
      </c>
      <c r="F41" s="98">
        <f t="shared" ref="F41:F42" si="242">D41-D$20</f>
        <v>58.083333333335759</v>
      </c>
      <c r="G41" s="17">
        <v>808756.19299999997</v>
      </c>
      <c r="H41" s="17">
        <v>9158809.311999999</v>
      </c>
      <c r="I41" s="18">
        <v>2573.886</v>
      </c>
      <c r="K41" s="19">
        <f t="shared" si="220"/>
        <v>-5.0000008195638657E-2</v>
      </c>
      <c r="L41" s="20">
        <f t="shared" si="221"/>
        <v>0.24999994784593582</v>
      </c>
      <c r="M41" s="20">
        <f t="shared" si="222"/>
        <v>0.25495092614566939</v>
      </c>
      <c r="N41" s="20">
        <f t="shared" si="223"/>
        <v>-0.90000000000145519</v>
      </c>
      <c r="O41" s="21">
        <f t="shared" si="224"/>
        <v>0.93541433319420209</v>
      </c>
      <c r="P41" s="21">
        <f t="shared" si="225"/>
        <v>0.44899887993269427</v>
      </c>
      <c r="Q41" s="22">
        <f t="shared" si="226"/>
        <v>0.14579542775255158</v>
      </c>
      <c r="R41" s="26"/>
      <c r="S41" s="52">
        <f t="shared" si="227"/>
        <v>348.69006342129802</v>
      </c>
      <c r="T41" s="53">
        <f t="shared" si="228"/>
        <v>-74.183698070982956</v>
      </c>
      <c r="U41" s="26"/>
      <c r="V41" s="23">
        <f t="shared" si="229"/>
        <v>-2.1500000031664968</v>
      </c>
      <c r="W41" s="21">
        <f t="shared" si="230"/>
        <v>2.1499998867511749</v>
      </c>
      <c r="X41" s="21">
        <f t="shared" si="231"/>
        <v>3.0405590812621948</v>
      </c>
      <c r="Y41" s="21">
        <f t="shared" si="232"/>
        <v>-2.7499999999690772</v>
      </c>
      <c r="Z41" s="21">
        <f t="shared" si="233"/>
        <v>4.099695052863801</v>
      </c>
      <c r="AA41" s="21">
        <f t="shared" si="234"/>
        <v>7.0582985128211706E-2</v>
      </c>
      <c r="AB41" s="22">
        <f t="shared" si="235"/>
        <v>1.2152020395100503E-3</v>
      </c>
      <c r="AC41" s="26"/>
      <c r="AD41" s="52">
        <f t="shared" si="236"/>
        <v>314.99999844881239</v>
      </c>
      <c r="AE41" s="53">
        <f t="shared" si="237"/>
        <v>-42.12741762451418</v>
      </c>
      <c r="AF41" s="26"/>
      <c r="AG41" s="67">
        <f t="shared" si="238"/>
        <v>2.2271770480806139</v>
      </c>
      <c r="AH41" s="67">
        <f t="shared" si="239"/>
        <v>14.167720424172092</v>
      </c>
      <c r="AI41" s="26"/>
      <c r="AJ41" s="20">
        <f t="shared" si="240"/>
        <v>324.00721299518671</v>
      </c>
    </row>
    <row r="42" spans="2:36" ht="15.75" x14ac:dyDescent="0.25">
      <c r="B42" s="111">
        <v>25</v>
      </c>
      <c r="C42" s="112"/>
      <c r="D42" s="100">
        <v>45359.458333333336</v>
      </c>
      <c r="E42" s="97">
        <f t="shared" si="241"/>
        <v>2</v>
      </c>
      <c r="F42" s="98">
        <f t="shared" si="242"/>
        <v>60.083333333335759</v>
      </c>
      <c r="G42" s="17">
        <v>808756.19550000003</v>
      </c>
      <c r="H42" s="17">
        <v>9158809.311999999</v>
      </c>
      <c r="I42" s="18">
        <v>2573.8935000000001</v>
      </c>
      <c r="K42" s="19">
        <f t="shared" ref="K42:K43" si="243">(G42-G41)*100</f>
        <v>0.25000000605359674</v>
      </c>
      <c r="L42" s="20">
        <f t="shared" ref="L42:L43" si="244">(H42-H41)*100</f>
        <v>0</v>
      </c>
      <c r="M42" s="20">
        <f t="shared" ref="M42:M43" si="245">SQRT(K42^2+L42^2)</f>
        <v>0.25000000605359674</v>
      </c>
      <c r="N42" s="20">
        <f t="shared" ref="N42:N43" si="246">(I42-I41)*100</f>
        <v>0.7500000000163709</v>
      </c>
      <c r="O42" s="21">
        <f t="shared" ref="O42:O43" si="247">(SQRT((G42-G41)^2+(H42-H41)^2+(I42-I41)^2)*100)</f>
        <v>0.79056941697194105</v>
      </c>
      <c r="P42" s="21">
        <f t="shared" ref="P42:P43" si="248">O42/(F42-F41)</f>
        <v>0.39528470848597053</v>
      </c>
      <c r="Q42" s="22">
        <f t="shared" ref="Q42:Q43" si="249">(P42-P41)/(F42-F41)</f>
        <v>-2.6857085723361873E-2</v>
      </c>
      <c r="R42" s="26"/>
      <c r="S42" s="52">
        <f t="shared" ref="S42:S43" si="250">IF(K42&lt;0, ATAN2(L42,K42)*180/PI()+360,ATAN2(L42,K42)*180/PI())</f>
        <v>90</v>
      </c>
      <c r="T42" s="53">
        <f t="shared" ref="T42:T43" si="251">ATAN(N42/M42)*180/PI()</f>
        <v>71.565050761238538</v>
      </c>
      <c r="U42" s="26"/>
      <c r="V42" s="23">
        <f t="shared" ref="V42:V43" si="252">(G42-$G$20)*100</f>
        <v>-1.8999999971129</v>
      </c>
      <c r="W42" s="21">
        <f t="shared" ref="W42:W43" si="253">(H42-$H$20)*100</f>
        <v>2.1499998867511749</v>
      </c>
      <c r="X42" s="21">
        <f t="shared" ref="X42:X43" si="254">SQRT(V42^2+W42^2)</f>
        <v>2.8692332603082455</v>
      </c>
      <c r="Y42" s="21">
        <f t="shared" ref="Y42:Y43" si="255">(I42-$I$20)*100</f>
        <v>-1.9999999999527063</v>
      </c>
      <c r="Z42" s="21">
        <f t="shared" ref="Z42:Z43" si="256">SQRT((G42-$G$20)^2+(H42-$H$20)^2+(I42-$I$20)^2)*100</f>
        <v>3.4974990352922055</v>
      </c>
      <c r="AA42" s="21">
        <f t="shared" ref="AA42:AA43" si="257">Z42/F42</f>
        <v>5.8210802251740322E-2</v>
      </c>
      <c r="AB42" s="22">
        <f t="shared" ref="AB42:AB43" si="258">(AA42-$AA$20)/(F42-$F$20)</f>
        <v>9.6883443414820481E-4</v>
      </c>
      <c r="AC42" s="26"/>
      <c r="AD42" s="52">
        <f t="shared" ref="AD42:AD43" si="259">IF(F42&lt;=0,NA(),IF((G42-$G$20)&lt;0,ATAN2((H42-$H$20),(G42-$G$20))*180/PI()+360,ATAN2((H42-$H$20),(G42-$G$20))*180/PI()))</f>
        <v>318.53229312955239</v>
      </c>
      <c r="AE42" s="53">
        <f t="shared" ref="AE42:AE43" si="260">IF(E42&lt;=0,NA(),ATAN(Y42/X42)*180/PI())</f>
        <v>-34.878437808061513</v>
      </c>
      <c r="AF42" s="26"/>
      <c r="AG42" s="67">
        <f t="shared" ref="AG42:AG43" si="261">1/(O42/E42)</f>
        <v>2.5298221219591954</v>
      </c>
      <c r="AH42" s="67">
        <f t="shared" ref="AH42:AH43" si="262">1/(Z42/F42)</f>
        <v>17.178942074623325</v>
      </c>
      <c r="AI42" s="26"/>
      <c r="AJ42" s="20">
        <f t="shared" ref="AJ42:AJ43" si="263">SQRT((G42-$E$11)^2+(H42-$F$11)^2+(I42-$G$11)^2)</f>
        <v>324.00703366653494</v>
      </c>
    </row>
    <row r="43" spans="2:36" ht="15.75" x14ac:dyDescent="0.25">
      <c r="B43" s="111">
        <v>26</v>
      </c>
      <c r="C43" s="112"/>
      <c r="D43" s="100">
        <v>45361.458333333336</v>
      </c>
      <c r="E43" s="97">
        <f t="shared" ref="E43:E44" si="264">D43-D42</f>
        <v>2</v>
      </c>
      <c r="F43" s="98">
        <f t="shared" ref="F43:F44" si="265">D43-D$20</f>
        <v>62.083333333335759</v>
      </c>
      <c r="G43" s="17">
        <v>808756.17800000007</v>
      </c>
      <c r="H43" s="17">
        <v>9158809.3255000003</v>
      </c>
      <c r="I43" s="18">
        <v>2573.9054999999998</v>
      </c>
      <c r="K43" s="19">
        <f t="shared" si="243"/>
        <v>-1.7499999958090484</v>
      </c>
      <c r="L43" s="20">
        <f t="shared" si="244"/>
        <v>1.3500001281499863</v>
      </c>
      <c r="M43" s="20">
        <f t="shared" si="245"/>
        <v>2.21020368548617</v>
      </c>
      <c r="N43" s="20">
        <f t="shared" si="246"/>
        <v>1.1999999999716238</v>
      </c>
      <c r="O43" s="21">
        <f t="shared" si="247"/>
        <v>2.5149553338515864</v>
      </c>
      <c r="P43" s="21">
        <f t="shared" si="248"/>
        <v>1.2574776669257932</v>
      </c>
      <c r="Q43" s="22">
        <f t="shared" si="249"/>
        <v>0.43109647921991134</v>
      </c>
      <c r="R43" s="26"/>
      <c r="S43" s="52">
        <f t="shared" si="250"/>
        <v>307.64762333682415</v>
      </c>
      <c r="T43" s="53">
        <f t="shared" si="251"/>
        <v>28.499145325015807</v>
      </c>
      <c r="U43" s="26"/>
      <c r="V43" s="23">
        <f t="shared" si="252"/>
        <v>-3.6499999929219484</v>
      </c>
      <c r="W43" s="21">
        <f t="shared" si="253"/>
        <v>3.5000000149011612</v>
      </c>
      <c r="X43" s="21">
        <f t="shared" si="254"/>
        <v>5.0569259488980416</v>
      </c>
      <c r="Y43" s="21">
        <f t="shared" si="255"/>
        <v>-0.79999999998108251</v>
      </c>
      <c r="Z43" s="21">
        <f t="shared" si="256"/>
        <v>5.1198144549004985</v>
      </c>
      <c r="AA43" s="21">
        <f t="shared" si="257"/>
        <v>8.2466810011816882E-2</v>
      </c>
      <c r="AB43" s="22">
        <f t="shared" si="258"/>
        <v>1.3283244565661261E-3</v>
      </c>
      <c r="AC43" s="26"/>
      <c r="AD43" s="52">
        <f t="shared" si="259"/>
        <v>313.79816711291312</v>
      </c>
      <c r="AE43" s="53">
        <f t="shared" si="260"/>
        <v>-8.9896278222436852</v>
      </c>
      <c r="AF43" s="26"/>
      <c r="AG43" s="67">
        <f t="shared" si="261"/>
        <v>0.79524275166233427</v>
      </c>
      <c r="AH43" s="67">
        <f t="shared" si="262"/>
        <v>12.126090482422049</v>
      </c>
      <c r="AI43" s="26"/>
      <c r="AJ43" s="20">
        <f t="shared" si="263"/>
        <v>324.00718769139286</v>
      </c>
    </row>
    <row r="44" spans="2:36" ht="15.75" x14ac:dyDescent="0.25">
      <c r="B44" s="111">
        <v>27</v>
      </c>
      <c r="C44" s="112"/>
      <c r="D44" s="100">
        <v>45363.458333333336</v>
      </c>
      <c r="E44" s="97">
        <f t="shared" si="264"/>
        <v>2</v>
      </c>
      <c r="F44" s="98">
        <f t="shared" si="265"/>
        <v>64.083333333335759</v>
      </c>
      <c r="G44" s="17">
        <v>808756.201</v>
      </c>
      <c r="H44" s="17">
        <v>9158809.3090000004</v>
      </c>
      <c r="I44" s="18">
        <v>2573.8944999999999</v>
      </c>
      <c r="K44" s="19">
        <f t="shared" ref="K44:K45" si="266">(G44-G43)*100</f>
        <v>2.2999999928288162</v>
      </c>
      <c r="L44" s="20">
        <f t="shared" ref="L44:L45" si="267">(H44-H43)*100</f>
        <v>-1.6499999910593033</v>
      </c>
      <c r="M44" s="20">
        <f t="shared" ref="M44:M45" si="268">SQRT(K44^2+L44^2)</f>
        <v>2.8306359599051687</v>
      </c>
      <c r="N44" s="20">
        <f t="shared" ref="N44:N45" si="269">(I44-I43)*100</f>
        <v>-1.0999999999967258</v>
      </c>
      <c r="O44" s="21">
        <f t="shared" ref="O44:O45" si="270">(SQRT((G44-G43)^2+(H44-H43)^2+(I44-I43)^2)*100)</f>
        <v>3.036856917521972</v>
      </c>
      <c r="P44" s="21">
        <f t="shared" ref="P44:P45" si="271">O44/(F44-F43)</f>
        <v>1.518428458760986</v>
      </c>
      <c r="Q44" s="22">
        <f t="shared" ref="Q44:Q45" si="272">(P44-P43)/(F44-F43)</f>
        <v>0.13047539591759638</v>
      </c>
      <c r="R44" s="26"/>
      <c r="S44" s="52">
        <f t="shared" ref="S44:S45" si="273">IF(K44&lt;0, ATAN2(L44,K44)*180/PI()+360,ATAN2(L44,K44)*180/PI())</f>
        <v>125.65532803546563</v>
      </c>
      <c r="T44" s="53">
        <f t="shared" ref="T44:T45" si="274">ATAN(N44/M44)*180/PI()</f>
        <v>-21.236387824625567</v>
      </c>
      <c r="U44" s="26"/>
      <c r="V44" s="23">
        <f t="shared" ref="V44:V45" si="275">(G44-$G$20)*100</f>
        <v>-1.3500000000931323</v>
      </c>
      <c r="W44" s="21">
        <f t="shared" ref="W44:W45" si="276">(H44-$H$20)*100</f>
        <v>1.8500000238418579</v>
      </c>
      <c r="X44" s="21">
        <f t="shared" ref="X44:X45" si="277">SQRT(V44^2+W44^2)</f>
        <v>2.290196517433893</v>
      </c>
      <c r="Y44" s="21">
        <f t="shared" ref="Y44:Y45" si="278">(I44-$I$20)*100</f>
        <v>-1.8999999999778083</v>
      </c>
      <c r="Z44" s="21">
        <f t="shared" ref="Z44:Z45" si="279">SQRT((G44-$G$20)^2+(H44-$H$20)^2+(I44-$I$20)^2)*100</f>
        <v>2.97573521812375</v>
      </c>
      <c r="AA44" s="21">
        <f t="shared" ref="AA44:AA45" si="280">Z44/F44</f>
        <v>4.6435400022735565E-2</v>
      </c>
      <c r="AB44" s="22">
        <f t="shared" ref="AB44:AB45" si="281">(AA44-$AA$20)/(F44-$F$20)</f>
        <v>7.2460962324161985E-4</v>
      </c>
      <c r="AC44" s="26"/>
      <c r="AD44" s="52">
        <f t="shared" ref="AD44:AD45" si="282">IF(F44&lt;=0,NA(),IF((G44-$G$20)&lt;0,ATAN2((H44-$H$20),(G44-$G$20))*180/PI()+360,ATAN2((H44-$H$20),(G44-$G$20))*180/PI()))</f>
        <v>323.88065950023986</v>
      </c>
      <c r="AE44" s="53">
        <f t="shared" ref="AE44:AE45" si="283">IF(E44&lt;=0,NA(),ATAN(Y44/X44)*180/PI())</f>
        <v>-39.679885455467932</v>
      </c>
      <c r="AF44" s="26"/>
      <c r="AG44" s="67">
        <f t="shared" ref="AG44:AG45" si="284">1/(O44/E44)</f>
        <v>0.65857564393648449</v>
      </c>
      <c r="AH44" s="67">
        <f t="shared" ref="AH44:AH45" si="285">1/(Z44/F44)</f>
        <v>21.535294183109933</v>
      </c>
      <c r="AI44" s="26"/>
      <c r="AJ44" s="20">
        <f t="shared" ref="AJ44:AJ45" si="286">SQRT((G44-$E$11)^2+(H44-$F$11)^2+(I44-$G$11)^2)</f>
        <v>324.00670215199665</v>
      </c>
    </row>
    <row r="45" spans="2:36" ht="15.75" x14ac:dyDescent="0.25">
      <c r="B45" s="111">
        <v>28</v>
      </c>
      <c r="C45" s="112"/>
      <c r="D45" s="100">
        <v>45365.458333333336</v>
      </c>
      <c r="E45" s="97">
        <f t="shared" ref="E45" si="287">D45-D44</f>
        <v>2</v>
      </c>
      <c r="F45" s="98">
        <f t="shared" ref="F45" si="288">D45-D$20</f>
        <v>66.083333333335759</v>
      </c>
      <c r="G45" s="17">
        <v>808756.15899999999</v>
      </c>
      <c r="H45" s="17">
        <v>9158809.3375000004</v>
      </c>
      <c r="I45" s="18">
        <v>2573.9030000000002</v>
      </c>
      <c r="K45" s="19">
        <f t="shared" si="266"/>
        <v>-4.2000000015832484</v>
      </c>
      <c r="L45" s="20">
        <f t="shared" si="267"/>
        <v>2.8500000014901161</v>
      </c>
      <c r="M45" s="20">
        <f t="shared" si="268"/>
        <v>5.0756772968533905</v>
      </c>
      <c r="N45" s="20">
        <f t="shared" si="269"/>
        <v>0.85000000003674359</v>
      </c>
      <c r="O45" s="21">
        <f t="shared" si="270"/>
        <v>5.1463579375958117</v>
      </c>
      <c r="P45" s="21">
        <f t="shared" si="271"/>
        <v>2.5731789687979059</v>
      </c>
      <c r="Q45" s="22">
        <f t="shared" si="272"/>
        <v>0.52737525501845994</v>
      </c>
      <c r="R45" s="26"/>
      <c r="S45" s="52">
        <f t="shared" si="273"/>
        <v>304.15969454955302</v>
      </c>
      <c r="T45" s="53">
        <f t="shared" si="274"/>
        <v>9.5068400054140714</v>
      </c>
      <c r="U45" s="26"/>
      <c r="V45" s="23">
        <f t="shared" si="275"/>
        <v>-5.5500000016763806</v>
      </c>
      <c r="W45" s="21">
        <f t="shared" si="276"/>
        <v>4.700000025331974</v>
      </c>
      <c r="X45" s="21">
        <f t="shared" si="277"/>
        <v>7.2727230290124742</v>
      </c>
      <c r="Y45" s="21">
        <f t="shared" si="278"/>
        <v>-1.0499999999410647</v>
      </c>
      <c r="Z45" s="21">
        <f t="shared" si="279"/>
        <v>7.3481290310258309</v>
      </c>
      <c r="AA45" s="21">
        <f t="shared" si="280"/>
        <v>0.11119489075952931</v>
      </c>
      <c r="AB45" s="22">
        <f t="shared" si="281"/>
        <v>1.6826465184291333E-3</v>
      </c>
      <c r="AC45" s="26"/>
      <c r="AD45" s="52">
        <f t="shared" si="282"/>
        <v>310.25948956987065</v>
      </c>
      <c r="AE45" s="53">
        <f t="shared" si="283"/>
        <v>-8.2153163842096291</v>
      </c>
      <c r="AF45" s="26"/>
      <c r="AG45" s="67">
        <f t="shared" si="284"/>
        <v>0.38862434837447901</v>
      </c>
      <c r="AH45" s="67">
        <f t="shared" si="285"/>
        <v>8.9932189614953231</v>
      </c>
      <c r="AI45" s="26"/>
      <c r="AJ45" s="20">
        <f t="shared" si="286"/>
        <v>324.00713075704095</v>
      </c>
    </row>
    <row r="46" spans="2:36" ht="15.75" x14ac:dyDescent="0.25">
      <c r="B46" s="111">
        <v>29</v>
      </c>
      <c r="C46" s="112"/>
      <c r="D46" s="100">
        <v>45369.666666666664</v>
      </c>
      <c r="E46" s="97">
        <f t="shared" ref="E46" si="289">D46-D45</f>
        <v>4.2083333333284827</v>
      </c>
      <c r="F46" s="98">
        <f t="shared" ref="F46" si="290">D46-D$20</f>
        <v>70.291666666664241</v>
      </c>
      <c r="G46" s="17">
        <v>808756.19699999993</v>
      </c>
      <c r="H46" s="17">
        <v>9158809.3110000007</v>
      </c>
      <c r="I46" s="18">
        <v>2573.8980000000001</v>
      </c>
      <c r="K46" s="19">
        <f t="shared" ref="K46:K47" si="291">(G46-G45)*100</f>
        <v>3.7999999942258</v>
      </c>
      <c r="L46" s="20">
        <f t="shared" ref="L46:L47" si="292">(H46-H45)*100</f>
        <v>-2.6499999687075615</v>
      </c>
      <c r="M46" s="20">
        <f t="shared" ref="M46:M47" si="293">SQRT(K46^2+L46^2)</f>
        <v>4.63276373132347</v>
      </c>
      <c r="N46" s="20">
        <f t="shared" ref="N46:N47" si="294">(I46-I45)*100</f>
        <v>-0.50000000001091394</v>
      </c>
      <c r="O46" s="21">
        <f t="shared" ref="O46:O47" si="295">(SQRT((G46-G45)^2+(H46-H45)^2+(I46-I45)^2)*100)</f>
        <v>4.6596673475986536</v>
      </c>
      <c r="P46" s="21">
        <f t="shared" ref="P46:P47" si="296">O46/(F46-F45)</f>
        <v>1.1072476865593721</v>
      </c>
      <c r="Q46" s="22">
        <f t="shared" ref="Q46:Q47" si="297">(P46-P45)/(F46-F45)</f>
        <v>-0.34834010667094417</v>
      </c>
      <c r="R46" s="26"/>
      <c r="S46" s="52">
        <f t="shared" ref="S46:S47" si="298">IF(K46&lt;0, ATAN2(L46,K46)*180/PI()+360,ATAN2(L46,K46)*180/PI())</f>
        <v>124.89070123091101</v>
      </c>
      <c r="T46" s="53">
        <f t="shared" ref="T46:T47" si="299">ATAN(N46/M46)*180/PI()</f>
        <v>-6.1599144817938942</v>
      </c>
      <c r="U46" s="26"/>
      <c r="V46" s="23">
        <f t="shared" ref="V46:V47" si="300">(G46-$G$20)*100</f>
        <v>-1.7500000074505806</v>
      </c>
      <c r="W46" s="21">
        <f t="shared" ref="W46:W47" si="301">(H46-$H$20)*100</f>
        <v>2.0500000566244125</v>
      </c>
      <c r="X46" s="21">
        <f t="shared" ref="X46:X47" si="302">SQRT(V46^2+W46^2)</f>
        <v>2.6953664422926109</v>
      </c>
      <c r="Y46" s="21">
        <f t="shared" ref="Y46:Y47" si="303">(I46-$I$20)*100</f>
        <v>-1.5499999999519787</v>
      </c>
      <c r="Z46" s="21">
        <f t="shared" ref="Z46:Z47" si="304">SQRT((G46-$G$20)^2+(H46-$H$20)^2+(I46-$I$20)^2)*100</f>
        <v>3.1092604037115099</v>
      </c>
      <c r="AA46" s="21">
        <f t="shared" ref="AA46:AA47" si="305">Z46/F46</f>
        <v>4.423369868943617E-2</v>
      </c>
      <c r="AB46" s="22">
        <f t="shared" ref="AB46:AB47" si="306">(AA46-$AA$20)/(F46-$F$20)</f>
        <v>6.2928794816034664E-4</v>
      </c>
      <c r="AC46" s="26"/>
      <c r="AD46" s="52">
        <f t="shared" ref="AD46:AD47" si="307">IF(F46&lt;=0,NA(),IF((G46-$G$20)&lt;0,ATAN2((H46-$H$20),(G46-$G$20))*180/PI()+360,ATAN2((H46-$H$20),(G46-$G$20))*180/PI()))</f>
        <v>319.51398911904414</v>
      </c>
      <c r="AE46" s="53">
        <f t="shared" ref="AE46:AE47" si="308">IF(E46&lt;=0,NA(),ATAN(Y46/X46)*180/PI())</f>
        <v>-29.901526442206823</v>
      </c>
      <c r="AF46" s="26"/>
      <c r="AG46" s="67">
        <f t="shared" ref="AG46:AG47" si="309">1/(O46/E46)</f>
        <v>0.90314029294327969</v>
      </c>
      <c r="AH46" s="67">
        <f t="shared" ref="AH46:AH47" si="310">1/(Z46/F46)</f>
        <v>22.607198349407273</v>
      </c>
      <c r="AI46" s="26"/>
      <c r="AJ46" s="20">
        <f t="shared" ref="AJ46:AJ47" si="311">SQRT((G46-$E$11)^2+(H46-$F$11)^2+(I46-$G$11)^2)</f>
        <v>324.00775333471995</v>
      </c>
    </row>
    <row r="47" spans="2:36" ht="15.75" x14ac:dyDescent="0.25">
      <c r="B47" s="111">
        <v>30</v>
      </c>
      <c r="C47" s="112"/>
      <c r="D47" s="100">
        <v>45375.666666666664</v>
      </c>
      <c r="E47" s="97">
        <f t="shared" ref="E47" si="312">D47-D46</f>
        <v>6</v>
      </c>
      <c r="F47" s="98">
        <f t="shared" ref="F47" si="313">D47-D$20</f>
        <v>76.291666666664241</v>
      </c>
      <c r="G47" s="17">
        <v>808756.18949999998</v>
      </c>
      <c r="H47" s="17">
        <v>9158809.3205000013</v>
      </c>
      <c r="I47" s="18">
        <v>2573.904</v>
      </c>
      <c r="K47" s="19">
        <f t="shared" si="291"/>
        <v>-0.74999999487772584</v>
      </c>
      <c r="L47" s="20">
        <f t="shared" si="292"/>
        <v>0.95000006258487701</v>
      </c>
      <c r="M47" s="20">
        <f t="shared" si="293"/>
        <v>1.2103718896388247</v>
      </c>
      <c r="N47" s="20">
        <f t="shared" si="294"/>
        <v>0.59999999998581188</v>
      </c>
      <c r="O47" s="21">
        <f t="shared" si="295"/>
        <v>1.3509256497716049</v>
      </c>
      <c r="P47" s="21">
        <f t="shared" si="296"/>
        <v>0.22515427496193416</v>
      </c>
      <c r="Q47" s="22">
        <f t="shared" si="297"/>
        <v>-0.14701556859957299</v>
      </c>
      <c r="R47" s="26"/>
      <c r="S47" s="52">
        <f t="shared" si="298"/>
        <v>321.70983883383019</v>
      </c>
      <c r="T47" s="53">
        <f t="shared" si="299"/>
        <v>26.368323744490933</v>
      </c>
      <c r="U47" s="26"/>
      <c r="V47" s="23">
        <f t="shared" si="300"/>
        <v>-2.5000000023283064</v>
      </c>
      <c r="W47" s="21">
        <f t="shared" si="301"/>
        <v>3.0000001192092896</v>
      </c>
      <c r="X47" s="21">
        <f t="shared" si="302"/>
        <v>3.9051249310229865</v>
      </c>
      <c r="Y47" s="21">
        <f t="shared" si="303"/>
        <v>-0.9499999999661668</v>
      </c>
      <c r="Z47" s="21">
        <f t="shared" si="304"/>
        <v>4.0190173832459344</v>
      </c>
      <c r="AA47" s="21">
        <f t="shared" si="305"/>
        <v>5.2679638010871374E-2</v>
      </c>
      <c r="AB47" s="22">
        <f t="shared" si="306"/>
        <v>6.9050317436425619E-4</v>
      </c>
      <c r="AC47" s="26"/>
      <c r="AD47" s="52">
        <f t="shared" si="307"/>
        <v>320.19443000119486</v>
      </c>
      <c r="AE47" s="53">
        <f t="shared" si="308"/>
        <v>-13.67275810704219</v>
      </c>
      <c r="AF47" s="26"/>
      <c r="AG47" s="67">
        <f t="shared" si="309"/>
        <v>4.4413991258618815</v>
      </c>
      <c r="AH47" s="67">
        <f t="shared" si="310"/>
        <v>18.982666505674022</v>
      </c>
      <c r="AI47" s="26"/>
      <c r="AJ47" s="20">
        <f t="shared" si="311"/>
        <v>324.00488062089329</v>
      </c>
    </row>
    <row r="48" spans="2:36" ht="15.75" x14ac:dyDescent="0.25">
      <c r="B48" s="111">
        <v>31</v>
      </c>
      <c r="C48" s="112"/>
      <c r="D48" s="100">
        <v>45377.666666666664</v>
      </c>
      <c r="E48" s="97">
        <f t="shared" ref="E48" si="314">D48-D47</f>
        <v>2</v>
      </c>
      <c r="F48" s="98">
        <f t="shared" ref="F48" si="315">D48-D$20</f>
        <v>78.291666666664241</v>
      </c>
      <c r="G48" s="17">
        <v>808756.18900000001</v>
      </c>
      <c r="H48" s="17">
        <v>9158809.3204999994</v>
      </c>
      <c r="I48" s="18">
        <v>2573.8995</v>
      </c>
      <c r="K48" s="19">
        <f t="shared" ref="K48" si="316">(G48-G47)*100</f>
        <v>-4.9999996554106474E-2</v>
      </c>
      <c r="L48" s="20">
        <f t="shared" ref="L48" si="317">(H48-H47)*100</f>
        <v>-1.862645149230957E-7</v>
      </c>
      <c r="M48" s="20">
        <f t="shared" ref="M48" si="318">SQRT(K48^2+L48^2)</f>
        <v>4.9999996554453419E-2</v>
      </c>
      <c r="N48" s="20">
        <f t="shared" ref="N48" si="319">(I48-I47)*100</f>
        <v>-0.4500000000007276</v>
      </c>
      <c r="O48" s="21">
        <f t="shared" ref="O48" si="320">(SQRT((G48-G47)^2+(H48-H47)^2+(I48-I47)^2)*100)</f>
        <v>0.45276925652709704</v>
      </c>
      <c r="P48" s="21">
        <f t="shared" ref="P48" si="321">O48/(F48-F47)</f>
        <v>0.22638462826354852</v>
      </c>
      <c r="Q48" s="22">
        <f t="shared" ref="Q48" si="322">(P48-P47)/(F48-F47)</f>
        <v>6.1517665080718098E-4</v>
      </c>
      <c r="R48" s="26"/>
      <c r="S48" s="52">
        <f t="shared" ref="S48" si="323">IF(K48&lt;0, ATAN2(L48,K48)*180/PI()+360,ATAN2(L48,K48)*180/PI())</f>
        <v>269.99978655657372</v>
      </c>
      <c r="T48" s="53">
        <f t="shared" ref="T48" si="324">ATAN(N48/M48)*180/PI()</f>
        <v>-83.659808687450862</v>
      </c>
      <c r="U48" s="26"/>
      <c r="V48" s="23">
        <f t="shared" ref="V48" si="325">(G48-$G$20)*100</f>
        <v>-2.5499999988824129</v>
      </c>
      <c r="W48" s="21">
        <f t="shared" ref="W48" si="326">(H48-$H$20)*100</f>
        <v>2.9999999329447746</v>
      </c>
      <c r="X48" s="21">
        <f t="shared" ref="X48" si="327">SQRT(V48^2+W48^2)</f>
        <v>3.9373213727061902</v>
      </c>
      <c r="Y48" s="21">
        <f t="shared" ref="Y48" si="328">(I48-$I$20)*100</f>
        <v>-1.3999999999668944</v>
      </c>
      <c r="Z48" s="21">
        <f t="shared" ref="Z48" si="329">SQRT((G48-$G$20)^2+(H48-$H$20)^2+(I48-$I$20)^2)*100</f>
        <v>4.1788155728479168</v>
      </c>
      <c r="AA48" s="21">
        <f t="shared" ref="AA48" si="330">Z48/F48</f>
        <v>5.3374972723977177E-2</v>
      </c>
      <c r="AB48" s="22">
        <f t="shared" ref="AB48" si="331">(AA48-$AA$20)/(F48-$F$20)</f>
        <v>6.8174526097684505E-4</v>
      </c>
      <c r="AC48" s="26"/>
      <c r="AD48" s="52">
        <f t="shared" ref="AD48" si="332">IF(F48&lt;=0,NA(),IF((G48-$G$20)&lt;0,ATAN2((H48-$H$20),(G48-$G$20))*180/PI()+360,ATAN2((H48-$H$20),(G48-$G$20))*180/PI()))</f>
        <v>319.63546280732817</v>
      </c>
      <c r="AE48" s="53">
        <f t="shared" ref="AE48" si="333">IF(E48&lt;=0,NA(),ATAN(Y48/X48)*180/PI())</f>
        <v>-19.573946322427947</v>
      </c>
      <c r="AF48" s="26"/>
      <c r="AG48" s="67">
        <f t="shared" ref="AG48" si="334">1/(O48/E48)</f>
        <v>4.4172610466989717</v>
      </c>
      <c r="AH48" s="67">
        <f t="shared" ref="AH48" si="335">1/(Z48/F48)</f>
        <v>18.73537257192412</v>
      </c>
      <c r="AI48" s="26"/>
      <c r="AJ48" s="20">
        <f t="shared" ref="AJ48" si="336">SQRT((G48-$E$11)^2+(H48-$F$11)^2+(I48-$G$11)^2)</f>
        <v>324.00444820888748</v>
      </c>
    </row>
    <row r="49" spans="2:36" ht="15.75" x14ac:dyDescent="0.25">
      <c r="B49" s="111">
        <v>32</v>
      </c>
      <c r="C49" s="112"/>
      <c r="D49" s="100">
        <v>45390.666666666664</v>
      </c>
      <c r="E49" s="97">
        <f t="shared" ref="E49" si="337">D49-D48</f>
        <v>13</v>
      </c>
      <c r="F49" s="98">
        <f t="shared" ref="F49" si="338">D49-D$20</f>
        <v>91.291666666664241</v>
      </c>
      <c r="G49" s="17">
        <v>808756.18299999996</v>
      </c>
      <c r="H49" s="17">
        <v>9158809.3249999993</v>
      </c>
      <c r="I49" s="18">
        <v>2573.8895000000002</v>
      </c>
      <c r="K49" s="19">
        <f t="shared" ref="K49:K50" si="339">(G49-G48)*100</f>
        <v>-0.60000000521540642</v>
      </c>
      <c r="L49" s="20">
        <f t="shared" ref="L49:L50" si="340">(H49-H48)*100</f>
        <v>0.44999998062849045</v>
      </c>
      <c r="M49" s="20">
        <f t="shared" ref="M49:M50" si="341">SQRT(K49^2+L49^2)</f>
        <v>0.74999999254941963</v>
      </c>
      <c r="N49" s="20">
        <f t="shared" ref="N49:N50" si="342">(I49-I48)*100</f>
        <v>-0.99999999997635314</v>
      </c>
      <c r="O49" s="21">
        <f t="shared" ref="O49:O50" si="343">(SQRT((G49-G48)^2+(H49-H48)^2+(I49-I48)^2)*100)</f>
        <v>1.2499999955107344</v>
      </c>
      <c r="P49" s="21">
        <f t="shared" ref="P49:P50" si="344">O49/(F49-F48)</f>
        <v>9.6153845808518032E-2</v>
      </c>
      <c r="Q49" s="22">
        <f t="shared" ref="Q49:Q50" si="345">(P49-P48)/(F49-F48)</f>
        <v>-1.0017752496540808E-2</v>
      </c>
      <c r="R49" s="26"/>
      <c r="S49" s="52">
        <f t="shared" ref="S49:S50" si="346">IF(K49&lt;0, ATAN2(L49,K49)*180/PI()+360,ATAN2(L49,K49)*180/PI())</f>
        <v>306.86989622288792</v>
      </c>
      <c r="T49" s="53">
        <f t="shared" ref="T49:T50" si="347">ATAN(N49/M49)*180/PI()</f>
        <v>-53.130102626713203</v>
      </c>
      <c r="U49" s="26"/>
      <c r="V49" s="23">
        <f t="shared" ref="V49:V50" si="348">(G49-$G$20)*100</f>
        <v>-3.1500000040978193</v>
      </c>
      <c r="W49" s="21">
        <f t="shared" ref="W49:W50" si="349">(H49-$H$20)*100</f>
        <v>3.4499999135732651</v>
      </c>
      <c r="X49" s="21">
        <f t="shared" ref="X49:X50" si="350">SQRT(V49^2+W49^2)</f>
        <v>4.6717233896573758</v>
      </c>
      <c r="Y49" s="21">
        <f t="shared" ref="Y49:Y50" si="351">(I49-$I$20)*100</f>
        <v>-2.3999999999432475</v>
      </c>
      <c r="Z49" s="21">
        <f t="shared" ref="Z49:Z50" si="352">SQRT((G49-$G$20)^2+(H49-$H$20)^2+(I49-$I$20)^2)*100</f>
        <v>5.2521423656636905</v>
      </c>
      <c r="AA49" s="21">
        <f t="shared" ref="AA49:AA50" si="353">Z49/F49</f>
        <v>5.7531454484679105E-2</v>
      </c>
      <c r="AB49" s="22">
        <f t="shared" ref="AB49:AB50" si="354">(AA49-$AA$20)/(F49-$F$20)</f>
        <v>6.3019393319595403E-4</v>
      </c>
      <c r="AC49" s="26"/>
      <c r="AD49" s="52">
        <f t="shared" ref="AD49:AD50" si="355">IF(F49&lt;=0,NA(),IF((G49-$G$20)&lt;0,ATAN2((H49-$H$20),(G49-$G$20))*180/PI()+360,ATAN2((H49-$H$20),(G49-$G$20))*180/PI()))</f>
        <v>317.60256145068024</v>
      </c>
      <c r="AE49" s="53">
        <f t="shared" ref="AE49:AE50" si="356">IF(E49&lt;=0,NA(),ATAN(Y49/X49)*180/PI())</f>
        <v>-27.190882435942083</v>
      </c>
      <c r="AF49" s="26"/>
      <c r="AG49" s="67">
        <f t="shared" ref="AG49:AG50" si="357">1/(O49/E49)</f>
        <v>10.40000003735069</v>
      </c>
      <c r="AH49" s="67">
        <f t="shared" ref="AH49:AH50" si="358">1/(Z49/F49)</f>
        <v>17.381795905512952</v>
      </c>
      <c r="AI49" s="26"/>
      <c r="AJ49" s="20">
        <f t="shared" ref="AJ49:AJ50" si="359">SQRT((G49-$E$11)^2+(H49-$F$11)^2+(I49-$G$11)^2)</f>
        <v>324.00240476270812</v>
      </c>
    </row>
    <row r="50" spans="2:36" ht="15.75" x14ac:dyDescent="0.25">
      <c r="B50" s="111">
        <v>33</v>
      </c>
      <c r="C50" s="112"/>
      <c r="D50" s="100">
        <v>45398.666666666664</v>
      </c>
      <c r="E50" s="97">
        <f t="shared" ref="E50" si="360">D50-D49</f>
        <v>8</v>
      </c>
      <c r="F50" s="98">
        <f t="shared" ref="F50" si="361">D50-D$20</f>
        <v>99.291666666664241</v>
      </c>
      <c r="G50" s="17">
        <v>808756.18800000008</v>
      </c>
      <c r="H50" s="17">
        <v>9158809.3249999993</v>
      </c>
      <c r="I50" s="18">
        <v>2573.9</v>
      </c>
      <c r="K50" s="19">
        <f t="shared" si="339"/>
        <v>0.50000001210719347</v>
      </c>
      <c r="L50" s="20">
        <f t="shared" si="340"/>
        <v>0</v>
      </c>
      <c r="M50" s="20">
        <f t="shared" si="341"/>
        <v>0.50000001210719347</v>
      </c>
      <c r="N50" s="20">
        <f t="shared" si="342"/>
        <v>1.0499999999865395</v>
      </c>
      <c r="O50" s="21">
        <f t="shared" si="343"/>
        <v>1.1629703401544369</v>
      </c>
      <c r="P50" s="21">
        <f t="shared" si="344"/>
        <v>0.14537129251930461</v>
      </c>
      <c r="Q50" s="22">
        <f t="shared" si="345"/>
        <v>6.1521808388483225E-3</v>
      </c>
      <c r="R50" s="26"/>
      <c r="S50" s="52">
        <f t="shared" si="346"/>
        <v>90</v>
      </c>
      <c r="T50" s="53">
        <f t="shared" si="347"/>
        <v>64.53665439930306</v>
      </c>
      <c r="U50" s="26"/>
      <c r="V50" s="23">
        <f t="shared" si="348"/>
        <v>-2.6499999919906259</v>
      </c>
      <c r="W50" s="21">
        <f t="shared" si="349"/>
        <v>3.4499999135732651</v>
      </c>
      <c r="X50" s="21">
        <f t="shared" si="350"/>
        <v>4.3502872734114755</v>
      </c>
      <c r="Y50" s="21">
        <f t="shared" si="351"/>
        <v>-1.3499999999567081</v>
      </c>
      <c r="Z50" s="21">
        <f t="shared" si="352"/>
        <v>4.5549423005224732</v>
      </c>
      <c r="AA50" s="21">
        <f t="shared" si="353"/>
        <v>4.5874366434134298E-2</v>
      </c>
      <c r="AB50" s="22">
        <f t="shared" si="354"/>
        <v>4.6201627965558123E-4</v>
      </c>
      <c r="AC50" s="26"/>
      <c r="AD50" s="52">
        <f t="shared" si="355"/>
        <v>322.47155856685475</v>
      </c>
      <c r="AE50" s="53">
        <f t="shared" si="356"/>
        <v>-17.240388342284778</v>
      </c>
      <c r="AF50" s="26"/>
      <c r="AG50" s="67">
        <f t="shared" si="357"/>
        <v>6.8789372555603077</v>
      </c>
      <c r="AH50" s="67">
        <f t="shared" si="358"/>
        <v>21.798666177456301</v>
      </c>
      <c r="AI50" s="26"/>
      <c r="AJ50" s="20">
        <f t="shared" si="359"/>
        <v>324.00134393969012</v>
      </c>
    </row>
    <row r="51" spans="2:36" ht="15.75" x14ac:dyDescent="0.25">
      <c r="B51" s="111">
        <v>34</v>
      </c>
      <c r="C51" s="112"/>
      <c r="D51" s="100">
        <v>45402.666666666664</v>
      </c>
      <c r="E51" s="97">
        <f t="shared" ref="E51" si="362">D51-D50</f>
        <v>4</v>
      </c>
      <c r="F51" s="98">
        <f t="shared" ref="F51" si="363">D51-D$20</f>
        <v>103.29166666666424</v>
      </c>
      <c r="G51" s="17">
        <v>808756.19550000003</v>
      </c>
      <c r="H51" s="17">
        <v>9158809.3194999993</v>
      </c>
      <c r="I51" s="18">
        <v>2573.9009999999998</v>
      </c>
      <c r="K51" s="19">
        <f t="shared" ref="K51" si="364">(G51-G50)*100</f>
        <v>0.74999999487772584</v>
      </c>
      <c r="L51" s="20">
        <f t="shared" ref="L51" si="365">(H51-H50)*100</f>
        <v>-0.54999999701976776</v>
      </c>
      <c r="M51" s="20">
        <f t="shared" ref="M51" si="366">SQRT(K51^2+L51^2)</f>
        <v>0.93005375599388518</v>
      </c>
      <c r="N51" s="20">
        <f t="shared" ref="N51" si="367">(I51-I50)*100</f>
        <v>9.9999999974897946E-2</v>
      </c>
      <c r="O51" s="21">
        <f t="shared" ref="O51" si="368">(SQRT((G51-G50)^2+(H51-H50)^2+(I51-I50)^2)*100)</f>
        <v>0.9354143408315444</v>
      </c>
      <c r="P51" s="21">
        <f t="shared" ref="P51" si="369">O51/(F51-F50)</f>
        <v>0.2338535852078861</v>
      </c>
      <c r="Q51" s="22">
        <f t="shared" ref="Q51" si="370">(P51-P50)/(F51-F50)</f>
        <v>2.2120573172145372E-2</v>
      </c>
      <c r="R51" s="26"/>
      <c r="S51" s="52">
        <f t="shared" ref="S51" si="371">IF(K51&lt;0, ATAN2(L51,K51)*180/PI()+360,ATAN2(L51,K51)*180/PI())</f>
        <v>126.25383777600032</v>
      </c>
      <c r="T51" s="53">
        <f t="shared" ref="T51" si="372">ATAN(N51/M51)*180/PI()</f>
        <v>6.1369039285781595</v>
      </c>
      <c r="U51" s="26"/>
      <c r="V51" s="23">
        <f t="shared" ref="V51" si="373">(G51-$G$20)*100</f>
        <v>-1.8999999971129</v>
      </c>
      <c r="W51" s="21">
        <f t="shared" ref="W51" si="374">(H51-$H$20)*100</f>
        <v>2.8999999165534973</v>
      </c>
      <c r="X51" s="21">
        <f t="shared" ref="X51" si="375">SQRT(V51^2+W51^2)</f>
        <v>3.4669870932899811</v>
      </c>
      <c r="Y51" s="21">
        <f t="shared" ref="Y51" si="376">(I51-$I$20)*100</f>
        <v>-1.2499999999818101</v>
      </c>
      <c r="Z51" s="21">
        <f t="shared" ref="Z51" si="377">SQRT((G51-$G$20)^2+(H51-$H$20)^2+(I51-$I$20)^2)*100</f>
        <v>3.6854442751171583</v>
      </c>
      <c r="AA51" s="21">
        <f t="shared" ref="AA51" si="378">Z51/F51</f>
        <v>3.5679976846637304E-2</v>
      </c>
      <c r="AB51" s="22">
        <f t="shared" ref="AB51" si="379">(AA51-$AA$20)/(F51-$F$20)</f>
        <v>3.4542938455801349E-4</v>
      </c>
      <c r="AC51" s="26"/>
      <c r="AD51" s="52">
        <f t="shared" ref="AD51" si="380">IF(F51&lt;=0,NA(),IF((G51-$G$20)&lt;0,ATAN2((H51-$H$20),(G51-$G$20))*180/PI()+360,ATAN2((H51-$H$20),(G51-$G$20))*180/PI()))</f>
        <v>326.76828821617721</v>
      </c>
      <c r="AE51" s="53">
        <f t="shared" ref="AE51" si="381">IF(E51&lt;=0,NA(),ATAN(Y51/X51)*180/PI())</f>
        <v>-19.826444042021006</v>
      </c>
      <c r="AF51" s="26"/>
      <c r="AG51" s="67">
        <f t="shared" ref="AG51" si="382">1/(O51/E51)</f>
        <v>4.2761798973962346</v>
      </c>
      <c r="AH51" s="67">
        <f t="shared" ref="AH51" si="383">1/(Z51/F51)</f>
        <v>28.026924016747113</v>
      </c>
      <c r="AI51" s="26"/>
      <c r="AJ51" s="20">
        <f t="shared" ref="AJ51" si="384">SQRT((G51-$E$11)^2+(H51-$F$11)^2+(I51-$G$11)^2)</f>
        <v>324.00200037997809</v>
      </c>
    </row>
    <row r="52" spans="2:36" ht="15.75" x14ac:dyDescent="0.25">
      <c r="B52" s="111">
        <v>35</v>
      </c>
      <c r="C52" s="112"/>
      <c r="D52" s="100">
        <v>45405.666666666664</v>
      </c>
      <c r="E52" s="97">
        <f t="shared" ref="E52" si="385">D52-D51</f>
        <v>3</v>
      </c>
      <c r="F52" s="98">
        <f t="shared" ref="F52" si="386">D52-D$20</f>
        <v>106.29166666666424</v>
      </c>
      <c r="G52" s="17">
        <v>808756.2</v>
      </c>
      <c r="H52" s="17">
        <v>9158809.3194999993</v>
      </c>
      <c r="I52" s="18">
        <v>2573.8944999999999</v>
      </c>
      <c r="K52" s="19">
        <f t="shared" ref="K52" si="387">(G52-G51)*100</f>
        <v>0.44999999227002263</v>
      </c>
      <c r="L52" s="20">
        <f t="shared" ref="L52" si="388">(H52-H51)*100</f>
        <v>0</v>
      </c>
      <c r="M52" s="20">
        <f t="shared" ref="M52" si="389">SQRT(K52^2+L52^2)</f>
        <v>0.44999999227002263</v>
      </c>
      <c r="N52" s="20">
        <f t="shared" ref="N52" si="390">(I52-I51)*100</f>
        <v>-0.64999999999599822</v>
      </c>
      <c r="O52" s="21">
        <f t="shared" ref="O52" si="391">(SQRT((G52-G51)^2+(H52-H51)^2+(I52-I51)^2)*100)</f>
        <v>0.79056941063882435</v>
      </c>
      <c r="P52" s="21">
        <f t="shared" ref="P52" si="392">O52/(F52-F51)</f>
        <v>0.2635231368796081</v>
      </c>
      <c r="Q52" s="22">
        <f t="shared" ref="Q52" si="393">(P52-P51)/(F52-F51)</f>
        <v>9.8898505572406672E-3</v>
      </c>
      <c r="R52" s="26"/>
      <c r="S52" s="52">
        <f t="shared" ref="S52" si="394">IF(K52&lt;0, ATAN2(L52,K52)*180/PI()+360,ATAN2(L52,K52)*180/PI())</f>
        <v>90</v>
      </c>
      <c r="T52" s="53">
        <f t="shared" ref="T52" si="395">ATAN(N52/M52)*180/PI()</f>
        <v>-55.304846929211834</v>
      </c>
      <c r="U52" s="26"/>
      <c r="V52" s="23">
        <f t="shared" ref="V52" si="396">(G52-$G$20)*100</f>
        <v>-1.4500000048428774</v>
      </c>
      <c r="W52" s="21">
        <f t="shared" ref="W52" si="397">(H52-$H$20)*100</f>
        <v>2.8999999165534973</v>
      </c>
      <c r="X52" s="21">
        <f t="shared" ref="X52" si="398">SQRT(V52^2+W52^2)</f>
        <v>3.2422984949036753</v>
      </c>
      <c r="Y52" s="21">
        <f t="shared" ref="Y52" si="399">(I52-$I$20)*100</f>
        <v>-1.8999999999778083</v>
      </c>
      <c r="Z52" s="21">
        <f t="shared" ref="Z52" si="400">SQRT((G52-$G$20)^2+(H52-$H$20)^2+(I52-$I$20)^2)*100</f>
        <v>3.7579914222853552</v>
      </c>
      <c r="AA52" s="21">
        <f t="shared" ref="AA52" si="401">Z52/F52</f>
        <v>3.5355466144590585E-2</v>
      </c>
      <c r="AB52" s="22">
        <f t="shared" ref="AB52" si="402">(AA52-$AA$20)/(F52-$F$20)</f>
        <v>3.3262688650340783E-4</v>
      </c>
      <c r="AC52" s="26"/>
      <c r="AD52" s="52">
        <f t="shared" ref="AD52" si="403">IF(F52&lt;=0,NA(),IF((G52-$G$20)&lt;0,ATAN2((H52-$H$20),(G52-$G$20))*180/PI()+360,ATAN2((H52-$H$20),(G52-$G$20))*180/PI()))</f>
        <v>333.43494808691025</v>
      </c>
      <c r="AE52" s="53">
        <f t="shared" ref="AE52" si="404">IF(E52&lt;=0,NA(),ATAN(Y52/X52)*180/PI())</f>
        <v>-30.370474761960764</v>
      </c>
      <c r="AF52" s="26"/>
      <c r="AG52" s="67">
        <f t="shared" ref="AG52" si="405">1/(O52/E52)</f>
        <v>3.794733213337754</v>
      </c>
      <c r="AH52" s="67">
        <f t="shared" ref="AH52" si="406">1/(Z52/F52)</f>
        <v>28.28416957961678</v>
      </c>
      <c r="AI52" s="26"/>
      <c r="AJ52" s="20">
        <f t="shared" ref="AJ52" si="407">SQRT((G52-$E$11)^2+(H52-$F$11)^2+(I52-$G$11)^2)</f>
        <v>323.99855662372067</v>
      </c>
    </row>
    <row r="53" spans="2:36" ht="15.75" x14ac:dyDescent="0.25">
      <c r="B53" s="111">
        <v>36</v>
      </c>
      <c r="C53" s="112"/>
      <c r="D53" s="100">
        <v>45413.666666666664</v>
      </c>
      <c r="E53" s="97">
        <f t="shared" ref="E53" si="408">D53-D52</f>
        <v>8</v>
      </c>
      <c r="F53" s="98">
        <f t="shared" ref="F53" si="409">D53-D$20</f>
        <v>114.29166666666424</v>
      </c>
      <c r="G53" s="17">
        <v>808756.16999999993</v>
      </c>
      <c r="H53" s="17">
        <v>9158809.3379999995</v>
      </c>
      <c r="I53" s="18">
        <v>2573.8719999999998</v>
      </c>
      <c r="K53" s="19">
        <f t="shared" ref="K53" si="410">(G53-G52)*100</f>
        <v>-3.0000000027939677</v>
      </c>
      <c r="L53" s="20">
        <f t="shared" ref="L53" si="411">(H53-H52)*100</f>
        <v>1.8500000238418579</v>
      </c>
      <c r="M53" s="20">
        <f t="shared" ref="M53" si="412">SQRT(K53^2+L53^2)</f>
        <v>3.5245567246078875</v>
      </c>
      <c r="N53" s="20">
        <f t="shared" ref="N53" si="413">(I53-I52)*100</f>
        <v>-2.250000000003638</v>
      </c>
      <c r="O53" s="21">
        <f t="shared" ref="O53" si="414">(SQRT((G53-G52)^2+(H53-H52)^2+(I53-I52)^2)*100)</f>
        <v>4.1815069179657058</v>
      </c>
      <c r="P53" s="21">
        <f t="shared" ref="P53" si="415">O53/(F53-F52)</f>
        <v>0.52268836474571323</v>
      </c>
      <c r="Q53" s="22">
        <f t="shared" ref="Q53" si="416">(P53-P52)/(F53-F52)</f>
        <v>3.2395653483263141E-2</v>
      </c>
      <c r="R53" s="26"/>
      <c r="S53" s="52">
        <f t="shared" ref="S53" si="417">IF(K53&lt;0, ATAN2(L53,K53)*180/PI()+360,ATAN2(L53,K53)*180/PI())</f>
        <v>301.66075140269101</v>
      </c>
      <c r="T53" s="53">
        <f t="shared" ref="T53" si="418">ATAN(N53/M53)*180/PI()</f>
        <v>-32.553271434155398</v>
      </c>
      <c r="U53" s="26"/>
      <c r="V53" s="23">
        <f t="shared" ref="V53" si="419">(G53-$G$20)*100</f>
        <v>-4.4500000076368451</v>
      </c>
      <c r="W53" s="21">
        <f t="shared" ref="W53" si="420">(H53-$H$20)*100</f>
        <v>4.7499999403953552</v>
      </c>
      <c r="X53" s="21">
        <f t="shared" ref="X53" si="421">SQRT(V53^2+W53^2)</f>
        <v>6.5088401041755359</v>
      </c>
      <c r="Y53" s="21">
        <f t="shared" ref="Y53" si="422">(I53-$I$20)*100</f>
        <v>-4.1499999999814463</v>
      </c>
      <c r="Z53" s="21">
        <f t="shared" ref="Z53" si="423">SQRT((G53-$G$20)^2+(H53-$H$20)^2+(I53-$I$20)^2)*100</f>
        <v>7.7192939768847904</v>
      </c>
      <c r="AA53" s="21">
        <f t="shared" ref="AA53" si="424">Z53/F53</f>
        <v>6.7540304573546817E-2</v>
      </c>
      <c r="AB53" s="22">
        <f t="shared" ref="AB53" si="425">(AA53-$AA$20)/(F53-$F$20)</f>
        <v>5.9094688653487347E-4</v>
      </c>
      <c r="AC53" s="26"/>
      <c r="AD53" s="52">
        <f t="shared" ref="AD53" si="426">IF(F53&lt;=0,NA(),IF((G53-$G$20)&lt;0,ATAN2((H53-$H$20),(G53-$G$20))*180/PI()+360,ATAN2((H53-$H$20),(G53-$G$20))*180/PI()))</f>
        <v>316.86767843165472</v>
      </c>
      <c r="AE53" s="53">
        <f t="shared" ref="AE53" si="427">IF(E53&lt;=0,NA(),ATAN(Y53/X53)*180/PI())</f>
        <v>-32.521356219335068</v>
      </c>
      <c r="AF53" s="26"/>
      <c r="AG53" s="67">
        <f t="shared" ref="AG53" si="428">1/(O53/E53)</f>
        <v>1.9131858817758414</v>
      </c>
      <c r="AH53" s="67">
        <f t="shared" ref="AH53" si="429">1/(Z53/F53)</f>
        <v>14.805974096712397</v>
      </c>
      <c r="AI53" s="26"/>
      <c r="AJ53" s="20">
        <f t="shared" ref="AJ53" si="430">SQRT((G53-$E$11)^2+(H53-$F$11)^2+(I53-$G$11)^2)</f>
        <v>323.99594068079972</v>
      </c>
    </row>
    <row r="54" spans="2:36" ht="15.75" x14ac:dyDescent="0.25">
      <c r="B54" s="111">
        <v>37</v>
      </c>
      <c r="C54" s="112"/>
      <c r="D54" s="100">
        <v>45418.666666666664</v>
      </c>
      <c r="E54" s="97">
        <f t="shared" ref="E54" si="431">D54-D53</f>
        <v>5</v>
      </c>
      <c r="F54" s="98">
        <f t="shared" ref="F54" si="432">D54-D$20</f>
        <v>119.29166666666424</v>
      </c>
      <c r="G54" s="17">
        <v>808756.16849999991</v>
      </c>
      <c r="H54" s="17">
        <v>9158809.3449999988</v>
      </c>
      <c r="I54" s="18">
        <v>2573.8999999999996</v>
      </c>
      <c r="K54" s="19">
        <f t="shared" ref="K54" si="433">(G54-G53)*100</f>
        <v>-0.1500000013038516</v>
      </c>
      <c r="L54" s="20">
        <f t="shared" ref="L54" si="434">(H54-H53)*100</f>
        <v>0.69999992847442627</v>
      </c>
      <c r="M54" s="20">
        <f t="shared" ref="M54" si="435">SQRT(K54^2+L54^2)</f>
        <v>0.71589098349913405</v>
      </c>
      <c r="N54" s="20">
        <f t="shared" ref="N54" si="436">(I54-I53)*100</f>
        <v>2.7999999999792635</v>
      </c>
      <c r="O54" s="21">
        <f t="shared" ref="O54" si="437">(SQRT((G54-G53)^2+(H54-H53)^2+(I54-I53)^2)*100)</f>
        <v>2.8900691860471492</v>
      </c>
      <c r="P54" s="21">
        <f t="shared" ref="P54" si="438">O54/(F54-F53)</f>
        <v>0.57801383720942989</v>
      </c>
      <c r="Q54" s="22">
        <f t="shared" ref="Q54" si="439">(P54-P53)/(F54-F53)</f>
        <v>1.1065094492743333E-2</v>
      </c>
      <c r="R54" s="26"/>
      <c r="S54" s="52">
        <f t="shared" ref="S54" si="440">IF(K54&lt;0, ATAN2(L54,K54)*180/PI()+360,ATAN2(L54,K54)*180/PI())</f>
        <v>347.90524162150354</v>
      </c>
      <c r="T54" s="53">
        <f t="shared" ref="T54" si="441">ATAN(N54/M54)*180/PI()</f>
        <v>75.658121761710262</v>
      </c>
      <c r="U54" s="26"/>
      <c r="V54" s="23">
        <f t="shared" ref="V54" si="442">(G54-$G$20)*100</f>
        <v>-4.6000000089406967</v>
      </c>
      <c r="W54" s="21">
        <f t="shared" ref="W54" si="443">(H54-$H$20)*100</f>
        <v>5.4499998688697815</v>
      </c>
      <c r="X54" s="21">
        <f t="shared" ref="X54" si="444">SQRT(V54^2+W54^2)</f>
        <v>7.1317949110259082</v>
      </c>
      <c r="Y54" s="21">
        <f t="shared" ref="Y54" si="445">(I54-$I$20)*100</f>
        <v>-1.3500000000021828</v>
      </c>
      <c r="Z54" s="21">
        <f t="shared" ref="Z54" si="446">SQRT((G54-$G$20)^2+(H54-$H$20)^2+(I54-$I$20)^2)*100</f>
        <v>7.2584432664959868</v>
      </c>
      <c r="AA54" s="21">
        <f t="shared" ref="AA54" si="447">Z54/F54</f>
        <v>6.0846188751626694E-2</v>
      </c>
      <c r="AB54" s="22">
        <f t="shared" ref="AB54" si="448">(AA54-$AA$20)/(F54-$F$20)</f>
        <v>5.1006235768042969E-4</v>
      </c>
      <c r="AC54" s="26"/>
      <c r="AD54" s="52">
        <f t="shared" ref="AD54" si="449">IF(F54&lt;=0,NA(),IF((G54-$G$20)&lt;0,ATAN2((H54-$H$20),(G54-$G$20))*180/PI()+360,ATAN2((H54-$H$20),(G54-$G$20))*180/PI()))</f>
        <v>319.83440557187942</v>
      </c>
      <c r="AE54" s="53">
        <f t="shared" ref="AE54" si="450">IF(E54&lt;=0,NA(),ATAN(Y54/X54)*180/PI())</f>
        <v>-10.718874188166334</v>
      </c>
      <c r="AF54" s="26"/>
      <c r="AG54" s="67">
        <f t="shared" ref="AG54" si="451">1/(O54/E54)</f>
        <v>1.7300623888657414</v>
      </c>
      <c r="AH54" s="67">
        <f t="shared" ref="AH54" si="452">1/(Z54/F54)</f>
        <v>16.434883112925714</v>
      </c>
      <c r="AI54" s="26"/>
      <c r="AJ54" s="20">
        <f t="shared" ref="AJ54" si="453">SQRT((G54-$E$11)^2+(H54-$F$11)^2+(I54-$G$11)^2)</f>
        <v>323.99532974145501</v>
      </c>
    </row>
    <row r="55" spans="2:36" ht="15.75" x14ac:dyDescent="0.25">
      <c r="B55" s="111">
        <v>38</v>
      </c>
      <c r="C55" s="112"/>
      <c r="D55" s="100">
        <v>45422.666666666664</v>
      </c>
      <c r="E55" s="97">
        <f t="shared" ref="E55" si="454">D55-D54</f>
        <v>4</v>
      </c>
      <c r="F55" s="98">
        <f t="shared" ref="F55" si="455">D55-D$20</f>
        <v>123.29166666666424</v>
      </c>
      <c r="G55" s="17">
        <v>808756.17149999994</v>
      </c>
      <c r="H55" s="17">
        <v>9158809.3430000003</v>
      </c>
      <c r="I55" s="18">
        <v>2573.893</v>
      </c>
      <c r="K55" s="19">
        <f t="shared" ref="K55" si="456">(G55-G54)*100</f>
        <v>0.30000000260770321</v>
      </c>
      <c r="L55" s="20">
        <f t="shared" ref="L55" si="457">(H55-H54)*100</f>
        <v>-0.1999998465180397</v>
      </c>
      <c r="M55" s="20">
        <f t="shared" ref="M55" si="458">SQRT(K55^2+L55^2)</f>
        <v>0.36055504457968879</v>
      </c>
      <c r="N55" s="20">
        <f t="shared" ref="N55" si="459">(I55-I54)*100</f>
        <v>-0.69999999996070983</v>
      </c>
      <c r="O55" s="21">
        <f t="shared" ref="O55" si="460">(SQRT((G55-G54)^2+(H55-H54)^2+(I55-I54)^2)*100)</f>
        <v>0.78740074937534521</v>
      </c>
      <c r="P55" s="21">
        <f t="shared" ref="P55" si="461">O55/(F55-F54)</f>
        <v>0.1968501873438363</v>
      </c>
      <c r="Q55" s="22">
        <f t="shared" ref="Q55" si="462">(P55-P54)/(F55-F54)</f>
        <v>-9.5290912466398398E-2</v>
      </c>
      <c r="R55" s="26"/>
      <c r="S55" s="52">
        <f t="shared" ref="S55" si="463">IF(K55&lt;0, ATAN2(L55,K55)*180/PI()+360,ATAN2(L55,K55)*180/PI())</f>
        <v>123.69004700257008</v>
      </c>
      <c r="T55" s="53">
        <f t="shared" ref="T55" si="464">ATAN(N55/M55)*180/PI()</f>
        <v>-62.747971690832479</v>
      </c>
      <c r="U55" s="26"/>
      <c r="V55" s="23">
        <f t="shared" ref="V55" si="465">(G55-$G$20)*100</f>
        <v>-4.3000000063329935</v>
      </c>
      <c r="W55" s="21">
        <f t="shared" ref="W55" si="466">(H55-$H$20)*100</f>
        <v>5.2500000223517418</v>
      </c>
      <c r="X55" s="21">
        <f t="shared" ref="X55" si="467">SQRT(V55^2+W55^2)</f>
        <v>6.786199252096643</v>
      </c>
      <c r="Y55" s="21">
        <f t="shared" ref="Y55" si="468">(I55-$I$20)*100</f>
        <v>-2.0499999999628926</v>
      </c>
      <c r="Z55" s="21">
        <f t="shared" ref="Z55" si="469">SQRT((G55-$G$20)^2+(H55-$H$20)^2+(I55-$I$20)^2)*100</f>
        <v>7.0890761237981419</v>
      </c>
      <c r="AA55" s="21">
        <f t="shared" ref="AA55" si="470">Z55/F55</f>
        <v>5.7498420740506505E-2</v>
      </c>
      <c r="AB55" s="22">
        <f t="shared" ref="AB55" si="471">(AA55-$AA$20)/(F55-$F$20)</f>
        <v>4.6636096578985578E-4</v>
      </c>
      <c r="AC55" s="26"/>
      <c r="AD55" s="52">
        <f t="shared" ref="AD55" si="472">IF(F55&lt;=0,NA(),IF((G55-$G$20)&lt;0,ATAN2((H55-$H$20),(G55-$G$20))*180/PI()+360,ATAN2((H55-$H$20),(G55-$G$20))*180/PI()))</f>
        <v>320.68089089617791</v>
      </c>
      <c r="AE55" s="53">
        <f t="shared" ref="AE55" si="473">IF(E55&lt;=0,NA(),ATAN(Y55/X55)*180/PI())</f>
        <v>-16.808709492576696</v>
      </c>
      <c r="AF55" s="26"/>
      <c r="AG55" s="67">
        <f t="shared" ref="AG55" si="474">1/(O55/E55)</f>
        <v>5.0800053253356054</v>
      </c>
      <c r="AH55" s="67">
        <f t="shared" ref="AH55" si="475">1/(Z55/F55)</f>
        <v>17.39178201977154</v>
      </c>
      <c r="AI55" s="26"/>
      <c r="AJ55" s="20">
        <f t="shared" ref="AJ55" si="476">SQRT((G55-$E$11)^2+(H55-$F$11)^2+(I55-$G$11)^2)</f>
        <v>323.99427165992068</v>
      </c>
    </row>
    <row r="56" spans="2:36" ht="15.75" x14ac:dyDescent="0.25">
      <c r="B56" s="111">
        <v>39</v>
      </c>
      <c r="C56" s="112"/>
      <c r="D56" s="100">
        <v>45426.666666666664</v>
      </c>
      <c r="E56" s="97">
        <f t="shared" ref="E56" si="477">D56-D55</f>
        <v>4</v>
      </c>
      <c r="F56" s="98">
        <f t="shared" ref="F56" si="478">D56-D$20</f>
        <v>127.29166666666424</v>
      </c>
      <c r="G56" s="17">
        <v>808756.20400000003</v>
      </c>
      <c r="H56" s="17">
        <v>9158809.3214999996</v>
      </c>
      <c r="I56" s="18">
        <v>2573.8955000000001</v>
      </c>
      <c r="K56" s="19">
        <f t="shared" ref="K56" si="479">(G56-G55)*100</f>
        <v>3.2500000088475645</v>
      </c>
      <c r="L56" s="20">
        <f t="shared" ref="L56" si="480">(H56-H55)*100</f>
        <v>-2.1500000730156898</v>
      </c>
      <c r="M56" s="20">
        <f t="shared" ref="M56" si="481">SQRT(K56^2+L56^2)</f>
        <v>3.8967936013441409</v>
      </c>
      <c r="N56" s="20">
        <f t="shared" ref="N56" si="482">(I56-I55)*100</f>
        <v>0.25000000000545697</v>
      </c>
      <c r="O56" s="21">
        <f t="shared" ref="O56" si="483">(SQRT((G56-G55)^2+(H56-H55)^2+(I56-I55)^2)*100)</f>
        <v>3.9048047802008448</v>
      </c>
      <c r="P56" s="21">
        <f t="shared" ref="P56" si="484">O56/(F56-F55)</f>
        <v>0.97620119505021119</v>
      </c>
      <c r="Q56" s="22">
        <f t="shared" ref="Q56" si="485">(P56-P55)/(F56-F55)</f>
        <v>0.19483775192659372</v>
      </c>
      <c r="R56" s="26"/>
      <c r="S56" s="52">
        <f t="shared" ref="S56" si="486">IF(K56&lt;0, ATAN2(L56,K56)*180/PI()+360,ATAN2(L56,K56)*180/PI())</f>
        <v>123.48616963911851</v>
      </c>
      <c r="T56" s="53">
        <f t="shared" ref="T56" si="487">ATAN(N56/M56)*180/PI()</f>
        <v>3.6707977733357433</v>
      </c>
      <c r="U56" s="26"/>
      <c r="V56" s="23">
        <f t="shared" ref="V56" si="488">(G56-$G$20)*100</f>
        <v>-1.049999997485429</v>
      </c>
      <c r="W56" s="21">
        <f t="shared" ref="W56" si="489">(H56-$H$20)*100</f>
        <v>3.0999999493360519</v>
      </c>
      <c r="X56" s="21">
        <f t="shared" ref="X56" si="490">SQRT(V56^2+W56^2)</f>
        <v>3.2729955210178527</v>
      </c>
      <c r="Y56" s="21">
        <f t="shared" ref="Y56" si="491">(I56-$I$20)*100</f>
        <v>-1.7999999999574356</v>
      </c>
      <c r="Z56" s="21">
        <f t="shared" ref="Z56" si="492">SQRT((G56-$G$20)^2+(H56-$H$20)^2+(I56-$I$20)^2)*100</f>
        <v>3.7353044963496207</v>
      </c>
      <c r="AA56" s="21">
        <f t="shared" ref="AA56" si="493">Z56/F56</f>
        <v>2.9344454308475484E-2</v>
      </c>
      <c r="AB56" s="22">
        <f t="shared" ref="AB56" si="494">(AA56-$AA$20)/(F56-$F$20)</f>
        <v>2.3052926461650572E-4</v>
      </c>
      <c r="AC56" s="26"/>
      <c r="AD56" s="52">
        <f t="shared" ref="AD56" si="495">IF(F56&lt;=0,NA(),IF((G56-$G$20)&lt;0,ATAN2((H56-$H$20),(G56-$G$20))*180/PI()+360,ATAN2((H56-$H$20),(G56-$G$20))*180/PI()))</f>
        <v>341.2882618820679</v>
      </c>
      <c r="AE56" s="53">
        <f t="shared" ref="AE56" si="496">IF(E56&lt;=0,NA(),ATAN(Y56/X56)*180/PI())</f>
        <v>-28.808810812286122</v>
      </c>
      <c r="AF56" s="26"/>
      <c r="AG56" s="67">
        <f t="shared" ref="AG56" si="497">1/(O56/E56)</f>
        <v>1.0243789959185254</v>
      </c>
      <c r="AH56" s="67">
        <f t="shared" ref="AH56" si="498">1/(Z56/F56)</f>
        <v>34.077989302093535</v>
      </c>
      <c r="AI56" s="26"/>
      <c r="AJ56" s="20">
        <f t="shared" ref="AJ56" si="499">SQRT((G56-$E$11)^2+(H56-$F$11)^2+(I56-$G$11)^2)</f>
        <v>323.99489896918578</v>
      </c>
    </row>
    <row r="57" spans="2:36" ht="15.75" x14ac:dyDescent="0.25">
      <c r="B57" s="111">
        <v>40</v>
      </c>
      <c r="C57" s="112"/>
      <c r="D57" s="100">
        <v>45432.666666666664</v>
      </c>
      <c r="E57" s="97">
        <f t="shared" ref="E57" si="500">D57-D56</f>
        <v>6</v>
      </c>
      <c r="F57" s="98">
        <f t="shared" ref="F57" si="501">D57-D$20</f>
        <v>133.29166666666424</v>
      </c>
      <c r="G57" s="17">
        <v>808756.1925</v>
      </c>
      <c r="H57" s="17">
        <v>9158809.3334999997</v>
      </c>
      <c r="I57" s="18">
        <v>2573.8989999999999</v>
      </c>
      <c r="K57" s="19">
        <f t="shared" ref="K57" si="502">(G57-G56)*100</f>
        <v>-1.1500000022351742</v>
      </c>
      <c r="L57" s="20">
        <f t="shared" ref="L57" si="503">(H57-H56)*100</f>
        <v>1.2000000104308128</v>
      </c>
      <c r="M57" s="20">
        <f t="shared" ref="M57" si="504">SQRT(K57^2+L57^2)</f>
        <v>1.6620770229369188</v>
      </c>
      <c r="N57" s="20">
        <f t="shared" ref="N57" si="505">(I57-I56)*100</f>
        <v>0.34999999998035491</v>
      </c>
      <c r="O57" s="21">
        <f t="shared" ref="O57" si="506">(SQRT((G57-G56)^2+(H57-H56)^2+(I57-I56)^2)*100)</f>
        <v>1.6985287840248984</v>
      </c>
      <c r="P57" s="21">
        <f t="shared" ref="P57" si="507">O57/(F57-F56)</f>
        <v>0.2830881306708164</v>
      </c>
      <c r="Q57" s="22">
        <f t="shared" ref="Q57" si="508">(P57-P56)/(F57-F56)</f>
        <v>-0.11551884406323247</v>
      </c>
      <c r="R57" s="26"/>
      <c r="S57" s="52">
        <f t="shared" ref="S57" si="509">IF(K57&lt;0, ATAN2(L57,K57)*180/PI()+360,ATAN2(L57,K57)*180/PI())</f>
        <v>316.21887542829273</v>
      </c>
      <c r="T57" s="53">
        <f t="shared" ref="T57" si="510">ATAN(N57/M57)*180/PI()</f>
        <v>11.891597419794042</v>
      </c>
      <c r="U57" s="26"/>
      <c r="V57" s="23">
        <f t="shared" ref="V57" si="511">(G57-$G$20)*100</f>
        <v>-2.1999999997206032</v>
      </c>
      <c r="W57" s="21">
        <f t="shared" ref="W57" si="512">(H57-$H$20)*100</f>
        <v>4.2999999597668648</v>
      </c>
      <c r="X57" s="21">
        <f t="shared" ref="X57" si="513">SQRT(V57^2+W57^2)</f>
        <v>4.8301138343485954</v>
      </c>
      <c r="Y57" s="21">
        <f t="shared" ref="Y57" si="514">(I57-$I$20)*100</f>
        <v>-1.4499999999770807</v>
      </c>
      <c r="Z57" s="21">
        <f t="shared" ref="Z57" si="515">SQRT((G57-$G$20)^2+(H57-$H$20)^2+(I57-$I$20)^2)*100</f>
        <v>5.0430645100671896</v>
      </c>
      <c r="AA57" s="21">
        <f t="shared" ref="AA57" si="516">Z57/F57</f>
        <v>3.783480720275547E-2</v>
      </c>
      <c r="AB57" s="22">
        <f t="shared" ref="AB57" si="517">(AA57-$AA$20)/(F57-$F$20)</f>
        <v>2.8384975706975549E-4</v>
      </c>
      <c r="AC57" s="26"/>
      <c r="AD57" s="52">
        <f t="shared" ref="AD57" si="518">IF(F57&lt;=0,NA(),IF((G57-$G$20)&lt;0,ATAN2((H57-$H$20),(G57-$G$20))*180/PI()+360,ATAN2((H57-$H$20),(G57-$G$20))*180/PI()))</f>
        <v>332.90444729182127</v>
      </c>
      <c r="AE57" s="53">
        <f t="shared" ref="AE57" si="519">IF(E57&lt;=0,NA(),ATAN(Y57/X57)*180/PI())</f>
        <v>-16.709754758741781</v>
      </c>
      <c r="AF57" s="26"/>
      <c r="AG57" s="67">
        <f t="shared" ref="AG57" si="520">1/(O57/E57)</f>
        <v>3.5324688379917659</v>
      </c>
      <c r="AH57" s="67">
        <f t="shared" ref="AH57" si="521">1/(Z57/F57)</f>
        <v>26.430688403961817</v>
      </c>
      <c r="AI57" s="26"/>
      <c r="AJ57" s="20">
        <f t="shared" ref="AJ57" si="522">SQRT((G57-$E$11)^2+(H57-$F$11)^2+(I57-$G$11)^2)</f>
        <v>323.99172766292162</v>
      </c>
    </row>
    <row r="58" spans="2:36" ht="15.75" x14ac:dyDescent="0.25">
      <c r="B58" s="111">
        <v>41</v>
      </c>
      <c r="C58" s="112"/>
      <c r="D58" s="100">
        <v>45445.666666666664</v>
      </c>
      <c r="E58" s="97">
        <f t="shared" ref="E58" si="523">D58-D57</f>
        <v>13</v>
      </c>
      <c r="F58" s="98">
        <f t="shared" ref="F58" si="524">D58-D$20</f>
        <v>146.29166666666424</v>
      </c>
      <c r="G58" s="17">
        <v>808756.21200000006</v>
      </c>
      <c r="H58" s="17">
        <v>9158809.3205000013</v>
      </c>
      <c r="I58" s="18">
        <v>2573.8910000000001</v>
      </c>
      <c r="K58" s="19">
        <f t="shared" ref="K58" si="525">(G58-G57)*100</f>
        <v>1.9500000053085387</v>
      </c>
      <c r="L58" s="20">
        <f t="shared" ref="L58" si="526">(H58-H57)*100</f>
        <v>-1.2999998405575752</v>
      </c>
      <c r="M58" s="20">
        <f t="shared" ref="M58" si="527">SQRT(K58^2+L58^2)</f>
        <v>2.3436082450258238</v>
      </c>
      <c r="N58" s="20">
        <f t="shared" ref="N58" si="528">(I58-I57)*100</f>
        <v>-0.79999999998108251</v>
      </c>
      <c r="O58" s="21">
        <f t="shared" ref="O58" si="529">(SQRT((G58-G57)^2+(H58-H57)^2+(I58-I57)^2)*100)</f>
        <v>2.4763884198814115</v>
      </c>
      <c r="P58" s="21">
        <f t="shared" ref="P58" si="530">O58/(F58-F57)</f>
        <v>0.19049141691395471</v>
      </c>
      <c r="Q58" s="22">
        <f t="shared" ref="Q58" si="531">(P58-P57)/(F58-F57)</f>
        <v>-7.1228241351432063E-3</v>
      </c>
      <c r="R58" s="26"/>
      <c r="S58" s="52">
        <f t="shared" ref="S58" si="532">IF(K58&lt;0, ATAN2(L58,K58)*180/PI()+360,ATAN2(L58,K58)*180/PI())</f>
        <v>123.6900642106604</v>
      </c>
      <c r="T58" s="53">
        <f t="shared" ref="T58" si="533">ATAN(N58/M58)*180/PI()</f>
        <v>-18.847543130145919</v>
      </c>
      <c r="U58" s="26"/>
      <c r="V58" s="23">
        <f t="shared" ref="V58" si="534">(G58-$G$20)*100</f>
        <v>-0.24999999441206455</v>
      </c>
      <c r="W58" s="21">
        <f t="shared" ref="W58" si="535">(H58-$H$20)*100</f>
        <v>3.0000001192092896</v>
      </c>
      <c r="X58" s="21">
        <f t="shared" ref="X58" si="536">SQRT(V58^2+W58^2)</f>
        <v>3.010398763031533</v>
      </c>
      <c r="Y58" s="21">
        <f t="shared" ref="Y58" si="537">(I58-$I$20)*100</f>
        <v>-2.2499999999581632</v>
      </c>
      <c r="Z58" s="21">
        <f t="shared" ref="Z58" si="538">SQRT((G58-$G$20)^2+(H58-$H$20)^2+(I58-$I$20)^2)*100</f>
        <v>3.7583241893526855</v>
      </c>
      <c r="AA58" s="21">
        <f t="shared" ref="AA58" si="539">Z58/F58</f>
        <v>2.5690623908990587E-2</v>
      </c>
      <c r="AB58" s="22">
        <f t="shared" ref="AB58" si="540">(AA58-$AA$20)/(F58-$F$20)</f>
        <v>1.7561235369290354E-4</v>
      </c>
      <c r="AC58" s="26"/>
      <c r="AD58" s="52">
        <f t="shared" ref="AD58" si="541">IF(F58&lt;=0,NA(),IF((G58-$G$20)&lt;0,ATAN2((H58-$H$20),(G58-$G$20))*180/PI()+360,ATAN2((H58-$H$20),(G58-$G$20))*180/PI()))</f>
        <v>355.23635860367853</v>
      </c>
      <c r="AE58" s="53">
        <f t="shared" ref="AE58" si="542">IF(E58&lt;=0,NA(),ATAN(Y58/X58)*180/PI())</f>
        <v>-36.774779904949838</v>
      </c>
      <c r="AF58" s="26"/>
      <c r="AG58" s="67">
        <f t="shared" ref="AG58" si="543">1/(O58/E58)</f>
        <v>5.2495803548550519</v>
      </c>
      <c r="AH58" s="67">
        <f t="shared" ref="AH58" si="544">1/(Z58/F58)</f>
        <v>38.92470667674381</v>
      </c>
      <c r="AI58" s="26"/>
      <c r="AJ58" s="20">
        <f t="shared" ref="AJ58" si="545">SQRT((G58-$E$11)^2+(H58-$F$11)^2+(I58-$G$11)^2)</f>
        <v>323.99070525538485</v>
      </c>
    </row>
    <row r="59" spans="2:36" ht="15.75" x14ac:dyDescent="0.25">
      <c r="B59" s="111">
        <v>42</v>
      </c>
      <c r="C59" s="112"/>
      <c r="D59" s="100">
        <v>45457.625</v>
      </c>
      <c r="E59" s="97">
        <f t="shared" ref="E59" si="546">D59-D58</f>
        <v>11.958333333335759</v>
      </c>
      <c r="F59" s="98">
        <f t="shared" ref="F59" si="547">D59-D$20</f>
        <v>158.25</v>
      </c>
      <c r="G59" s="17">
        <v>808756.21799999999</v>
      </c>
      <c r="H59" s="17">
        <v>9158809.318500001</v>
      </c>
      <c r="I59" s="18">
        <v>2573.8869999999997</v>
      </c>
      <c r="K59" s="19">
        <f t="shared" ref="K59" si="548">(G59-G58)*100</f>
        <v>0.59999999357387424</v>
      </c>
      <c r="L59" s="20">
        <f t="shared" ref="L59" si="549">(H59-H58)*100</f>
        <v>-0.20000003278255463</v>
      </c>
      <c r="M59" s="20">
        <f t="shared" ref="M59" si="550">SQRT(K59^2+L59^2)</f>
        <v>0.63245553630407259</v>
      </c>
      <c r="N59" s="20">
        <f t="shared" ref="N59" si="551">(I59-I58)*100</f>
        <v>-0.40000000003601599</v>
      </c>
      <c r="O59" s="21">
        <f t="shared" ref="O59" si="552">(SQRT((G59-G58)^2+(H59-H58)^2+(I59-I58)^2)*100)</f>
        <v>0.74833148098318358</v>
      </c>
      <c r="P59" s="21">
        <f t="shared" ref="P59" si="553">O59/(F59-F58)</f>
        <v>6.2578242312169907E-2</v>
      </c>
      <c r="Q59" s="22">
        <f t="shared" ref="Q59" si="554">(P59-P58)/(F59-F58)</f>
        <v>-1.0696572092133146E-2</v>
      </c>
      <c r="R59" s="26"/>
      <c r="S59" s="52">
        <f t="shared" ref="S59" si="555">IF(K59&lt;0, ATAN2(L59,K59)*180/PI()+360,ATAN2(L59,K59)*180/PI())</f>
        <v>108.43495182446996</v>
      </c>
      <c r="T59" s="53">
        <f t="shared" ref="T59" si="556">ATAN(N59/M59)*180/PI()</f>
        <v>-32.311533064986037</v>
      </c>
      <c r="U59" s="26"/>
      <c r="V59" s="23">
        <f t="shared" ref="V59" si="557">(G59-$G$20)*100</f>
        <v>0.34999999916180968</v>
      </c>
      <c r="W59" s="21">
        <f t="shared" ref="W59" si="558">(H59-$H$20)*100</f>
        <v>2.8000000864267349</v>
      </c>
      <c r="X59" s="21">
        <f t="shared" ref="X59" si="559">SQRT(V59^2+W59^2)</f>
        <v>2.8217902975598648</v>
      </c>
      <c r="Y59" s="21">
        <f t="shared" ref="Y59" si="560">(I59-$I$20)*100</f>
        <v>-2.6499999999941792</v>
      </c>
      <c r="Z59" s="21">
        <f t="shared" ref="Z59" si="561">SQRT((G59-$G$20)^2+(H59-$H$20)^2+(I59-$I$20)^2)*100</f>
        <v>3.8710464326034808</v>
      </c>
      <c r="AA59" s="21">
        <f t="shared" ref="AA59" si="562">Z59/F59</f>
        <v>2.4461588831617573E-2</v>
      </c>
      <c r="AB59" s="22">
        <f t="shared" ref="AB59" si="563">(AA59-$AA$20)/(F59-$F$20)</f>
        <v>1.5457560083170663E-4</v>
      </c>
      <c r="AC59" s="26"/>
      <c r="AD59" s="52">
        <f t="shared" ref="AD59" si="564">IF(F59&lt;=0,NA(),IF((G59-$G$20)&lt;0,ATAN2((H59-$H$20),(G59-$G$20))*180/PI()+360,ATAN2((H59-$H$20),(G59-$G$20))*180/PI()))</f>
        <v>7.1250161143486057</v>
      </c>
      <c r="AE59" s="53">
        <f t="shared" ref="AE59" si="565">IF(E59&lt;=0,NA(),ATAN(Y59/X59)*180/PI())</f>
        <v>-43.201753649142347</v>
      </c>
      <c r="AF59" s="26"/>
      <c r="AG59" s="67">
        <f t="shared" ref="AG59" si="566">1/(O59/E59)</f>
        <v>15.979995011868924</v>
      </c>
      <c r="AH59" s="67">
        <f t="shared" ref="AH59" si="567">1/(Z59/F59)</f>
        <v>40.880418965568595</v>
      </c>
      <c r="AI59" s="26"/>
      <c r="AJ59" s="20">
        <f t="shared" ref="AJ59" si="568">SQRT((G59-$E$11)^2+(H59-$F$11)^2+(I59-$G$11)^2)</f>
        <v>323.98849658294932</v>
      </c>
    </row>
    <row r="60" spans="2:36" ht="15.75" x14ac:dyDescent="0.25">
      <c r="B60" s="111">
        <v>43</v>
      </c>
      <c r="C60" s="112"/>
      <c r="D60" s="100">
        <v>45466.625</v>
      </c>
      <c r="E60" s="97">
        <f t="shared" ref="E60" si="569">D60-D59</f>
        <v>9</v>
      </c>
      <c r="F60" s="98">
        <f t="shared" ref="F60" si="570">D60-D$20</f>
        <v>167.25</v>
      </c>
      <c r="G60" s="17">
        <v>808756.18949999998</v>
      </c>
      <c r="H60" s="17">
        <v>9158809.3370000012</v>
      </c>
      <c r="I60" s="18">
        <v>2573.8885</v>
      </c>
      <c r="K60" s="19">
        <f t="shared" ref="K60" si="571">(G60-G59)*100</f>
        <v>-2.8500000014901161</v>
      </c>
      <c r="L60" s="20">
        <f t="shared" ref="L60" si="572">(H60-H59)*100</f>
        <v>1.8500000238418579</v>
      </c>
      <c r="M60" s="20">
        <f t="shared" ref="M60" si="573">SQRT(K60^2+L60^2)</f>
        <v>3.397793415837481</v>
      </c>
      <c r="N60" s="20">
        <f t="shared" ref="N60" si="574">(I60-I59)*100</f>
        <v>0.15000000003055902</v>
      </c>
      <c r="O60" s="21">
        <f t="shared" ref="O60" si="575">(SQRT((G60-G59)^2+(H60-H59)^2+(I60-I59)^2)*100)</f>
        <v>3.4011027765590534</v>
      </c>
      <c r="P60" s="21">
        <f t="shared" ref="P60" si="576">O60/(F60-F59)</f>
        <v>0.37790030850656148</v>
      </c>
      <c r="Q60" s="22">
        <f t="shared" ref="Q60" si="577">(P60-P59)/(F60-F59)</f>
        <v>3.5035785132710176E-2</v>
      </c>
      <c r="R60" s="26"/>
      <c r="S60" s="52">
        <f t="shared" ref="S60" si="578">IF(K60&lt;0, ATAN2(L60,K60)*180/PI()+360,ATAN2(L60,K60)*180/PI())</f>
        <v>302.98852193717374</v>
      </c>
      <c r="T60" s="53">
        <f t="shared" ref="T60" si="579">ATAN(N60/M60)*180/PI()</f>
        <v>2.527755287758235</v>
      </c>
      <c r="U60" s="26"/>
      <c r="V60" s="23">
        <f t="shared" ref="V60" si="580">(G60-$G$20)*100</f>
        <v>-2.5000000023283064</v>
      </c>
      <c r="W60" s="21">
        <f t="shared" ref="W60" si="581">(H60-$H$20)*100</f>
        <v>4.6500001102685928</v>
      </c>
      <c r="X60" s="21">
        <f t="shared" ref="X60" si="582">SQRT(V60^2+W60^2)</f>
        <v>5.2794413565394827</v>
      </c>
      <c r="Y60" s="21">
        <f t="shared" ref="Y60" si="583">(I60-$I$20)*100</f>
        <v>-2.4999999999636202</v>
      </c>
      <c r="Z60" s="21">
        <f t="shared" ref="Z60" si="584">SQRT((G60-$G$20)^2+(H60-$H$20)^2+(I60-$I$20)^2)*100</f>
        <v>5.8414468273671343</v>
      </c>
      <c r="AA60" s="21">
        <f t="shared" ref="AA60" si="585">Z60/F60</f>
        <v>3.4926438429698857E-2</v>
      </c>
      <c r="AB60" s="22">
        <f t="shared" ref="AB60" si="586">(AA60-$AA$20)/(F60-$F$20)</f>
        <v>2.0882773351090498E-4</v>
      </c>
      <c r="AC60" s="26"/>
      <c r="AD60" s="52">
        <f t="shared" ref="AD60" si="587">IF(F60&lt;=0,NA(),IF((G60-$G$20)&lt;0,ATAN2((H60-$H$20),(G60-$G$20))*180/PI()+360,ATAN2((H60-$H$20),(G60-$G$20))*180/PI()))</f>
        <v>331.73599639590128</v>
      </c>
      <c r="AE60" s="53">
        <f t="shared" ref="AE60" si="588">IF(E60&lt;=0,NA(),ATAN(Y60/X60)*180/PI())</f>
        <v>-25.339190772145969</v>
      </c>
      <c r="AF60" s="26"/>
      <c r="AG60" s="67">
        <f t="shared" ref="AG60" si="589">1/(O60/E60)</f>
        <v>2.6462005388456489</v>
      </c>
      <c r="AH60" s="67">
        <f t="shared" ref="AH60" si="590">1/(Z60/F60)</f>
        <v>28.631605309909698</v>
      </c>
      <c r="AI60" s="26"/>
      <c r="AJ60" s="20">
        <f t="shared" ref="AJ60" si="591">SQRT((G60-$E$11)^2+(H60-$F$11)^2+(I60-$G$11)^2)</f>
        <v>323.98881369147188</v>
      </c>
    </row>
    <row r="61" spans="2:36" ht="15.75" x14ac:dyDescent="0.25">
      <c r="B61" s="111">
        <v>44</v>
      </c>
      <c r="C61" s="112"/>
      <c r="D61" s="100">
        <v>45478.625</v>
      </c>
      <c r="E61" s="97">
        <f t="shared" ref="E61" si="592">D61-D60</f>
        <v>12</v>
      </c>
      <c r="F61" s="98">
        <f t="shared" ref="F61" si="593">D61-D$20</f>
        <v>179.25</v>
      </c>
      <c r="G61" s="17">
        <v>808756.18299999996</v>
      </c>
      <c r="H61" s="17">
        <v>9158809.3430000003</v>
      </c>
      <c r="I61" s="18">
        <v>2573.8990000000003</v>
      </c>
      <c r="K61" s="19">
        <f t="shared" ref="K61" si="594">(G61-G60)*100</f>
        <v>-0.65000000176951289</v>
      </c>
      <c r="L61" s="20">
        <f t="shared" ref="L61" si="595">(H61-H60)*100</f>
        <v>0.59999991208314896</v>
      </c>
      <c r="M61" s="20">
        <f t="shared" ref="M61" si="596">SQRT(K61^2+L61^2)</f>
        <v>0.88459024231570249</v>
      </c>
      <c r="N61" s="20">
        <f t="shared" ref="N61" si="597">(I61-I60)*100</f>
        <v>1.0500000000320142</v>
      </c>
      <c r="O61" s="21">
        <f t="shared" ref="O61" si="598">(SQRT((G61-G60)^2+(H61-H60)^2+(I61-I60)^2)*100)</f>
        <v>1.3729529842159136</v>
      </c>
      <c r="P61" s="21">
        <f t="shared" ref="P61" si="599">O61/(F61-F60)</f>
        <v>0.11441274868465946</v>
      </c>
      <c r="Q61" s="22">
        <f t="shared" ref="Q61" si="600">(P61-P60)/(F61-F60)</f>
        <v>-2.1957296651825168E-2</v>
      </c>
      <c r="R61" s="26"/>
      <c r="S61" s="52">
        <f t="shared" ref="S61" si="601">IF(K61&lt;0, ATAN2(L61,K61)*180/PI()+360,ATAN2(L61,K61)*180/PI())</f>
        <v>312.70938569531222</v>
      </c>
      <c r="T61" s="53">
        <f t="shared" ref="T61" si="602">ATAN(N61/M61)*180/PI()</f>
        <v>49.886971498322644</v>
      </c>
      <c r="U61" s="26"/>
      <c r="V61" s="23">
        <f t="shared" ref="V61" si="603">(G61-$G$20)*100</f>
        <v>-3.1500000040978193</v>
      </c>
      <c r="W61" s="21">
        <f t="shared" ref="W61" si="604">(H61-$H$20)*100</f>
        <v>5.2500000223517418</v>
      </c>
      <c r="X61" s="21">
        <f t="shared" ref="X61" si="605">SQRT(V61^2+W61^2)</f>
        <v>6.1224995108623368</v>
      </c>
      <c r="Y61" s="21">
        <f t="shared" ref="Y61" si="606">(I61-$I$20)*100</f>
        <v>-1.449999999931606</v>
      </c>
      <c r="Z61" s="21">
        <f t="shared" ref="Z61" si="607">SQRT((G61-$G$20)^2+(H61-$H$20)^2+(I61-$I$20)^2)*100</f>
        <v>6.2918598411210018</v>
      </c>
      <c r="AA61" s="21">
        <f t="shared" ref="AA61" si="608">Z61/F61</f>
        <v>3.5101031191748962E-2</v>
      </c>
      <c r="AB61" s="22">
        <f t="shared" ref="AB61" si="609">(AA61-$AA$20)/(F61-$F$20)</f>
        <v>1.9582165239469436E-4</v>
      </c>
      <c r="AC61" s="26"/>
      <c r="AD61" s="52">
        <f t="shared" ref="AD61" si="610">IF(F61&lt;=0,NA(),IF((G61-$G$20)&lt;0,ATAN2((H61-$H$20),(G61-$G$20))*180/PI()+360,ATAN2((H61-$H$20),(G61-$G$20))*180/PI()))</f>
        <v>329.03624354266157</v>
      </c>
      <c r="AE61" s="53">
        <f t="shared" ref="AE61" si="611">IF(E61&lt;=0,NA(),ATAN(Y61/X61)*180/PI())</f>
        <v>-13.323949314519783</v>
      </c>
      <c r="AF61" s="26"/>
      <c r="AG61" s="67">
        <f t="shared" ref="AG61" si="612">1/(O61/E61)</f>
        <v>8.740284727851142</v>
      </c>
      <c r="AH61" s="67">
        <f t="shared" ref="AH61" si="613">1/(Z61/F61)</f>
        <v>28.489191515121796</v>
      </c>
      <c r="AI61" s="26"/>
      <c r="AJ61" s="20">
        <f t="shared" ref="AJ61" si="614">SQRT((G61-$E$11)^2+(H61-$F$11)^2+(I61-$G$11)^2)</f>
        <v>323.98899889685254</v>
      </c>
    </row>
    <row r="62" spans="2:36" ht="15.75" x14ac:dyDescent="0.25">
      <c r="B62" s="111">
        <v>45</v>
      </c>
      <c r="C62" s="112"/>
      <c r="D62" s="100">
        <v>45486.625</v>
      </c>
      <c r="E62" s="97">
        <f t="shared" ref="E62" si="615">D62-D61</f>
        <v>8</v>
      </c>
      <c r="F62" s="98">
        <f t="shared" ref="F62" si="616">D62-D$20</f>
        <v>187.25</v>
      </c>
      <c r="G62" s="17">
        <v>808756.18149999995</v>
      </c>
      <c r="H62" s="17">
        <v>9158809.3405000009</v>
      </c>
      <c r="I62" s="18">
        <v>2573.8795</v>
      </c>
      <c r="K62" s="19">
        <f t="shared" ref="K62" si="617">(G62-G61)*100</f>
        <v>-0.1500000013038516</v>
      </c>
      <c r="L62" s="20">
        <f t="shared" ref="L62" si="618">(H62-H61)*100</f>
        <v>-0.24999994784593582</v>
      </c>
      <c r="M62" s="20">
        <f t="shared" ref="M62" si="619">SQRT(K62^2+L62^2)</f>
        <v>0.29154755069135141</v>
      </c>
      <c r="N62" s="20">
        <f t="shared" ref="N62" si="620">(I62-I61)*100</f>
        <v>-1.9500000000334694</v>
      </c>
      <c r="O62" s="21">
        <f t="shared" ref="O62" si="621">(SQRT((G62-G61)^2+(H62-H61)^2+(I62-I61)^2)*100)</f>
        <v>1.9716744088324158</v>
      </c>
      <c r="P62" s="21">
        <f t="shared" ref="P62" si="622">O62/(F62-F61)</f>
        <v>0.24645930110405198</v>
      </c>
      <c r="Q62" s="22">
        <f t="shared" ref="Q62" si="623">(P62-P61)/(F62-F61)</f>
        <v>1.6505819052424063E-2</v>
      </c>
      <c r="R62" s="26"/>
      <c r="S62" s="52">
        <f t="shared" ref="S62" si="624">IF(K62&lt;0, ATAN2(L62,K62)*180/PI()+360,ATAN2(L62,K62)*180/PI())</f>
        <v>210.96376202510334</v>
      </c>
      <c r="T62" s="53">
        <f t="shared" ref="T62" si="625">ATAN(N62/M62)*180/PI()</f>
        <v>-81.496605831194159</v>
      </c>
      <c r="U62" s="26"/>
      <c r="V62" s="23">
        <f t="shared" ref="V62" si="626">(G62-$G$20)*100</f>
        <v>-3.3000000054016709</v>
      </c>
      <c r="W62" s="21">
        <f t="shared" ref="W62" si="627">(H62-$H$20)*100</f>
        <v>5.000000074505806</v>
      </c>
      <c r="X62" s="21">
        <f t="shared" ref="X62" si="628">SQRT(V62^2+W62^2)</f>
        <v>5.9908263854587789</v>
      </c>
      <c r="Y62" s="21">
        <f t="shared" ref="Y62" si="629">(I62-$I$20)*100</f>
        <v>-3.3999999999650754</v>
      </c>
      <c r="Z62" s="21">
        <f t="shared" ref="Z62" si="630">SQRT((G62-$G$20)^2+(H62-$H$20)^2+(I62-$I$20)^2)*100</f>
        <v>6.8883960963689956</v>
      </c>
      <c r="AA62" s="21">
        <f t="shared" ref="AA62" si="631">Z62/F62</f>
        <v>3.6787162063385823E-2</v>
      </c>
      <c r="AB62" s="22">
        <f t="shared" ref="AB62" si="632">(AA62-$AA$20)/(F62-$F$20)</f>
        <v>1.9646014453076542E-4</v>
      </c>
      <c r="AC62" s="26"/>
      <c r="AD62" s="52">
        <f t="shared" ref="AD62" si="633">IF(F62&lt;=0,NA(),IF((G62-$G$20)&lt;0,ATAN2((H62-$H$20),(G62-$G$20))*180/PI()+360,ATAN2((H62-$H$20),(G62-$G$20))*180/PI()))</f>
        <v>326.57518916679157</v>
      </c>
      <c r="AE62" s="53">
        <f t="shared" ref="AE62" si="634">IF(E62&lt;=0,NA(),ATAN(Y62/X62)*180/PI())</f>
        <v>-29.576400894357288</v>
      </c>
      <c r="AF62" s="26"/>
      <c r="AG62" s="67">
        <f t="shared" ref="AG62" si="635">1/(O62/E62)</f>
        <v>4.0574650480641132</v>
      </c>
      <c r="AH62" s="67">
        <f t="shared" ref="AH62" si="636">1/(Z62/F62)</f>
        <v>27.183396160784518</v>
      </c>
      <c r="AI62" s="26"/>
      <c r="AJ62" s="20">
        <f t="shared" ref="AJ62" si="637">SQRT((G62-$E$11)^2+(H62-$F$11)^2+(I62-$G$11)^2)</f>
        <v>323.98883368823022</v>
      </c>
    </row>
    <row r="63" spans="2:36" ht="15.75" x14ac:dyDescent="0.25">
      <c r="B63" s="111">
        <v>46</v>
      </c>
      <c r="C63" s="112"/>
      <c r="D63" s="100">
        <v>45497.625</v>
      </c>
      <c r="E63" s="97">
        <f t="shared" ref="E63" si="638">D63-D62</f>
        <v>11</v>
      </c>
      <c r="F63" s="98">
        <f t="shared" ref="F63" si="639">D63-D$20</f>
        <v>198.25</v>
      </c>
      <c r="G63" s="17">
        <v>808756.21849999996</v>
      </c>
      <c r="H63" s="17">
        <v>9158809.3194999993</v>
      </c>
      <c r="I63" s="18">
        <v>2573.8829999999998</v>
      </c>
      <c r="K63" s="19">
        <f t="shared" ref="K63" si="640">(G63-G62)*100</f>
        <v>3.7000000011175871</v>
      </c>
      <c r="L63" s="20">
        <f t="shared" ref="L63" si="641">(H63-H62)*100</f>
        <v>-2.1000001579523087</v>
      </c>
      <c r="M63" s="20">
        <f t="shared" ref="M63" si="642">SQRT(K63^2+L63^2)</f>
        <v>4.2544095561746129</v>
      </c>
      <c r="N63" s="20">
        <f t="shared" ref="N63" si="643">(I63-I62)*100</f>
        <v>0.34999999998035491</v>
      </c>
      <c r="O63" s="21">
        <f t="shared" ref="O63" si="644">(SQRT((G63-G62)^2+(H63-H62)^2+(I63-I62)^2)*100)</f>
        <v>4.2687821063689952</v>
      </c>
      <c r="P63" s="21">
        <f t="shared" ref="P63" si="645">O63/(F63-F62)</f>
        <v>0.38807110057899957</v>
      </c>
      <c r="Q63" s="22">
        <f t="shared" ref="Q63" si="646">(P63-P62)/(F63-F62)</f>
        <v>1.2873799952267962E-2</v>
      </c>
      <c r="R63" s="26"/>
      <c r="S63" s="52">
        <f t="shared" ref="S63" si="647">IF(K63&lt;0, ATAN2(L63,K63)*180/PI()+360,ATAN2(L63,K63)*180/PI())</f>
        <v>119.57784052383217</v>
      </c>
      <c r="T63" s="53">
        <f t="shared" ref="T63" si="648">ATAN(N63/M63)*180/PI()</f>
        <v>4.702994608688214</v>
      </c>
      <c r="U63" s="26"/>
      <c r="V63" s="23">
        <f t="shared" ref="V63" si="649">(G63-$G$20)*100</f>
        <v>0.39999999571591616</v>
      </c>
      <c r="W63" s="21">
        <f t="shared" ref="W63" si="650">(H63-$H$20)*100</f>
        <v>2.8999999165534973</v>
      </c>
      <c r="X63" s="21">
        <f t="shared" ref="X63" si="651">SQRT(V63^2+W63^2)</f>
        <v>2.9274561504116545</v>
      </c>
      <c r="Y63" s="21">
        <f t="shared" ref="Y63" si="652">(I63-$I$20)*100</f>
        <v>-3.0499999999847205</v>
      </c>
      <c r="Z63" s="21">
        <f t="shared" ref="Z63" si="653">SQRT((G63-$G$20)^2+(H63-$H$20)^2+(I63-$I$20)^2)*100</f>
        <v>4.2275879071273987</v>
      </c>
      <c r="AA63" s="21">
        <f t="shared" ref="AA63" si="654">Z63/F63</f>
        <v>2.1324529165838078E-2</v>
      </c>
      <c r="AB63" s="22">
        <f t="shared" ref="AB63" si="655">(AA63-$AA$20)/(F63-$F$20)</f>
        <v>1.0756382933587934E-4</v>
      </c>
      <c r="AC63" s="26"/>
      <c r="AD63" s="52">
        <f t="shared" ref="AD63" si="656">IF(F63&lt;=0,NA(),IF((G63-$G$20)&lt;0,ATAN2((H63-$H$20),(G63-$G$20))*180/PI()+360,ATAN2((H63-$H$20),(G63-$G$20))*180/PI()))</f>
        <v>7.8533134420738113</v>
      </c>
      <c r="AE63" s="53">
        <f t="shared" ref="AE63" si="657">IF(E63&lt;=0,NA(),ATAN(Y63/X63)*180/PI())</f>
        <v>-46.174456457966826</v>
      </c>
      <c r="AF63" s="26"/>
      <c r="AG63" s="67">
        <f t="shared" ref="AG63" si="658">1/(O63/E63)</f>
        <v>2.5768473831419203</v>
      </c>
      <c r="AH63" s="67">
        <f t="shared" ref="AH63" si="659">1/(Z63/F63)</f>
        <v>46.894353081520848</v>
      </c>
      <c r="AI63" s="26"/>
      <c r="AJ63" s="20">
        <f t="shared" ref="AJ63" si="660">SQRT((G63-$E$11)^2+(H63-$F$11)^2+(I63-$G$11)^2)</f>
        <v>323.98677534469272</v>
      </c>
    </row>
    <row r="64" spans="2:36" ht="15.75" x14ac:dyDescent="0.25">
      <c r="B64" s="111">
        <v>47</v>
      </c>
      <c r="C64" s="112"/>
      <c r="D64" s="100">
        <v>45501.416666666664</v>
      </c>
      <c r="E64" s="97">
        <f t="shared" ref="E64:E65" si="661">D64-D63</f>
        <v>3.7916666666642413</v>
      </c>
      <c r="F64" s="98">
        <f t="shared" ref="F64:F65" si="662">D64-D$20</f>
        <v>202.04166666666424</v>
      </c>
      <c r="G64" s="17">
        <v>808756.23549999995</v>
      </c>
      <c r="H64" s="17">
        <v>9158809.3090000004</v>
      </c>
      <c r="I64" s="18">
        <v>2573.8829999999998</v>
      </c>
      <c r="K64" s="19">
        <f t="shared" ref="K64:K65" si="663">(G64-G63)*100</f>
        <v>1.6999999992549419</v>
      </c>
      <c r="L64" s="20">
        <f t="shared" ref="L64:L65" si="664">(H64-H63)*100</f>
        <v>-1.0499998927116394</v>
      </c>
      <c r="M64" s="20">
        <f t="shared" ref="M64:M65" si="665">SQRT(K64^2+L64^2)</f>
        <v>1.998124063255647</v>
      </c>
      <c r="N64" s="20">
        <f t="shared" ref="N64:N65" si="666">(I64-I63)*100</f>
        <v>0</v>
      </c>
      <c r="O64" s="21">
        <f t="shared" ref="O64:O65" si="667">(SQRT((G64-G63)^2+(H64-H63)^2+(I64-I63)^2)*100)</f>
        <v>1.998124063255647</v>
      </c>
      <c r="P64" s="21">
        <f t="shared" ref="P64:P65" si="668">O64/(F64-F63)</f>
        <v>0.52697777492490328</v>
      </c>
      <c r="Q64" s="22">
        <f t="shared" ref="Q64:Q65" si="669">(P64-P63)/(F64-F63)</f>
        <v>3.663472730004199E-2</v>
      </c>
      <c r="R64" s="26"/>
      <c r="S64" s="52">
        <f t="shared" ref="S64:S65" si="670">IF(K64&lt;0, ATAN2(L64,K64)*180/PI()+360,ATAN2(L64,K64)*180/PI())</f>
        <v>121.70142706327739</v>
      </c>
      <c r="T64" s="53">
        <f t="shared" ref="T64:T65" si="671">ATAN(N64/M64)*180/PI()</f>
        <v>0</v>
      </c>
      <c r="U64" s="26"/>
      <c r="V64" s="23">
        <f t="shared" ref="V64:V65" si="672">(G64-$G$20)*100</f>
        <v>2.0999999949708581</v>
      </c>
      <c r="W64" s="21">
        <f t="shared" ref="W64:W65" si="673">(H64-$H$20)*100</f>
        <v>1.8500000238418579</v>
      </c>
      <c r="X64" s="21">
        <f t="shared" ref="X64:X65" si="674">SQRT(V64^2+W64^2)</f>
        <v>2.7986604058178401</v>
      </c>
      <c r="Y64" s="21">
        <f t="shared" ref="Y64:Y65" si="675">(I64-$I$20)*100</f>
        <v>-3.0499999999847205</v>
      </c>
      <c r="Z64" s="21">
        <f t="shared" ref="Z64:Z65" si="676">SQRT((G64-$G$20)^2+(H64-$H$20)^2+(I64-$I$20)^2)*100</f>
        <v>4.1394444152566257</v>
      </c>
      <c r="AA64" s="21">
        <f t="shared" ref="AA64:AA65" si="677">Z64/F64</f>
        <v>2.048807299776453E-2</v>
      </c>
      <c r="AB64" s="22">
        <f t="shared" ref="AB64:AB65" si="678">(AA64-$AA$20)/(F64-$F$20)</f>
        <v>1.0140518703781287E-4</v>
      </c>
      <c r="AC64" s="26"/>
      <c r="AD64" s="52">
        <f t="shared" ref="AD64:AD65" si="679">IF(F64&lt;=0,NA(),IF((G64-$G$20)&lt;0,ATAN2((H64-$H$20),(G64-$G$20))*180/PI()+360,ATAN2((H64-$H$20),(G64-$G$20))*180/PI()))</f>
        <v>48.621484269804633</v>
      </c>
      <c r="AE64" s="53">
        <f t="shared" ref="AE64:AE65" si="680">IF(E64&lt;=0,NA(),ATAN(Y64/X64)*180/PI())</f>
        <v>-47.460707569506226</v>
      </c>
      <c r="AF64" s="26"/>
      <c r="AG64" s="67">
        <f t="shared" ref="AG64:AG65" si="681">1/(O64/E64)</f>
        <v>1.8976132345287324</v>
      </c>
      <c r="AH64" s="67">
        <f t="shared" ref="AH64:AH65" si="682">1/(Z64/F64)</f>
        <v>48.808885057619172</v>
      </c>
      <c r="AI64" s="26"/>
      <c r="AJ64" s="20">
        <f t="shared" ref="AJ64:AJ65" si="683">SQRT((G64-$E$11)^2+(H64-$F$11)^2+(I64-$G$11)^2)</f>
        <v>323.98628485235287</v>
      </c>
    </row>
    <row r="65" spans="2:36" ht="15.75" x14ac:dyDescent="0.25">
      <c r="B65" s="111">
        <v>48</v>
      </c>
      <c r="C65" s="112"/>
      <c r="D65" s="100">
        <v>45507.625</v>
      </c>
      <c r="E65" s="97">
        <f t="shared" si="661"/>
        <v>6.2083333333357587</v>
      </c>
      <c r="F65" s="98">
        <f t="shared" si="662"/>
        <v>208.25</v>
      </c>
      <c r="G65" s="17">
        <v>808756.23800000001</v>
      </c>
      <c r="H65" s="17">
        <v>9158809.3065000009</v>
      </c>
      <c r="I65" s="18">
        <v>2573.8625000000002</v>
      </c>
      <c r="K65" s="19">
        <f t="shared" si="663"/>
        <v>0.25000000605359674</v>
      </c>
      <c r="L65" s="20">
        <f t="shared" si="664"/>
        <v>-0.24999994784593582</v>
      </c>
      <c r="M65" s="20">
        <f t="shared" si="665"/>
        <v>0.353553357995323</v>
      </c>
      <c r="N65" s="20">
        <f t="shared" si="666"/>
        <v>-2.0499999999628926</v>
      </c>
      <c r="O65" s="21">
        <f t="shared" si="667"/>
        <v>2.0802644006946878</v>
      </c>
      <c r="P65" s="21">
        <f t="shared" si="668"/>
        <v>0.33507614507820804</v>
      </c>
      <c r="Q65" s="22">
        <f t="shared" si="669"/>
        <v>-3.0910329639724069E-2</v>
      </c>
      <c r="R65" s="26"/>
      <c r="S65" s="52">
        <f t="shared" si="670"/>
        <v>134.99999332989279</v>
      </c>
      <c r="T65" s="53">
        <f t="shared" si="671"/>
        <v>-80.214740820212839</v>
      </c>
      <c r="U65" s="26"/>
      <c r="V65" s="23">
        <f t="shared" si="672"/>
        <v>2.3500000010244548</v>
      </c>
      <c r="W65" s="21">
        <f t="shared" si="673"/>
        <v>1.6000000759959221</v>
      </c>
      <c r="X65" s="21">
        <f t="shared" si="674"/>
        <v>2.8429738387825334</v>
      </c>
      <c r="Y65" s="21">
        <f t="shared" si="675"/>
        <v>-5.0999999999476131</v>
      </c>
      <c r="Z65" s="21">
        <f t="shared" si="676"/>
        <v>5.8388783381286125</v>
      </c>
      <c r="AA65" s="21">
        <f t="shared" si="677"/>
        <v>2.8037831155479531E-2</v>
      </c>
      <c r="AB65" s="22">
        <f t="shared" si="678"/>
        <v>1.3463544372379127E-4</v>
      </c>
      <c r="AC65" s="26"/>
      <c r="AD65" s="52">
        <f t="shared" si="679"/>
        <v>55.750965738803657</v>
      </c>
      <c r="AE65" s="53">
        <f t="shared" si="680"/>
        <v>-60.862700236750769</v>
      </c>
      <c r="AF65" s="26"/>
      <c r="AG65" s="67">
        <f t="shared" si="681"/>
        <v>2.984396277349425</v>
      </c>
      <c r="AH65" s="67">
        <f t="shared" si="682"/>
        <v>35.666096798095829</v>
      </c>
      <c r="AI65" s="26"/>
      <c r="AJ65" s="20">
        <f t="shared" si="683"/>
        <v>323.98380563136061</v>
      </c>
    </row>
    <row r="66" spans="2:36" ht="15.75" x14ac:dyDescent="0.25">
      <c r="B66" s="111">
        <v>49</v>
      </c>
      <c r="C66" s="112"/>
      <c r="D66" s="100">
        <v>45515.625</v>
      </c>
      <c r="E66" s="97">
        <f t="shared" ref="E66" si="684">D66-D65</f>
        <v>8</v>
      </c>
      <c r="F66" s="98">
        <f t="shared" ref="F66" si="685">D66-D$20</f>
        <v>216.25</v>
      </c>
      <c r="G66" s="17">
        <v>808756.25249999994</v>
      </c>
      <c r="H66" s="17">
        <v>9158809.2994999997</v>
      </c>
      <c r="I66" s="18">
        <v>2573.8865000000001</v>
      </c>
      <c r="K66" s="19">
        <f t="shared" ref="K66" si="686">(G66-G65)*100</f>
        <v>1.4499999932013452</v>
      </c>
      <c r="L66" s="20">
        <f t="shared" ref="L66" si="687">(H66-H65)*100</f>
        <v>-0.70000011473894119</v>
      </c>
      <c r="M66" s="20">
        <f t="shared" ref="M66" si="688">SQRT(K66^2+L66^2)</f>
        <v>1.6101242625705732</v>
      </c>
      <c r="N66" s="20">
        <f t="shared" ref="N66" si="689">(I66-I65)*100</f>
        <v>2.3999999999887223</v>
      </c>
      <c r="O66" s="21">
        <f t="shared" ref="O66" si="690">(SQRT((G66-G65)^2+(H66-H65)^2+(I66-I65)^2)*100)</f>
        <v>2.8900692276940876</v>
      </c>
      <c r="P66" s="21">
        <f t="shared" ref="P66" si="691">O66/(F66-F65)</f>
        <v>0.36125865346176095</v>
      </c>
      <c r="Q66" s="22">
        <f t="shared" ref="Q66" si="692">(P66-P65)/(F66-F65)</f>
        <v>3.2728135479441131E-3</v>
      </c>
      <c r="R66" s="26"/>
      <c r="S66" s="52">
        <f t="shared" ref="S66" si="693">IF(K66&lt;0, ATAN2(L66,K66)*180/PI()+360,ATAN2(L66,K66)*180/PI())</f>
        <v>115.76933140642416</v>
      </c>
      <c r="T66" s="53">
        <f t="shared" ref="T66" si="694">ATAN(N66/M66)*180/PI()</f>
        <v>56.142928048287999</v>
      </c>
      <c r="U66" s="26"/>
      <c r="V66" s="23">
        <f t="shared" ref="V66" si="695">(G66-$G$20)*100</f>
        <v>3.7999999942258</v>
      </c>
      <c r="W66" s="21">
        <f t="shared" ref="W66" si="696">(H66-$H$20)*100</f>
        <v>0.8999999612569809</v>
      </c>
      <c r="X66" s="21">
        <f t="shared" ref="X66" si="697">SQRT(V66^2+W66^2)</f>
        <v>3.9051248234056035</v>
      </c>
      <c r="Y66" s="21">
        <f t="shared" ref="Y66" si="698">(I66-$I$20)*100</f>
        <v>-2.6999999999588908</v>
      </c>
      <c r="Z66" s="21">
        <f t="shared" ref="Z66" si="699">SQRT((G66-$G$20)^2+(H66-$H$20)^2+(I66-$I$20)^2)*100</f>
        <v>4.7476309761981978</v>
      </c>
      <c r="AA66" s="21">
        <f t="shared" ref="AA66" si="700">Z66/F66</f>
        <v>2.1954362895714209E-2</v>
      </c>
      <c r="AB66" s="22">
        <f t="shared" ref="AB66" si="701">(AA66-$AA$20)/(F66-$F$20)</f>
        <v>1.0152306541370733E-4</v>
      </c>
      <c r="AC66" s="26"/>
      <c r="AD66" s="52">
        <f t="shared" ref="AD66" si="702">IF(F66&lt;=0,NA(),IF((G66-$G$20)&lt;0,ATAN2((H66-$H$20),(G66-$G$20))*180/PI()+360,ATAN2((H66-$H$20),(G66-$G$20))*180/PI()))</f>
        <v>76.675469271717745</v>
      </c>
      <c r="AE66" s="53">
        <f t="shared" ref="AE66" si="703">IF(E66&lt;=0,NA(),ATAN(Y66/X66)*180/PI())</f>
        <v>-34.659949117209635</v>
      </c>
      <c r="AF66" s="26"/>
      <c r="AG66" s="67">
        <f t="shared" ref="AG66" si="704">1/(O66/E66)</f>
        <v>2.7680997822958711</v>
      </c>
      <c r="AH66" s="67">
        <f t="shared" ref="AH66" si="705">1/(Z66/F66)</f>
        <v>45.549032998594264</v>
      </c>
      <c r="AI66" s="26"/>
      <c r="AJ66" s="20">
        <f t="shared" ref="AJ66" si="706">SQRT((G66-$E$11)^2+(H66-$F$11)^2+(I66-$G$11)^2)</f>
        <v>323.98551444357514</v>
      </c>
    </row>
    <row r="67" spans="2:36" ht="15.75" x14ac:dyDescent="0.25">
      <c r="B67" s="111">
        <v>50</v>
      </c>
      <c r="C67" s="112"/>
      <c r="D67" s="100">
        <v>45522.416666666664</v>
      </c>
      <c r="E67" s="97">
        <f t="shared" ref="E67:E68" si="707">D67-D66</f>
        <v>6.7916666666642413</v>
      </c>
      <c r="F67" s="98">
        <f t="shared" ref="F67:F68" si="708">D67-D$20</f>
        <v>223.04166666666424</v>
      </c>
      <c r="G67" s="17">
        <v>808756.22399999993</v>
      </c>
      <c r="H67" s="17">
        <v>9158809.313000001</v>
      </c>
      <c r="I67" s="18">
        <v>2573.8784999999998</v>
      </c>
      <c r="K67" s="19">
        <f t="shared" ref="K67:K68" si="709">(G67-G66)*100</f>
        <v>-2.8500000014901161</v>
      </c>
      <c r="L67" s="20">
        <f t="shared" ref="L67:L68" si="710">(H67-H66)*100</f>
        <v>1.3500001281499863</v>
      </c>
      <c r="M67" s="20">
        <f t="shared" ref="M67:M68" si="711">SQRT(K67^2+L67^2)</f>
        <v>3.1535694624502311</v>
      </c>
      <c r="N67" s="20">
        <f t="shared" ref="N67:N68" si="712">(I67-I66)*100</f>
        <v>-0.80000000002655725</v>
      </c>
      <c r="O67" s="21">
        <f t="shared" ref="O67:O68" si="713">(SQRT((G67-G66)^2+(H67-H66)^2+(I67-I66)^2)*100)</f>
        <v>3.2534597514862749</v>
      </c>
      <c r="P67" s="21">
        <f t="shared" ref="P67:P68" si="714">O67/(F67-F66)</f>
        <v>0.47903701862391707</v>
      </c>
      <c r="Q67" s="22">
        <f t="shared" ref="Q67:Q68" si="715">(P67-P66)/(F67-F66)</f>
        <v>1.7341599778483166E-2</v>
      </c>
      <c r="R67" s="26"/>
      <c r="S67" s="52">
        <f t="shared" ref="S67:S68" si="716">IF(K67&lt;0, ATAN2(L67,K67)*180/PI()+360,ATAN2(L67,K67)*180/PI())</f>
        <v>295.34617803452909</v>
      </c>
      <c r="T67" s="53">
        <f t="shared" ref="T67:T68" si="717">ATAN(N67/M67)*180/PI()</f>
        <v>-14.234559266534349</v>
      </c>
      <c r="U67" s="26"/>
      <c r="V67" s="23">
        <f t="shared" ref="V67:V68" si="718">(G67-$G$20)*100</f>
        <v>0.94999999273568392</v>
      </c>
      <c r="W67" s="21">
        <f t="shared" ref="W67:W68" si="719">(H67-$H$20)*100</f>
        <v>2.2500000894069672</v>
      </c>
      <c r="X67" s="21">
        <f t="shared" ref="X67:X68" si="720">SQRT(V67^2+W67^2)</f>
        <v>2.4423350279044764</v>
      </c>
      <c r="Y67" s="21">
        <f t="shared" ref="Y67:Y68" si="721">(I67-$I$20)*100</f>
        <v>-3.4999999999854481</v>
      </c>
      <c r="Z67" s="21">
        <f t="shared" ref="Z67:Z68" si="722">SQRT((G67-$G$20)^2+(H67-$H$20)^2+(I67-$I$20)^2)*100</f>
        <v>4.2679035120802924</v>
      </c>
      <c r="AA67" s="21">
        <f t="shared" ref="AA67:AA68" si="723">Z67/F67</f>
        <v>1.9135005471684688E-2</v>
      </c>
      <c r="AB67" s="22">
        <f t="shared" ref="AB67:AB68" si="724">(AA67-$AA$20)/(F67-$F$20)</f>
        <v>8.5791169684370917E-5</v>
      </c>
      <c r="AC67" s="26"/>
      <c r="AD67" s="52">
        <f t="shared" ref="AD67:AD68" si="725">IF(F67&lt;=0,NA(),IF((G67-$G$20)&lt;0,ATAN2((H67-$H$20),(G67-$G$20))*180/PI()+360,ATAN2((H67-$H$20),(G67-$G$20))*180/PI()))</f>
        <v>22.890550683408001</v>
      </c>
      <c r="AE67" s="53">
        <f t="shared" ref="AE67:AE68" si="726">IF(E67&lt;=0,NA(),ATAN(Y67/X67)*180/PI())</f>
        <v>-55.092279425922307</v>
      </c>
      <c r="AF67" s="26"/>
      <c r="AG67" s="67">
        <f t="shared" ref="AG67:AG68" si="727">1/(O67/E67)</f>
        <v>2.0875213420303145</v>
      </c>
      <c r="AH67" s="67">
        <f t="shared" ref="AH67:AH68" si="728">1/(Z67/F67)</f>
        <v>52.260241131352956</v>
      </c>
      <c r="AI67" s="26"/>
      <c r="AJ67" s="20">
        <f t="shared" ref="AJ67:AJ68" si="729">SQRT((G67-$E$11)^2+(H67-$F$11)^2+(I67-$G$11)^2)</f>
        <v>323.98848122747557</v>
      </c>
    </row>
    <row r="68" spans="2:36" ht="15.75" x14ac:dyDescent="0.25">
      <c r="B68" s="111">
        <v>51</v>
      </c>
      <c r="C68" s="112"/>
      <c r="D68" s="100">
        <v>45529.416666666664</v>
      </c>
      <c r="E68" s="97">
        <f t="shared" si="707"/>
        <v>7</v>
      </c>
      <c r="F68" s="98">
        <f t="shared" si="708"/>
        <v>230.04166666666424</v>
      </c>
      <c r="G68" s="17">
        <v>808756.22549999994</v>
      </c>
      <c r="H68" s="17">
        <v>9158809.3159999996</v>
      </c>
      <c r="I68" s="18">
        <v>2573.8900000000003</v>
      </c>
      <c r="K68" s="19">
        <f t="shared" si="709"/>
        <v>0.1500000013038516</v>
      </c>
      <c r="L68" s="20">
        <f t="shared" si="710"/>
        <v>0.29999986290931702</v>
      </c>
      <c r="M68" s="20">
        <f t="shared" si="711"/>
        <v>0.33541007459043998</v>
      </c>
      <c r="N68" s="20">
        <f t="shared" si="712"/>
        <v>1.1500000000523869</v>
      </c>
      <c r="O68" s="21">
        <f t="shared" si="713"/>
        <v>1.1979148209523307</v>
      </c>
      <c r="P68" s="21">
        <f t="shared" si="714"/>
        <v>0.1711306887074758</v>
      </c>
      <c r="Q68" s="22">
        <f t="shared" si="715"/>
        <v>-4.3986618559491611E-2</v>
      </c>
      <c r="R68" s="26"/>
      <c r="S68" s="52">
        <f t="shared" si="716"/>
        <v>26.565061849252452</v>
      </c>
      <c r="T68" s="53">
        <f t="shared" si="717"/>
        <v>73.740097976865883</v>
      </c>
      <c r="U68" s="26"/>
      <c r="V68" s="23">
        <f t="shared" si="718"/>
        <v>1.0999999940395355</v>
      </c>
      <c r="W68" s="21">
        <f t="shared" si="719"/>
        <v>2.5499999523162842</v>
      </c>
      <c r="X68" s="21">
        <f t="shared" si="720"/>
        <v>2.7771387692551537</v>
      </c>
      <c r="Y68" s="21">
        <f t="shared" si="721"/>
        <v>-2.3499999999330612</v>
      </c>
      <c r="Z68" s="21">
        <f t="shared" si="722"/>
        <v>3.6379939174475564</v>
      </c>
      <c r="AA68" s="21">
        <f t="shared" si="723"/>
        <v>1.5814499912831421E-2</v>
      </c>
      <c r="AB68" s="22">
        <f t="shared" si="724"/>
        <v>6.8746241243969946E-5</v>
      </c>
      <c r="AC68" s="26"/>
      <c r="AD68" s="52">
        <f t="shared" si="725"/>
        <v>23.334041553459752</v>
      </c>
      <c r="AE68" s="53">
        <f t="shared" si="726"/>
        <v>-40.237721080029992</v>
      </c>
      <c r="AF68" s="26"/>
      <c r="AG68" s="67">
        <f t="shared" si="727"/>
        <v>5.843487264340772</v>
      </c>
      <c r="AH68" s="67">
        <f t="shared" si="728"/>
        <v>63.233109204334013</v>
      </c>
      <c r="AI68" s="26"/>
      <c r="AJ68" s="20">
        <f t="shared" si="729"/>
        <v>323.98698426451733</v>
      </c>
    </row>
    <row r="69" spans="2:36" ht="15.75" x14ac:dyDescent="0.25">
      <c r="B69" s="111">
        <v>52</v>
      </c>
      <c r="C69" s="112"/>
      <c r="D69" s="100">
        <v>45536.375</v>
      </c>
      <c r="E69" s="97">
        <f t="shared" ref="E69" si="730">D69-D68</f>
        <v>6.9583333333357587</v>
      </c>
      <c r="F69" s="98">
        <f t="shared" ref="F69" si="731">D69-D$20</f>
        <v>237</v>
      </c>
      <c r="G69" s="17">
        <v>808756.17650000006</v>
      </c>
      <c r="H69" s="17">
        <v>9158809.3440000005</v>
      </c>
      <c r="I69" s="18">
        <v>2573.8874999999998</v>
      </c>
      <c r="K69" s="19">
        <f t="shared" ref="K69" si="732">(G69-G68)*100</f>
        <v>-4.8999999882653356</v>
      </c>
      <c r="L69" s="20">
        <f t="shared" ref="L69" si="733">(H69-H68)*100</f>
        <v>2.8000000864267349</v>
      </c>
      <c r="M69" s="20">
        <f t="shared" ref="M69" si="734">SQRT(K69^2+L69^2)</f>
        <v>5.6435804565001115</v>
      </c>
      <c r="N69" s="20">
        <f t="shared" ref="N69" si="735">(I69-I68)*100</f>
        <v>-0.2500000000509317</v>
      </c>
      <c r="O69" s="21">
        <f t="shared" ref="O69" si="736">(SQRT((G69-G68)^2+(H69-H68)^2+(I69-I68)^2)*100)</f>
        <v>5.6491150075932675</v>
      </c>
      <c r="P69" s="21">
        <f t="shared" ref="P69" si="737">O69/(F69-F68)</f>
        <v>0.81184886336641415</v>
      </c>
      <c r="Q69" s="22">
        <f t="shared" ref="Q69" si="738">(P69-P68)/(F69-F68)</f>
        <v>9.2079258633587791E-2</v>
      </c>
      <c r="R69" s="26"/>
      <c r="S69" s="52">
        <f t="shared" ref="S69" si="739">IF(K69&lt;0, ATAN2(L69,K69)*180/PI()+360,ATAN2(L69,K69)*180/PI())</f>
        <v>299.74488211787843</v>
      </c>
      <c r="T69" s="53">
        <f t="shared" ref="T69" si="740">ATAN(N69/M69)*180/PI()</f>
        <v>-2.5364370373806979</v>
      </c>
      <c r="U69" s="26"/>
      <c r="V69" s="23">
        <f t="shared" ref="V69" si="741">(G69-$G$20)*100</f>
        <v>-3.7999999942258</v>
      </c>
      <c r="W69" s="21">
        <f t="shared" ref="W69" si="742">(H69-$H$20)*100</f>
        <v>5.3500000387430191</v>
      </c>
      <c r="X69" s="21">
        <f t="shared" ref="X69" si="743">SQRT(V69^2+W69^2)</f>
        <v>6.5622024024458732</v>
      </c>
      <c r="Y69" s="21">
        <f t="shared" ref="Y69" si="744">(I69-$I$20)*100</f>
        <v>-2.5999999999839929</v>
      </c>
      <c r="Z69" s="21">
        <f t="shared" ref="Z69" si="745">SQRT((G69-$G$20)^2+(H69-$H$20)^2+(I69-$I$20)^2)*100</f>
        <v>7.0585055337927693</v>
      </c>
      <c r="AA69" s="21">
        <f t="shared" ref="AA69" si="746">Z69/F69</f>
        <v>2.9782723771277508E-2</v>
      </c>
      <c r="AB69" s="22">
        <f t="shared" ref="AB69" si="747">(AA69-$AA$20)/(F69-$F$20)</f>
        <v>1.2566550114463082E-4</v>
      </c>
      <c r="AC69" s="26"/>
      <c r="AD69" s="52">
        <f t="shared" ref="AD69" si="748">IF(F69&lt;=0,NA(),IF((G69-$G$20)&lt;0,ATAN2((H69-$H$20),(G69-$G$20))*180/PI()+360,ATAN2((H69-$H$20),(G69-$G$20))*180/PI()))</f>
        <v>324.61456950788818</v>
      </c>
      <c r="AE69" s="53">
        <f t="shared" ref="AE69" si="749">IF(E69&lt;=0,NA(),ATAN(Y69/X69)*180/PI())</f>
        <v>-21.613888964047781</v>
      </c>
      <c r="AF69" s="26"/>
      <c r="AG69" s="67">
        <f t="shared" ref="AG69" si="750">1/(O69/E69)</f>
        <v>1.2317563590018441</v>
      </c>
      <c r="AH69" s="67">
        <f t="shared" ref="AH69" si="751">1/(Z69/F69)</f>
        <v>33.576512601053672</v>
      </c>
      <c r="AI69" s="26"/>
      <c r="AJ69" s="20">
        <f t="shared" ref="AJ69" si="752">SQRT((G69-$E$11)^2+(H69-$F$11)^2+(I69-$G$11)^2)</f>
        <v>323.98988660228616</v>
      </c>
    </row>
    <row r="70" spans="2:36" ht="15.75" x14ac:dyDescent="0.25">
      <c r="B70" s="111">
        <v>53</v>
      </c>
      <c r="C70" s="112"/>
      <c r="D70" s="100">
        <v>45543.416666666664</v>
      </c>
      <c r="E70" s="97">
        <f t="shared" ref="E70:E72" si="753">D70-D69</f>
        <v>7.0416666666642413</v>
      </c>
      <c r="F70" s="98">
        <f t="shared" ref="F70:F72" si="754">D70-D$20</f>
        <v>244.04166666666424</v>
      </c>
      <c r="G70" s="17">
        <v>808756.20499999996</v>
      </c>
      <c r="H70" s="17">
        <v>9158809.3259999994</v>
      </c>
      <c r="I70" s="18">
        <v>2573.8765000000003</v>
      </c>
      <c r="K70" s="19">
        <f t="shared" ref="K70:K71" si="755">(G70-G69)*100</f>
        <v>2.8499999898485839</v>
      </c>
      <c r="L70" s="20">
        <f t="shared" ref="L70:L71" si="756">(H70-H69)*100</f>
        <v>-1.8000001087784767</v>
      </c>
      <c r="M70" s="20">
        <f t="shared" ref="M70:M71" si="757">SQRT(K70^2+L70^2)</f>
        <v>3.3708308076406706</v>
      </c>
      <c r="N70" s="20">
        <f t="shared" ref="N70:N71" si="758">(I70-I69)*100</f>
        <v>-1.0999999999512511</v>
      </c>
      <c r="O70" s="21">
        <f t="shared" ref="O70:O71" si="759">(SQRT((G70-G69)^2+(H70-H69)^2+(I70-I69)^2)*100)</f>
        <v>3.5457721773447615</v>
      </c>
      <c r="P70" s="21">
        <f t="shared" ref="P70:P71" si="760">O70/(F70-F69)</f>
        <v>0.50354161098404493</v>
      </c>
      <c r="Q70" s="22">
        <f t="shared" ref="Q70:Q71" si="761">(P70-P69)/(F70-F69)</f>
        <v>-4.3783278444848577E-2</v>
      </c>
      <c r="R70" s="26"/>
      <c r="S70" s="52">
        <f t="shared" ref="S70:S71" si="762">IF(K70&lt;0, ATAN2(L70,K70)*180/PI()+360,ATAN2(L70,K70)*180/PI())</f>
        <v>122.2756459699968</v>
      </c>
      <c r="T70" s="53">
        <f t="shared" ref="T70:T71" si="763">ATAN(N70/M70)*180/PI()</f>
        <v>-18.073008568239338</v>
      </c>
      <c r="U70" s="26"/>
      <c r="V70" s="23">
        <f t="shared" ref="V70:V71" si="764">(G70-$G$20)*100</f>
        <v>-0.9500000043772161</v>
      </c>
      <c r="W70" s="21">
        <f t="shared" ref="W70:W71" si="765">(H70-$H$20)*100</f>
        <v>3.5499999299645424</v>
      </c>
      <c r="X70" s="21">
        <f t="shared" ref="X70:X71" si="766">SQRT(V70^2+W70^2)</f>
        <v>3.6749148984792783</v>
      </c>
      <c r="Y70" s="21">
        <f t="shared" ref="Y70:Y71" si="767">(I70-$I$20)*100</f>
        <v>-3.699999999935244</v>
      </c>
      <c r="Z70" s="21">
        <f t="shared" ref="Z70:Z71" si="768">SQRT((G70-$G$20)^2+(H70-$H$20)^2+(I70-$I$20)^2)*100</f>
        <v>5.2148825020882086</v>
      </c>
      <c r="AA70" s="21">
        <f t="shared" ref="AA70:AA71" si="769">Z70/F70</f>
        <v>2.1368820223684182E-2</v>
      </c>
      <c r="AB70" s="22">
        <f t="shared" ref="AB70:AB71" si="770">(AA70-$AA$20)/(F70-$F$20)</f>
        <v>8.7562179506304501E-5</v>
      </c>
      <c r="AC70" s="26"/>
      <c r="AD70" s="52">
        <f t="shared" ref="AD70:AD71" si="771">IF(F70&lt;=0,NA(),IF((G70-$G$20)&lt;0,ATAN2((H70-$H$20),(G70-$G$20))*180/PI()+360,ATAN2((H70-$H$20),(G70-$G$20))*180/PI()))</f>
        <v>345.01836707941027</v>
      </c>
      <c r="AE70" s="53">
        <f t="shared" ref="AE70:AE71" si="772">IF(E70&lt;=0,NA(),ATAN(Y70/X70)*180/PI())</f>
        <v>-45.194885624993269</v>
      </c>
      <c r="AF70" s="26"/>
      <c r="AG70" s="67">
        <f t="shared" ref="AG70:AG71" si="773">1/(O70/E70)</f>
        <v>1.9859331943704761</v>
      </c>
      <c r="AH70" s="67">
        <f t="shared" ref="AH70:AH71" si="774">1/(Z70/F70)</f>
        <v>46.797155366193202</v>
      </c>
      <c r="AI70" s="26"/>
      <c r="AJ70" s="20">
        <f t="shared" ref="AJ70:AJ71" si="775">SQRT((G70-$E$11)^2+(H70-$F$11)^2+(I70-$G$11)^2)</f>
        <v>323.98767216196802</v>
      </c>
    </row>
    <row r="71" spans="2:36" ht="15.75" x14ac:dyDescent="0.25">
      <c r="B71" s="111">
        <v>54</v>
      </c>
      <c r="C71" s="112"/>
      <c r="D71" s="100">
        <v>45551.416666666664</v>
      </c>
      <c r="E71" s="97">
        <f t="shared" si="753"/>
        <v>8</v>
      </c>
      <c r="F71" s="98">
        <f t="shared" si="754"/>
        <v>252.04166666666424</v>
      </c>
      <c r="G71" s="17">
        <v>808756.24600000004</v>
      </c>
      <c r="H71" s="17">
        <v>9158809.3004999999</v>
      </c>
      <c r="I71" s="18">
        <v>2573.8854999999999</v>
      </c>
      <c r="K71" s="19">
        <f t="shared" si="755"/>
        <v>4.1000000084750354</v>
      </c>
      <c r="L71" s="20">
        <f t="shared" si="756"/>
        <v>-2.5499999523162842</v>
      </c>
      <c r="M71" s="20">
        <f t="shared" si="757"/>
        <v>4.8283019609701654</v>
      </c>
      <c r="N71" s="20">
        <f t="shared" si="758"/>
        <v>0.89999999995598046</v>
      </c>
      <c r="O71" s="21">
        <f t="shared" si="759"/>
        <v>4.9114661585140853</v>
      </c>
      <c r="P71" s="21">
        <f t="shared" si="760"/>
        <v>0.61393326981426066</v>
      </c>
      <c r="Q71" s="22">
        <f t="shared" si="761"/>
        <v>1.3798957353776967E-2</v>
      </c>
      <c r="R71" s="26"/>
      <c r="S71" s="52">
        <f t="shared" si="762"/>
        <v>121.87959631341421</v>
      </c>
      <c r="T71" s="53">
        <f t="shared" si="763"/>
        <v>10.558810064365215</v>
      </c>
      <c r="U71" s="26"/>
      <c r="V71" s="23">
        <f t="shared" si="764"/>
        <v>3.1500000040978193</v>
      </c>
      <c r="W71" s="21">
        <f t="shared" si="765"/>
        <v>0.99999997764825821</v>
      </c>
      <c r="X71" s="21">
        <f t="shared" si="766"/>
        <v>3.3049205710747085</v>
      </c>
      <c r="Y71" s="21">
        <f t="shared" si="767"/>
        <v>-2.7999999999792635</v>
      </c>
      <c r="Z71" s="21">
        <f t="shared" si="768"/>
        <v>4.3315701519191228</v>
      </c>
      <c r="AA71" s="21">
        <f t="shared" si="769"/>
        <v>1.7185928855357902E-2</v>
      </c>
      <c r="AB71" s="22">
        <f t="shared" si="770"/>
        <v>6.8186856096643013E-5</v>
      </c>
      <c r="AC71" s="26"/>
      <c r="AD71" s="52">
        <f t="shared" si="771"/>
        <v>72.387422547908699</v>
      </c>
      <c r="AE71" s="53">
        <f t="shared" si="772"/>
        <v>-40.27199047738636</v>
      </c>
      <c r="AF71" s="26"/>
      <c r="AG71" s="67">
        <f t="shared" si="773"/>
        <v>1.6288415193764298</v>
      </c>
      <c r="AH71" s="67">
        <f t="shared" si="774"/>
        <v>58.187137187422898</v>
      </c>
      <c r="AI71" s="26"/>
      <c r="AJ71" s="20">
        <f t="shared" si="775"/>
        <v>323.9880392759826</v>
      </c>
    </row>
    <row r="72" spans="2:36" ht="15.75" x14ac:dyDescent="0.25">
      <c r="B72" s="111">
        <v>55</v>
      </c>
      <c r="C72" s="112"/>
      <c r="D72" s="100">
        <v>45555.416666666664</v>
      </c>
      <c r="E72" s="97">
        <f t="shared" si="753"/>
        <v>4</v>
      </c>
      <c r="F72" s="98">
        <f t="shared" si="754"/>
        <v>256.04166666666424</v>
      </c>
      <c r="G72" s="17">
        <v>808756.22549999994</v>
      </c>
      <c r="H72" s="17">
        <v>9158809.3090000004</v>
      </c>
      <c r="I72" s="18">
        <v>2573.88</v>
      </c>
      <c r="K72" s="19">
        <f t="shared" ref="K72" si="776">(G72-G71)*100</f>
        <v>-2.0500000100582838</v>
      </c>
      <c r="L72" s="20">
        <f t="shared" ref="L72" si="777">(H72-H71)*100</f>
        <v>0.8500000461935997</v>
      </c>
      <c r="M72" s="20">
        <f t="shared" ref="M72" si="778">SQRT(K72^2+L72^2)</f>
        <v>2.2192341291013182</v>
      </c>
      <c r="N72" s="20">
        <f t="shared" ref="N72" si="779">(I72-I71)*100</f>
        <v>-0.54999999997562554</v>
      </c>
      <c r="O72" s="21">
        <f t="shared" ref="O72" si="780">(SQRT((G72-G71)^2+(H72-H71)^2+(I72-I71)^2)*100)</f>
        <v>2.2863726992205957</v>
      </c>
      <c r="P72" s="21">
        <f t="shared" ref="P72" si="781">O72/(F72-F71)</f>
        <v>0.57159317480514893</v>
      </c>
      <c r="Q72" s="22">
        <f t="shared" ref="Q72" si="782">(P72-P71)/(F72-F71)</f>
        <v>-1.0585023752277933E-2</v>
      </c>
      <c r="R72" s="26"/>
      <c r="S72" s="52">
        <f t="shared" ref="S72" si="783">IF(K72&lt;0, ATAN2(L72,K72)*180/PI()+360,ATAN2(L72,K72)*180/PI())</f>
        <v>292.52056660510578</v>
      </c>
      <c r="T72" s="53">
        <f t="shared" ref="T72" si="784">ATAN(N72/M72)*180/PI()</f>
        <v>-13.919340920153639</v>
      </c>
      <c r="U72" s="26"/>
      <c r="V72" s="23">
        <f t="shared" ref="V72" si="785">(G72-$G$20)*100</f>
        <v>1.0999999940395355</v>
      </c>
      <c r="W72" s="21">
        <f t="shared" ref="W72" si="786">(H72-$H$20)*100</f>
        <v>1.8500000238418579</v>
      </c>
      <c r="X72" s="21">
        <f t="shared" ref="X72" si="787">SQRT(V72^2+W72^2)</f>
        <v>2.1523243424497744</v>
      </c>
      <c r="Y72" s="21">
        <f t="shared" ref="Y72" si="788">(I72-$I$20)*100</f>
        <v>-3.3499999999548891</v>
      </c>
      <c r="Z72" s="21">
        <f t="shared" ref="Z72" si="789">SQRT((G72-$G$20)^2+(H72-$H$20)^2+(I72-$I$20)^2)*100</f>
        <v>3.9818337578055174</v>
      </c>
      <c r="AA72" s="21">
        <f t="shared" ref="AA72" si="790">Z72/F72</f>
        <v>1.5551506946677514E-2</v>
      </c>
      <c r="AB72" s="22">
        <f t="shared" ref="AB72" si="791">(AA72-$AA$20)/(F72-$F$20)</f>
        <v>6.0738188237634478E-5</v>
      </c>
      <c r="AC72" s="26"/>
      <c r="AD72" s="52">
        <f t="shared" ref="AD72" si="792">IF(F72&lt;=0,NA(),IF((G72-$G$20)&lt;0,ATAN2((H72-$H$20),(G72-$G$20))*180/PI()+360,ATAN2((H72-$H$20),(G72-$G$20))*180/PI()))</f>
        <v>30.735487241168002</v>
      </c>
      <c r="AE72" s="53">
        <f t="shared" ref="AE72" si="793">IF(E72&lt;=0,NA(),ATAN(Y72/X72)*180/PI())</f>
        <v>-57.279868414489513</v>
      </c>
      <c r="AF72" s="26"/>
      <c r="AG72" s="67">
        <f t="shared" ref="AG72" si="794">1/(O72/E72)</f>
        <v>1.749496047325777</v>
      </c>
      <c r="AH72" s="67">
        <f t="shared" ref="AH72" si="795">1/(Z72/F72)</f>
        <v>64.30245013738967</v>
      </c>
      <c r="AI72" s="26"/>
      <c r="AJ72" s="20">
        <f t="shared" ref="AJ72" si="796">SQRT((G72-$E$11)^2+(H72-$F$11)^2+(I72-$G$11)^2)</f>
        <v>323.99121445717196</v>
      </c>
    </row>
    <row r="73" spans="2:36" ht="15.75" x14ac:dyDescent="0.25">
      <c r="B73" s="111">
        <v>56</v>
      </c>
      <c r="C73" s="112"/>
      <c r="D73" s="100">
        <v>45564.583333333336</v>
      </c>
      <c r="E73" s="97">
        <f t="shared" ref="E73:E74" si="797">D73-D72</f>
        <v>9.1666666666715173</v>
      </c>
      <c r="F73" s="98">
        <f t="shared" ref="F73:F74" si="798">D73-D$20</f>
        <v>265.20833333333576</v>
      </c>
      <c r="G73" s="17">
        <v>808756.18700000003</v>
      </c>
      <c r="H73" s="17">
        <v>9158809.3379999995</v>
      </c>
      <c r="I73" s="18">
        <v>2573.8744999999999</v>
      </c>
      <c r="K73" s="19">
        <f t="shared" ref="K73:K74" si="799">(G73-G72)*100</f>
        <v>-3.8499999907799065</v>
      </c>
      <c r="L73" s="20">
        <f t="shared" ref="L73:L74" si="800">(H73-H72)*100</f>
        <v>2.8999999165534973</v>
      </c>
      <c r="M73" s="20">
        <f t="shared" ref="M73:M74" si="801">SQRT(K73^2+L73^2)</f>
        <v>4.8200103158619454</v>
      </c>
      <c r="N73" s="20">
        <f t="shared" ref="N73:N74" si="802">(I73-I72)*100</f>
        <v>-0.55000000002110028</v>
      </c>
      <c r="O73" s="21">
        <f t="shared" ref="O73:O74" si="803">(SQRT((G73-G72)^2+(H73-H72)^2+(I73-I72)^2)*100)</f>
        <v>4.8512884314415672</v>
      </c>
      <c r="P73" s="21">
        <f t="shared" ref="P73:P74" si="804">O73/(F73-F72)</f>
        <v>0.52923146524789089</v>
      </c>
      <c r="Q73" s="22">
        <f t="shared" ref="Q73:Q74" si="805">(P73-P72)/(F73-F72)</f>
        <v>-4.6212774062438866E-3</v>
      </c>
      <c r="R73" s="26"/>
      <c r="S73" s="52">
        <f t="shared" ref="S73:S74" si="806">IF(K73&lt;0, ATAN2(L73,K73)*180/PI()+360,ATAN2(L73,K73)*180/PI())</f>
        <v>306.9887676607749</v>
      </c>
      <c r="T73" s="53">
        <f t="shared" ref="T73:T74" si="807">ATAN(N73/M73)*180/PI()</f>
        <v>-6.50973016645887</v>
      </c>
      <c r="U73" s="26"/>
      <c r="V73" s="23">
        <f t="shared" ref="V73:V74" si="808">(G73-$G$20)*100</f>
        <v>-2.749999996740371</v>
      </c>
      <c r="W73" s="21">
        <f t="shared" ref="W73:W74" si="809">(H73-$H$20)*100</f>
        <v>4.7499999403953552</v>
      </c>
      <c r="X73" s="21">
        <f t="shared" ref="X73:X74" si="810">SQRT(V73^2+W73^2)</f>
        <v>5.4886245468084187</v>
      </c>
      <c r="Y73" s="21">
        <f t="shared" ref="Y73:Y74" si="811">(I73-$I$20)*100</f>
        <v>-3.8999999999759893</v>
      </c>
      <c r="Z73" s="21">
        <f t="shared" ref="Z73:Z74" si="812">SQRT((G73-$G$20)^2+(H73-$H$20)^2+(I73-$I$20)^2)*100</f>
        <v>6.7331270161523484</v>
      </c>
      <c r="AA73" s="21">
        <f t="shared" ref="AA73:AA74" si="813">Z73/F73</f>
        <v>2.5388067303637844E-2</v>
      </c>
      <c r="AB73" s="22">
        <f t="shared" ref="AB73:AB74" si="814">(AA73-$AA$20)/(F73-$F$20)</f>
        <v>9.5728769094627288E-5</v>
      </c>
      <c r="AC73" s="26"/>
      <c r="AD73" s="52">
        <f t="shared" ref="AD73:AD74" si="815">IF(F73&lt;=0,NA(),IF((G73-$G$20)&lt;0,ATAN2((H73-$H$20),(G73-$G$20))*180/PI()+360,ATAN2((H73-$H$20),(G73-$G$20))*180/PI()))</f>
        <v>329.93141689583427</v>
      </c>
      <c r="AE73" s="53">
        <f t="shared" ref="AE73:AE74" si="816">IF(E73&lt;=0,NA(),ATAN(Y73/X73)*180/PI())</f>
        <v>-35.396098729657986</v>
      </c>
      <c r="AF73" s="26"/>
      <c r="AG73" s="67">
        <f t="shared" ref="AG73:AG74" si="817">1/(O73/E73)</f>
        <v>1.8895323987049828</v>
      </c>
      <c r="AH73" s="67">
        <f t="shared" ref="AH73:AH74" si="818">1/(Z73/F73)</f>
        <v>39.38858314971894</v>
      </c>
      <c r="AI73" s="26"/>
      <c r="AJ73" s="20">
        <f t="shared" ref="AJ73:AJ74" si="819">SQRT((G73-$E$11)^2+(H73-$F$11)^2+(I73-$G$11)^2)</f>
        <v>323.98715197805018</v>
      </c>
    </row>
    <row r="74" spans="2:36" ht="15.75" x14ac:dyDescent="0.25">
      <c r="B74" s="111">
        <v>57</v>
      </c>
      <c r="C74" s="112"/>
      <c r="D74" s="100">
        <v>45570.583333333336</v>
      </c>
      <c r="E74" s="97">
        <f t="shared" si="797"/>
        <v>6</v>
      </c>
      <c r="F74" s="98">
        <f t="shared" si="798"/>
        <v>271.20833333333576</v>
      </c>
      <c r="G74" s="17">
        <v>808756.21600000001</v>
      </c>
      <c r="H74" s="17">
        <v>9158809.3420000002</v>
      </c>
      <c r="I74" s="18">
        <v>2574.0070000000001</v>
      </c>
      <c r="K74" s="19">
        <f t="shared" si="799"/>
        <v>2.8999999980442226</v>
      </c>
      <c r="L74" s="20">
        <f t="shared" si="800"/>
        <v>0.40000006556510925</v>
      </c>
      <c r="M74" s="20">
        <f t="shared" si="801"/>
        <v>2.9274562406821016</v>
      </c>
      <c r="N74" s="20">
        <f t="shared" si="802"/>
        <v>13.250000000016371</v>
      </c>
      <c r="O74" s="21">
        <f t="shared" si="803"/>
        <v>13.569543103639948</v>
      </c>
      <c r="P74" s="21">
        <f t="shared" si="804"/>
        <v>2.2615905172733246</v>
      </c>
      <c r="Q74" s="22">
        <f t="shared" si="805"/>
        <v>0.2887265086709056</v>
      </c>
      <c r="R74" s="26"/>
      <c r="S74" s="52">
        <f t="shared" si="806"/>
        <v>82.146685421595322</v>
      </c>
      <c r="T74" s="53">
        <f t="shared" si="807"/>
        <v>77.541214857193552</v>
      </c>
      <c r="U74" s="26"/>
      <c r="V74" s="23">
        <f t="shared" si="808"/>
        <v>0.1500000013038516</v>
      </c>
      <c r="W74" s="21">
        <f t="shared" si="809"/>
        <v>5.1500000059604645</v>
      </c>
      <c r="X74" s="21">
        <f t="shared" si="810"/>
        <v>5.1521840089212594</v>
      </c>
      <c r="Y74" s="21">
        <f t="shared" si="811"/>
        <v>9.3500000000403816</v>
      </c>
      <c r="Z74" s="21">
        <f t="shared" si="812"/>
        <v>10.675556194528653</v>
      </c>
      <c r="AA74" s="21">
        <f t="shared" si="813"/>
        <v>3.9362935730324997E-2</v>
      </c>
      <c r="AB74" s="22">
        <f t="shared" si="814"/>
        <v>1.4513910854628843E-4</v>
      </c>
      <c r="AC74" s="26"/>
      <c r="AD74" s="52">
        <f t="shared" si="815"/>
        <v>1.6683374608570796</v>
      </c>
      <c r="AE74" s="53">
        <f t="shared" si="816"/>
        <v>61.143665685036154</v>
      </c>
      <c r="AF74" s="26"/>
      <c r="AG74" s="67">
        <f t="shared" si="817"/>
        <v>0.44216669302524536</v>
      </c>
      <c r="AH74" s="67">
        <f t="shared" si="818"/>
        <v>25.404609220485689</v>
      </c>
      <c r="AI74" s="26"/>
      <c r="AJ74" s="20">
        <f t="shared" si="819"/>
        <v>323.98888480047214</v>
      </c>
    </row>
    <row r="75" spans="2:36" ht="15.75" x14ac:dyDescent="0.25">
      <c r="B75" s="111">
        <v>58</v>
      </c>
      <c r="C75" s="112"/>
      <c r="D75" s="100">
        <v>45586.625</v>
      </c>
      <c r="E75" s="97">
        <f t="shared" ref="E75" si="820">D75-D74</f>
        <v>16.041666666664241</v>
      </c>
      <c r="F75" s="98">
        <f t="shared" ref="F75" si="821">D75-D$20</f>
        <v>287.25</v>
      </c>
      <c r="G75" s="17">
        <v>808756.18299999996</v>
      </c>
      <c r="H75" s="17">
        <v>9158809.3379999995</v>
      </c>
      <c r="I75" s="18">
        <v>2573.8720000000003</v>
      </c>
      <c r="K75" s="19">
        <f t="shared" ref="K75" si="822">(G75-G74)*100</f>
        <v>-3.3000000054016709</v>
      </c>
      <c r="L75" s="20">
        <f t="shared" ref="L75" si="823">(H75-H74)*100</f>
        <v>-0.40000006556510925</v>
      </c>
      <c r="M75" s="20">
        <f t="shared" ref="M75" si="824">SQRT(K75^2+L75^2)</f>
        <v>3.324154040970893</v>
      </c>
      <c r="N75" s="20">
        <f t="shared" ref="N75" si="825">(I75-I74)*100</f>
        <v>-13.499999999976353</v>
      </c>
      <c r="O75" s="21">
        <f t="shared" ref="O75" si="826">(SQRT((G75-G74)^2+(H75-H74)^2+(I75-I74)^2)*100)</f>
        <v>13.903237036297147</v>
      </c>
      <c r="P75" s="21">
        <f t="shared" ref="P75" si="827">O75/(F75-F74)</f>
        <v>0.86669529576930382</v>
      </c>
      <c r="Q75" s="22">
        <f t="shared" ref="Q75" si="828">(P75-P74)/(F75-F74)</f>
        <v>-8.6954507314549512E-2</v>
      </c>
      <c r="R75" s="26"/>
      <c r="S75" s="52">
        <f t="shared" ref="S75" si="829">IF(K75&lt;0, ATAN2(L75,K75)*180/PI()+360,ATAN2(L75,K75)*180/PI())</f>
        <v>263.08877177029694</v>
      </c>
      <c r="T75" s="53">
        <f t="shared" ref="T75" si="830">ATAN(N75/M75)*180/PI()</f>
        <v>-76.167038843490232</v>
      </c>
      <c r="U75" s="26"/>
      <c r="V75" s="23">
        <f t="shared" ref="V75" si="831">(G75-$G$20)*100</f>
        <v>-3.1500000040978193</v>
      </c>
      <c r="W75" s="21">
        <f t="shared" ref="W75" si="832">(H75-$H$20)*100</f>
        <v>4.7499999403953552</v>
      </c>
      <c r="X75" s="21">
        <f t="shared" ref="X75" si="833">SQRT(V75^2+W75^2)</f>
        <v>5.6995613392235844</v>
      </c>
      <c r="Y75" s="21">
        <f t="shared" ref="Y75" si="834">(I75-$I$20)*100</f>
        <v>-4.1499999999359716</v>
      </c>
      <c r="Z75" s="21">
        <f t="shared" ref="Z75" si="835">SQRT((G75-$G$20)^2+(H75-$H$20)^2+(I75-$I$20)^2)*100</f>
        <v>7.0503545626472359</v>
      </c>
      <c r="AA75" s="21">
        <f t="shared" ref="AA75" si="836">Z75/F75</f>
        <v>2.4544315274664007E-2</v>
      </c>
      <c r="AB75" s="22">
        <f t="shared" ref="AB75" si="837">(AA75-$AA$20)/(F75-$F$20)</f>
        <v>8.544583211371282E-5</v>
      </c>
      <c r="AC75" s="26"/>
      <c r="AD75" s="52">
        <f t="shared" ref="AD75" si="838">IF(F75&lt;=0,NA(),IF((G75-$G$20)&lt;0,ATAN2((H75-$H$20),(G75-$G$20))*180/PI()+360,ATAN2((H75-$H$20),(G75-$G$20))*180/PI()))</f>
        <v>326.44933762301474</v>
      </c>
      <c r="AE75" s="53">
        <f t="shared" ref="AE75" si="839">IF(E75&lt;=0,NA(),ATAN(Y75/X75)*180/PI())</f>
        <v>-36.059344294116684</v>
      </c>
      <c r="AF75" s="26"/>
      <c r="AG75" s="67">
        <f t="shared" ref="AG75" si="840">1/(O75/E75)</f>
        <v>1.1538080394360177</v>
      </c>
      <c r="AH75" s="67">
        <f t="shared" ref="AH75" si="841">1/(Z75/F75)</f>
        <v>40.742631799236015</v>
      </c>
      <c r="AI75" s="26"/>
      <c r="AJ75" s="20">
        <f t="shared" ref="AJ75" si="842">SQRT((G75-$E$11)^2+(H75-$F$11)^2+(I75-$G$11)^2)</f>
        <v>323.98892162020599</v>
      </c>
    </row>
    <row r="76" spans="2:36" ht="15.75" x14ac:dyDescent="0.25">
      <c r="B76" s="111">
        <v>59</v>
      </c>
      <c r="C76" s="112"/>
      <c r="D76" s="100"/>
      <c r="E76" s="97"/>
      <c r="F76" s="98"/>
      <c r="G76" s="17"/>
      <c r="H76" s="17"/>
      <c r="I76" s="18"/>
    </row>
    <row r="77" spans="2:36" ht="15.75" x14ac:dyDescent="0.25">
      <c r="B77" s="111">
        <v>60</v>
      </c>
      <c r="C77" s="112"/>
      <c r="D77" s="100"/>
      <c r="E77" s="97"/>
      <c r="F77" s="98"/>
      <c r="G77" s="17"/>
      <c r="H77" s="17"/>
      <c r="I77" s="18"/>
    </row>
    <row r="78" spans="2:36" ht="15.75" x14ac:dyDescent="0.25">
      <c r="B78" s="111">
        <v>61</v>
      </c>
      <c r="C78" s="112"/>
      <c r="D78" s="100"/>
      <c r="E78" s="97"/>
      <c r="F78" s="98"/>
      <c r="G78" s="17"/>
      <c r="H78" s="17"/>
      <c r="I78" s="18"/>
    </row>
    <row r="79" spans="2:36" ht="15.75" x14ac:dyDescent="0.25">
      <c r="B79" s="111">
        <v>62</v>
      </c>
      <c r="C79" s="112"/>
      <c r="D79" s="100"/>
      <c r="E79" s="97"/>
      <c r="F79" s="98"/>
      <c r="G79" s="17"/>
      <c r="H79" s="17"/>
      <c r="I79" s="18"/>
    </row>
    <row r="80" spans="2:36" ht="15.75" x14ac:dyDescent="0.25">
      <c r="B80" s="111">
        <v>63</v>
      </c>
      <c r="C80" s="112"/>
      <c r="D80" s="100"/>
      <c r="E80" s="97"/>
      <c r="F80" s="98"/>
      <c r="G80" s="17"/>
      <c r="H80" s="17"/>
      <c r="I80" s="18"/>
    </row>
    <row r="81" spans="2:9" ht="15.75" x14ac:dyDescent="0.25">
      <c r="B81" s="111">
        <v>64</v>
      </c>
      <c r="C81" s="112"/>
      <c r="D81" s="100"/>
      <c r="E81" s="97"/>
      <c r="F81" s="98"/>
      <c r="G81" s="17"/>
      <c r="H81" s="17"/>
      <c r="I81" s="18"/>
    </row>
    <row r="82" spans="2:9" ht="15.75" x14ac:dyDescent="0.25">
      <c r="B82" s="111">
        <v>65</v>
      </c>
      <c r="C82" s="112"/>
      <c r="D82" s="100"/>
      <c r="E82" s="97"/>
      <c r="F82" s="98"/>
      <c r="G82" s="17"/>
      <c r="H82" s="17"/>
      <c r="I82" s="18"/>
    </row>
    <row r="83" spans="2:9" ht="15.75" x14ac:dyDescent="0.25">
      <c r="B83" s="111">
        <v>66</v>
      </c>
      <c r="C83" s="112"/>
      <c r="D83" s="100"/>
      <c r="E83" s="97"/>
      <c r="F83" s="98"/>
      <c r="G83" s="17"/>
      <c r="H83" s="17"/>
      <c r="I83" s="18"/>
    </row>
    <row r="84" spans="2:9" ht="15.75" x14ac:dyDescent="0.25">
      <c r="B84" s="111">
        <v>67</v>
      </c>
      <c r="C84" s="112"/>
      <c r="D84" s="100"/>
      <c r="E84" s="97"/>
      <c r="F84" s="98"/>
      <c r="G84" s="17"/>
      <c r="H84" s="17"/>
      <c r="I84" s="18"/>
    </row>
    <row r="85" spans="2:9" ht="15.75" x14ac:dyDescent="0.25">
      <c r="B85" s="111">
        <v>68</v>
      </c>
      <c r="C85" s="112"/>
      <c r="D85" s="100"/>
      <c r="E85" s="97"/>
      <c r="F85" s="98"/>
      <c r="G85" s="17"/>
      <c r="H85" s="17"/>
      <c r="I85" s="18"/>
    </row>
    <row r="86" spans="2:9" ht="15.75" x14ac:dyDescent="0.25">
      <c r="B86" s="111">
        <v>69</v>
      </c>
      <c r="C86" s="112"/>
      <c r="D86" s="100"/>
      <c r="E86" s="97"/>
      <c r="F86" s="98"/>
      <c r="G86" s="17"/>
      <c r="H86" s="17"/>
      <c r="I86" s="18"/>
    </row>
    <row r="87" spans="2:9" ht="15.75" x14ac:dyDescent="0.25">
      <c r="B87" s="111">
        <v>70</v>
      </c>
      <c r="C87" s="112"/>
      <c r="D87" s="100"/>
      <c r="E87" s="97"/>
      <c r="F87" s="98"/>
      <c r="G87" s="17"/>
      <c r="H87" s="17"/>
      <c r="I87" s="18"/>
    </row>
    <row r="88" spans="2:9" ht="15.75" x14ac:dyDescent="0.25">
      <c r="B88" s="111">
        <v>71</v>
      </c>
      <c r="C88" s="112"/>
      <c r="D88" s="100"/>
      <c r="E88" s="97"/>
      <c r="F88" s="98"/>
      <c r="G88" s="17"/>
      <c r="H88" s="17"/>
      <c r="I88" s="18"/>
    </row>
    <row r="89" spans="2:9" ht="15.75" x14ac:dyDescent="0.25">
      <c r="B89" s="111">
        <v>72</v>
      </c>
      <c r="C89" s="112"/>
      <c r="D89" s="100"/>
      <c r="E89" s="97"/>
      <c r="F89" s="98"/>
      <c r="G89" s="17"/>
      <c r="H89" s="17"/>
      <c r="I89" s="18"/>
    </row>
    <row r="90" spans="2:9" ht="15.75" x14ac:dyDescent="0.25">
      <c r="B90" s="111">
        <v>73</v>
      </c>
      <c r="C90" s="112"/>
      <c r="D90" s="100"/>
      <c r="E90" s="97"/>
      <c r="F90" s="98"/>
      <c r="G90" s="17"/>
      <c r="H90" s="17"/>
      <c r="I90" s="18"/>
    </row>
    <row r="91" spans="2:9" ht="15.75" x14ac:dyDescent="0.25">
      <c r="B91" s="111">
        <v>74</v>
      </c>
      <c r="C91" s="112"/>
      <c r="D91" s="100"/>
      <c r="E91" s="97"/>
      <c r="F91" s="98"/>
      <c r="G91" s="17"/>
      <c r="H91" s="17"/>
      <c r="I91" s="18"/>
    </row>
    <row r="92" spans="2:9" ht="15.75" x14ac:dyDescent="0.25">
      <c r="B92" s="111">
        <v>75</v>
      </c>
      <c r="C92" s="112"/>
    </row>
    <row r="93" spans="2:9" ht="15.75" x14ac:dyDescent="0.25">
      <c r="B93" s="111">
        <v>76</v>
      </c>
      <c r="C93" s="112"/>
    </row>
    <row r="94" spans="2:9" ht="15.75" x14ac:dyDescent="0.25">
      <c r="B94" s="111">
        <v>77</v>
      </c>
      <c r="C94" s="112"/>
    </row>
    <row r="95" spans="2:9" ht="15.75" x14ac:dyDescent="0.25">
      <c r="B95" s="111">
        <v>78</v>
      </c>
      <c r="C95" s="112"/>
    </row>
    <row r="96" spans="2:9" ht="15.75" x14ac:dyDescent="0.25">
      <c r="B96" s="111">
        <v>79</v>
      </c>
      <c r="C96" s="112"/>
    </row>
    <row r="97" spans="2:3" ht="15.75" x14ac:dyDescent="0.25">
      <c r="B97" s="111">
        <v>80</v>
      </c>
      <c r="C97" s="112"/>
    </row>
    <row r="98" spans="2:3" ht="15.75" x14ac:dyDescent="0.25">
      <c r="B98" s="111">
        <v>81</v>
      </c>
      <c r="C98" s="112"/>
    </row>
    <row r="99" spans="2:3" ht="15.75" x14ac:dyDescent="0.25">
      <c r="B99" s="111">
        <v>82</v>
      </c>
      <c r="C99" s="112"/>
    </row>
    <row r="100" spans="2:3" ht="15.75" x14ac:dyDescent="0.25">
      <c r="B100" s="111">
        <v>83</v>
      </c>
      <c r="C100" s="112"/>
    </row>
    <row r="101" spans="2:3" ht="15.75" x14ac:dyDescent="0.25">
      <c r="B101" s="111">
        <v>84</v>
      </c>
      <c r="C101" s="112"/>
    </row>
    <row r="102" spans="2:3" ht="15.75" x14ac:dyDescent="0.25">
      <c r="B102" s="111">
        <v>85</v>
      </c>
      <c r="C102" s="112"/>
    </row>
    <row r="103" spans="2:3" ht="15.75" x14ac:dyDescent="0.25">
      <c r="B103" s="111">
        <v>86</v>
      </c>
      <c r="C103" s="112"/>
    </row>
    <row r="104" spans="2:3" ht="15.75" x14ac:dyDescent="0.25">
      <c r="B104" s="111">
        <v>87</v>
      </c>
      <c r="C104" s="112"/>
    </row>
    <row r="105" spans="2:3" ht="15.75" x14ac:dyDescent="0.25">
      <c r="B105" s="111">
        <v>88</v>
      </c>
      <c r="C105" s="112"/>
    </row>
    <row r="106" spans="2:3" ht="15.75" x14ac:dyDescent="0.25">
      <c r="B106" s="111">
        <v>89</v>
      </c>
      <c r="C106" s="112"/>
    </row>
    <row r="107" spans="2:3" ht="15.75" x14ac:dyDescent="0.25">
      <c r="B107" s="111">
        <v>90</v>
      </c>
      <c r="C107" s="112"/>
    </row>
    <row r="108" spans="2:3" ht="15.75" x14ac:dyDescent="0.25">
      <c r="B108" s="111">
        <v>91</v>
      </c>
      <c r="C108" s="112"/>
    </row>
    <row r="109" spans="2:3" ht="15.75" x14ac:dyDescent="0.25">
      <c r="B109" s="111">
        <v>92</v>
      </c>
      <c r="C109" s="112"/>
    </row>
    <row r="110" spans="2:3" ht="15.75" x14ac:dyDescent="0.25">
      <c r="B110" s="111">
        <v>93</v>
      </c>
      <c r="C110" s="112"/>
    </row>
    <row r="111" spans="2:3" ht="15.75" x14ac:dyDescent="0.25">
      <c r="B111" s="111">
        <v>94</v>
      </c>
      <c r="C111" s="112"/>
    </row>
    <row r="112" spans="2:3" ht="15.75" x14ac:dyDescent="0.25">
      <c r="B112" s="111">
        <v>95</v>
      </c>
      <c r="C112" s="112"/>
    </row>
    <row r="113" spans="2:3" ht="15.75" x14ac:dyDescent="0.25">
      <c r="B113" s="111">
        <v>96</v>
      </c>
      <c r="C113" s="112"/>
    </row>
    <row r="114" spans="2:3" ht="15.75" x14ac:dyDescent="0.25">
      <c r="B114" s="111">
        <v>97</v>
      </c>
      <c r="C114" s="112"/>
    </row>
    <row r="115" spans="2:3" ht="15.75" x14ac:dyDescent="0.25">
      <c r="B115" s="111">
        <v>98</v>
      </c>
      <c r="C115" s="112"/>
    </row>
    <row r="116" spans="2:3" ht="15.75" x14ac:dyDescent="0.25">
      <c r="B116" s="111">
        <v>99</v>
      </c>
      <c r="C116" s="112"/>
    </row>
    <row r="117" spans="2:3" ht="15.75" x14ac:dyDescent="0.25">
      <c r="B117" s="111">
        <v>100</v>
      </c>
      <c r="C117" s="112"/>
    </row>
    <row r="118" spans="2:3" ht="15.75" x14ac:dyDescent="0.25">
      <c r="B118" s="111">
        <v>101</v>
      </c>
      <c r="C118" s="112"/>
    </row>
    <row r="119" spans="2:3" ht="15.75" x14ac:dyDescent="0.25">
      <c r="B119" s="111">
        <v>102</v>
      </c>
      <c r="C119" s="112"/>
    </row>
    <row r="120" spans="2:3" ht="15.75" x14ac:dyDescent="0.25">
      <c r="B120" s="111">
        <v>103</v>
      </c>
      <c r="C120" s="112"/>
    </row>
    <row r="121" spans="2:3" ht="15.75" x14ac:dyDescent="0.25">
      <c r="B121" s="111">
        <v>104</v>
      </c>
      <c r="C121" s="112"/>
    </row>
    <row r="122" spans="2:3" ht="15.75" x14ac:dyDescent="0.25">
      <c r="B122" s="111">
        <v>105</v>
      </c>
      <c r="C122" s="112"/>
    </row>
    <row r="123" spans="2:3" ht="15.75" x14ac:dyDescent="0.25">
      <c r="B123" s="111">
        <v>106</v>
      </c>
      <c r="C123" s="112"/>
    </row>
    <row r="124" spans="2:3" ht="15.75" x14ac:dyDescent="0.25">
      <c r="B124" s="111">
        <v>107</v>
      </c>
      <c r="C124" s="112"/>
    </row>
    <row r="125" spans="2:3" ht="15.75" x14ac:dyDescent="0.25">
      <c r="B125" s="111">
        <v>108</v>
      </c>
      <c r="C125" s="112"/>
    </row>
    <row r="126" spans="2:3" ht="15.75" x14ac:dyDescent="0.25">
      <c r="B126" s="111">
        <v>109</v>
      </c>
      <c r="C126" s="112"/>
    </row>
    <row r="127" spans="2:3" ht="15.75" x14ac:dyDescent="0.25">
      <c r="B127" s="111">
        <v>110</v>
      </c>
      <c r="C127" s="112"/>
    </row>
    <row r="128" spans="2:3" ht="15.75" x14ac:dyDescent="0.25">
      <c r="B128" s="111">
        <v>111</v>
      </c>
      <c r="C128" s="112"/>
    </row>
    <row r="129" spans="2:3" ht="15.75" x14ac:dyDescent="0.25">
      <c r="B129" s="111">
        <v>112</v>
      </c>
      <c r="C129" s="112"/>
    </row>
    <row r="130" spans="2:3" ht="15.75" x14ac:dyDescent="0.25">
      <c r="B130" s="111">
        <v>113</v>
      </c>
      <c r="C130" s="112"/>
    </row>
    <row r="131" spans="2:3" ht="15.75" x14ac:dyDescent="0.25">
      <c r="B131" s="111">
        <v>114</v>
      </c>
      <c r="C131" s="112"/>
    </row>
    <row r="132" spans="2:3" ht="15.75" x14ac:dyDescent="0.25">
      <c r="B132" s="111">
        <v>115</v>
      </c>
      <c r="C132" s="112"/>
    </row>
    <row r="133" spans="2:3" ht="15.75" x14ac:dyDescent="0.25">
      <c r="B133" s="111">
        <v>116</v>
      </c>
      <c r="C133" s="112"/>
    </row>
    <row r="134" spans="2:3" ht="15.75" x14ac:dyDescent="0.25">
      <c r="B134" s="111">
        <v>117</v>
      </c>
      <c r="C134" s="112"/>
    </row>
    <row r="135" spans="2:3" ht="15.75" x14ac:dyDescent="0.25">
      <c r="B135" s="111">
        <v>118</v>
      </c>
      <c r="C135" s="112"/>
    </row>
    <row r="136" spans="2:3" ht="15.75" x14ac:dyDescent="0.25">
      <c r="B136" s="111">
        <v>119</v>
      </c>
      <c r="C136" s="112"/>
    </row>
    <row r="137" spans="2:3" ht="15.75" x14ac:dyDescent="0.25">
      <c r="B137" s="111">
        <v>120</v>
      </c>
      <c r="C137" s="112"/>
    </row>
    <row r="138" spans="2:3" ht="15.75" x14ac:dyDescent="0.25">
      <c r="B138" s="111">
        <v>121</v>
      </c>
      <c r="C138" s="112"/>
    </row>
  </sheetData>
  <mergeCells count="131">
    <mergeCell ref="B62:C62"/>
    <mergeCell ref="B63:C63"/>
    <mergeCell ref="B57:C57"/>
    <mergeCell ref="B58:C58"/>
    <mergeCell ref="B59:C59"/>
    <mergeCell ref="B60:C60"/>
    <mergeCell ref="B61:C61"/>
    <mergeCell ref="F17:F18"/>
    <mergeCell ref="B20:C20"/>
    <mergeCell ref="B21:C21"/>
    <mergeCell ref="B28:C28"/>
    <mergeCell ref="B34:C34"/>
    <mergeCell ref="B35:C35"/>
    <mergeCell ref="B36:C36"/>
    <mergeCell ref="B37:C37"/>
    <mergeCell ref="AH17:AH18"/>
    <mergeCell ref="G17:I17"/>
    <mergeCell ref="K17:Q17"/>
    <mergeCell ref="S17:T17"/>
    <mergeCell ref="V17:AB17"/>
    <mergeCell ref="AD17:AE17"/>
    <mergeCell ref="AG17:AG18"/>
    <mergeCell ref="B26:C26"/>
    <mergeCell ref="B27:C27"/>
    <mergeCell ref="B2:D5"/>
    <mergeCell ref="B17:C19"/>
    <mergeCell ref="D17:D19"/>
    <mergeCell ref="E17:E18"/>
    <mergeCell ref="B25:C25"/>
    <mergeCell ref="B24:C24"/>
    <mergeCell ref="B23:C23"/>
    <mergeCell ref="B22:C22"/>
    <mergeCell ref="B33:C33"/>
    <mergeCell ref="B29:C29"/>
    <mergeCell ref="B30:C30"/>
    <mergeCell ref="B31:C31"/>
    <mergeCell ref="B32:C32"/>
    <mergeCell ref="B64:C64"/>
    <mergeCell ref="B65:C65"/>
    <mergeCell ref="B66:C66"/>
    <mergeCell ref="B67:C67"/>
    <mergeCell ref="B68:C68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74:C74"/>
    <mergeCell ref="B75:C75"/>
    <mergeCell ref="B76:C76"/>
    <mergeCell ref="B77:C77"/>
    <mergeCell ref="B78:C78"/>
    <mergeCell ref="B69:C69"/>
    <mergeCell ref="B70:C70"/>
    <mergeCell ref="B71:C71"/>
    <mergeCell ref="B72:C72"/>
    <mergeCell ref="B73:C73"/>
    <mergeCell ref="B84:C84"/>
    <mergeCell ref="B85:C85"/>
    <mergeCell ref="B86:C86"/>
    <mergeCell ref="B87:C87"/>
    <mergeCell ref="B88:C88"/>
    <mergeCell ref="B79:C79"/>
    <mergeCell ref="B80:C80"/>
    <mergeCell ref="B81:C81"/>
    <mergeCell ref="B82:C82"/>
    <mergeCell ref="B83:C83"/>
    <mergeCell ref="B94:C94"/>
    <mergeCell ref="B95:C95"/>
    <mergeCell ref="B96:C96"/>
    <mergeCell ref="B97:C97"/>
    <mergeCell ref="B98:C98"/>
    <mergeCell ref="B89:C89"/>
    <mergeCell ref="B90:C90"/>
    <mergeCell ref="B91:C91"/>
    <mergeCell ref="B92:C92"/>
    <mergeCell ref="B93:C93"/>
    <mergeCell ref="B104:C104"/>
    <mergeCell ref="B105:C105"/>
    <mergeCell ref="B106:C106"/>
    <mergeCell ref="B107:C107"/>
    <mergeCell ref="B108:C108"/>
    <mergeCell ref="B99:C99"/>
    <mergeCell ref="B100:C100"/>
    <mergeCell ref="B101:C101"/>
    <mergeCell ref="B102:C102"/>
    <mergeCell ref="B103:C103"/>
    <mergeCell ref="B114:C114"/>
    <mergeCell ref="B115:C115"/>
    <mergeCell ref="B116:C116"/>
    <mergeCell ref="B117:C117"/>
    <mergeCell ref="B118:C118"/>
    <mergeCell ref="B109:C109"/>
    <mergeCell ref="B110:C110"/>
    <mergeCell ref="B111:C111"/>
    <mergeCell ref="B112:C112"/>
    <mergeCell ref="B113:C113"/>
    <mergeCell ref="B124:C124"/>
    <mergeCell ref="B125:C125"/>
    <mergeCell ref="B126:C126"/>
    <mergeCell ref="B127:C127"/>
    <mergeCell ref="B128:C128"/>
    <mergeCell ref="B119:C119"/>
    <mergeCell ref="B120:C120"/>
    <mergeCell ref="B121:C121"/>
    <mergeCell ref="B122:C122"/>
    <mergeCell ref="B123:C123"/>
    <mergeCell ref="B134:C134"/>
    <mergeCell ref="B135:C135"/>
    <mergeCell ref="B136:C136"/>
    <mergeCell ref="B137:C137"/>
    <mergeCell ref="B138:C138"/>
    <mergeCell ref="B129:C129"/>
    <mergeCell ref="B130:C130"/>
    <mergeCell ref="B131:C131"/>
    <mergeCell ref="B132:C132"/>
    <mergeCell ref="B133:C133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F5185-EBAC-4701-B5AD-8DF22E72B512}">
  <sheetPr>
    <tabColor rgb="FF92D050"/>
  </sheetPr>
  <dimension ref="B1:CV138"/>
  <sheetViews>
    <sheetView zoomScale="70" zoomScaleNormal="70" workbookViewId="0">
      <pane ySplit="19" topLeftCell="A25" activePane="bottomLeft" state="frozen"/>
      <selection activeCell="Q81" sqref="Q81"/>
      <selection pane="bottomLeft" activeCell="G44" sqref="G44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0.5703125" customWidth="1"/>
    <col min="5" max="9" width="15.5703125" customWidth="1"/>
    <col min="10" max="10" width="1.140625" customWidth="1"/>
    <col min="11" max="11" width="11.42578125" bestFit="1" customWidth="1"/>
    <col min="12" max="12" width="14.5703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13"/>
      <c r="C2" s="114"/>
      <c r="D2" s="115"/>
      <c r="E2" s="33"/>
      <c r="F2" s="27"/>
      <c r="G2" s="27"/>
      <c r="H2" s="27"/>
      <c r="I2" s="28"/>
      <c r="J2" s="1"/>
      <c r="K2" s="1"/>
      <c r="L2" s="1"/>
      <c r="M2" s="1"/>
      <c r="N2" s="1"/>
    </row>
    <row r="3" spans="2:36" ht="21.2" customHeight="1" x14ac:dyDescent="0.25">
      <c r="B3" s="116"/>
      <c r="C3" s="117"/>
      <c r="D3" s="118"/>
      <c r="E3" s="34"/>
      <c r="F3" s="29"/>
      <c r="G3" s="29"/>
      <c r="H3" s="29"/>
      <c r="I3" s="30"/>
      <c r="J3" s="1"/>
      <c r="K3" s="72"/>
      <c r="L3" s="72"/>
      <c r="M3" s="72"/>
      <c r="N3" s="7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16"/>
      <c r="C4" s="117"/>
      <c r="D4" s="118"/>
      <c r="E4" s="34"/>
      <c r="F4" s="29"/>
      <c r="G4" s="29"/>
      <c r="H4" s="29"/>
      <c r="I4" s="30"/>
      <c r="J4" s="2"/>
      <c r="K4" s="69"/>
      <c r="L4" s="69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19"/>
      <c r="C5" s="120"/>
      <c r="D5" s="121"/>
      <c r="E5" s="35"/>
      <c r="F5" s="31"/>
      <c r="G5" s="31"/>
      <c r="H5" s="31"/>
      <c r="I5" s="32"/>
      <c r="J5" s="2"/>
      <c r="K5" s="69"/>
      <c r="L5" s="69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4"/>
      <c r="C6" s="75"/>
      <c r="D6" s="75"/>
      <c r="E6" s="76"/>
      <c r="F6" s="76"/>
      <c r="G6" s="77"/>
      <c r="H6" s="77"/>
      <c r="I6" s="78"/>
      <c r="J6" s="3"/>
      <c r="K6" s="69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79"/>
      <c r="C7" s="36" t="s">
        <v>33</v>
      </c>
      <c r="D7" s="80"/>
      <c r="E7" s="99" t="s">
        <v>47</v>
      </c>
      <c r="F7" s="37"/>
      <c r="G7" s="36" t="s">
        <v>31</v>
      </c>
      <c r="H7" s="80"/>
      <c r="I7" s="88" t="s">
        <v>40</v>
      </c>
      <c r="J7" s="3"/>
      <c r="K7" s="69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79"/>
      <c r="C8" s="36" t="s">
        <v>32</v>
      </c>
      <c r="D8" s="80"/>
      <c r="E8" s="99" t="s">
        <v>48</v>
      </c>
      <c r="F8" s="45"/>
      <c r="G8" s="36" t="s">
        <v>30</v>
      </c>
      <c r="H8" s="80"/>
      <c r="I8" s="88" t="s">
        <v>52</v>
      </c>
      <c r="J8" s="3"/>
      <c r="K8" s="69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79"/>
      <c r="C9" s="36"/>
      <c r="D9" s="80"/>
      <c r="E9" s="37"/>
      <c r="F9" s="81"/>
      <c r="G9" s="81"/>
      <c r="H9" s="81"/>
      <c r="I9" s="82"/>
      <c r="J9" s="3"/>
      <c r="K9" s="69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79"/>
      <c r="C10" s="37" t="s">
        <v>37</v>
      </c>
      <c r="D10" s="80"/>
      <c r="E10" s="40" t="s">
        <v>27</v>
      </c>
      <c r="F10" s="40" t="s">
        <v>28</v>
      </c>
      <c r="G10" s="68" t="s">
        <v>29</v>
      </c>
      <c r="H10" s="81"/>
      <c r="I10" s="82"/>
      <c r="J10" s="3"/>
      <c r="K10" s="69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79"/>
      <c r="C11" s="36" t="s">
        <v>50</v>
      </c>
      <c r="E11" s="68">
        <v>808931.10900000005</v>
      </c>
      <c r="F11" s="68">
        <v>9159077.3220000006</v>
      </c>
      <c r="G11" s="68">
        <v>2523.3319999999999</v>
      </c>
      <c r="H11" s="83"/>
      <c r="I11" s="84"/>
      <c r="J11" s="3"/>
      <c r="K11" s="69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5"/>
      <c r="C12" s="80"/>
      <c r="D12" s="80"/>
      <c r="E12" s="36"/>
      <c r="F12" s="36"/>
      <c r="G12" s="86"/>
      <c r="H12" s="86"/>
      <c r="I12" s="87"/>
      <c r="J12" s="4"/>
      <c r="K12" s="70"/>
      <c r="L12" s="70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5"/>
      <c r="C13" s="80"/>
      <c r="D13" s="80"/>
      <c r="E13" s="38" t="s">
        <v>27</v>
      </c>
      <c r="F13" s="39" t="s">
        <v>28</v>
      </c>
      <c r="G13" s="40" t="s">
        <v>29</v>
      </c>
      <c r="H13" s="86"/>
      <c r="I13" s="87"/>
      <c r="J13" s="4"/>
      <c r="K13" s="70"/>
      <c r="L13" s="70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5"/>
      <c r="C14" s="41" t="s">
        <v>25</v>
      </c>
      <c r="D14" s="41"/>
      <c r="E14" s="68">
        <f>G20</f>
        <v>808775.16650000005</v>
      </c>
      <c r="F14" s="68">
        <f>H20</f>
        <v>9158789.9855000004</v>
      </c>
      <c r="G14" s="68">
        <f>I20</f>
        <v>2577.6525000000001</v>
      </c>
      <c r="H14" s="86"/>
      <c r="I14" s="87"/>
      <c r="J14" s="5"/>
      <c r="K14" s="73"/>
      <c r="L14" s="73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2"/>
      <c r="C15" s="43"/>
      <c r="D15" s="43"/>
      <c r="E15" s="43"/>
      <c r="F15" s="43"/>
      <c r="G15" s="43"/>
      <c r="H15" s="43"/>
      <c r="I15" s="4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34" t="s">
        <v>1</v>
      </c>
      <c r="C17" s="135"/>
      <c r="D17" s="129" t="s">
        <v>0</v>
      </c>
      <c r="E17" s="132" t="s">
        <v>19</v>
      </c>
      <c r="F17" s="129" t="s">
        <v>2</v>
      </c>
      <c r="G17" s="126" t="s">
        <v>22</v>
      </c>
      <c r="H17" s="140"/>
      <c r="I17" s="127"/>
      <c r="J17" s="9"/>
      <c r="K17" s="141" t="s">
        <v>21</v>
      </c>
      <c r="L17" s="142"/>
      <c r="M17" s="142"/>
      <c r="N17" s="142"/>
      <c r="O17" s="142"/>
      <c r="P17" s="142"/>
      <c r="Q17" s="143"/>
      <c r="R17" s="7"/>
      <c r="S17" s="126" t="s">
        <v>23</v>
      </c>
      <c r="T17" s="127"/>
      <c r="U17" s="7"/>
      <c r="V17" s="126" t="s">
        <v>24</v>
      </c>
      <c r="W17" s="128"/>
      <c r="X17" s="128"/>
      <c r="Y17" s="128"/>
      <c r="Z17" s="128"/>
      <c r="AA17" s="128"/>
      <c r="AB17" s="127"/>
      <c r="AC17" s="7"/>
      <c r="AD17" s="126" t="s">
        <v>34</v>
      </c>
      <c r="AE17" s="127"/>
      <c r="AF17" s="7"/>
      <c r="AG17" s="122" t="s">
        <v>35</v>
      </c>
      <c r="AH17" s="122" t="s">
        <v>35</v>
      </c>
      <c r="AI17" s="7"/>
      <c r="AJ17" s="95" t="s">
        <v>38</v>
      </c>
    </row>
    <row r="18" spans="2:100" ht="15.75" x14ac:dyDescent="0.25">
      <c r="B18" s="136"/>
      <c r="C18" s="137"/>
      <c r="D18" s="130"/>
      <c r="E18" s="133"/>
      <c r="F18" s="130"/>
      <c r="G18" s="54" t="s">
        <v>3</v>
      </c>
      <c r="H18" s="54" t="s">
        <v>4</v>
      </c>
      <c r="I18" s="55" t="s">
        <v>5</v>
      </c>
      <c r="J18" s="11"/>
      <c r="K18" s="54" t="s">
        <v>6</v>
      </c>
      <c r="L18" s="65" t="s">
        <v>7</v>
      </c>
      <c r="M18" s="65" t="s">
        <v>8</v>
      </c>
      <c r="N18" s="65" t="s">
        <v>9</v>
      </c>
      <c r="O18" s="64" t="s">
        <v>10</v>
      </c>
      <c r="P18" s="64" t="s">
        <v>11</v>
      </c>
      <c r="Q18" s="63" t="s">
        <v>12</v>
      </c>
      <c r="R18" s="56"/>
      <c r="S18" s="62" t="s">
        <v>13</v>
      </c>
      <c r="T18" s="63" t="s">
        <v>14</v>
      </c>
      <c r="U18" s="56"/>
      <c r="V18" s="62" t="s">
        <v>6</v>
      </c>
      <c r="W18" s="64" t="s">
        <v>7</v>
      </c>
      <c r="X18" s="64" t="s">
        <v>8</v>
      </c>
      <c r="Y18" s="64" t="s">
        <v>9</v>
      </c>
      <c r="Z18" s="89" t="s">
        <v>10</v>
      </c>
      <c r="AA18" s="64" t="s">
        <v>11</v>
      </c>
      <c r="AB18" s="63" t="s">
        <v>12</v>
      </c>
      <c r="AC18" s="56"/>
      <c r="AD18" s="62" t="s">
        <v>13</v>
      </c>
      <c r="AE18" s="63" t="s">
        <v>14</v>
      </c>
      <c r="AF18" s="7"/>
      <c r="AG18" s="123"/>
      <c r="AH18" s="123"/>
      <c r="AI18" s="7"/>
      <c r="AJ18" s="96" t="s">
        <v>39</v>
      </c>
    </row>
    <row r="19" spans="2:100" ht="18.75" thickBot="1" x14ac:dyDescent="0.3">
      <c r="B19" s="138"/>
      <c r="C19" s="139"/>
      <c r="D19" s="131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49" t="s">
        <v>15</v>
      </c>
      <c r="M19" s="49" t="s">
        <v>15</v>
      </c>
      <c r="N19" s="49" t="s">
        <v>15</v>
      </c>
      <c r="O19" s="57" t="s">
        <v>15</v>
      </c>
      <c r="P19" s="57" t="s">
        <v>16</v>
      </c>
      <c r="Q19" s="58" t="s">
        <v>36</v>
      </c>
      <c r="R19" s="56"/>
      <c r="S19" s="59" t="s">
        <v>17</v>
      </c>
      <c r="T19" s="58" t="s">
        <v>17</v>
      </c>
      <c r="U19" s="56"/>
      <c r="V19" s="59" t="s">
        <v>15</v>
      </c>
      <c r="W19" s="57" t="s">
        <v>15</v>
      </c>
      <c r="X19" s="57" t="s">
        <v>15</v>
      </c>
      <c r="Y19" s="57" t="s">
        <v>15</v>
      </c>
      <c r="Z19" s="90" t="s">
        <v>15</v>
      </c>
      <c r="AA19" s="57" t="s">
        <v>16</v>
      </c>
      <c r="AB19" s="58" t="s">
        <v>36</v>
      </c>
      <c r="AC19" s="56"/>
      <c r="AD19" s="59" t="s">
        <v>17</v>
      </c>
      <c r="AE19" s="58" t="s">
        <v>17</v>
      </c>
      <c r="AF19" s="7"/>
      <c r="AG19" s="61"/>
      <c r="AH19" s="61"/>
      <c r="AI19" s="7"/>
      <c r="AJ19" s="96" t="s">
        <v>18</v>
      </c>
    </row>
    <row r="20" spans="2:100" ht="15.75" x14ac:dyDescent="0.25">
      <c r="B20" s="124">
        <v>1</v>
      </c>
      <c r="C20" s="125"/>
      <c r="D20" s="100">
        <v>45606.625</v>
      </c>
      <c r="E20" s="25">
        <v>0</v>
      </c>
      <c r="F20" s="24">
        <v>0</v>
      </c>
      <c r="G20" s="17">
        <v>808775.16650000005</v>
      </c>
      <c r="H20" s="17">
        <v>9158789.9855000004</v>
      </c>
      <c r="I20" s="18">
        <v>2577.6525000000001</v>
      </c>
      <c r="J20" s="10"/>
      <c r="K20" s="17">
        <f>(G20-G20)*100</f>
        <v>0</v>
      </c>
      <c r="L20" s="46">
        <f>(I20-I20)*100</f>
        <v>0</v>
      </c>
      <c r="M20" s="46">
        <v>0</v>
      </c>
      <c r="N20" s="46">
        <v>0</v>
      </c>
      <c r="O20" s="47">
        <v>0</v>
      </c>
      <c r="P20" s="47">
        <v>0</v>
      </c>
      <c r="Q20" s="48">
        <v>0</v>
      </c>
      <c r="R20" s="26"/>
      <c r="S20" s="50" t="s">
        <v>26</v>
      </c>
      <c r="T20" s="51" t="s">
        <v>26</v>
      </c>
      <c r="U20" s="26"/>
      <c r="V20" s="50">
        <f t="shared" ref="V20:V22" si="0">(G20-$G$20)*100</f>
        <v>0</v>
      </c>
      <c r="W20" s="60">
        <f t="shared" ref="W20:W22" si="1">(H20-$H$20)*100</f>
        <v>0</v>
      </c>
      <c r="X20" s="60">
        <v>0</v>
      </c>
      <c r="Y20" s="60">
        <f t="shared" ref="Y20:Y22" si="2">(I20-$I$20)*100</f>
        <v>0</v>
      </c>
      <c r="Z20" s="60">
        <v>0</v>
      </c>
      <c r="AA20" s="60">
        <v>0</v>
      </c>
      <c r="AB20" s="51">
        <v>0</v>
      </c>
      <c r="AC20" s="26"/>
      <c r="AD20" s="50">
        <v>0</v>
      </c>
      <c r="AE20" s="51">
        <v>0</v>
      </c>
      <c r="AF20" s="26"/>
      <c r="AG20" s="66">
        <v>0</v>
      </c>
      <c r="AH20" s="66">
        <v>0</v>
      </c>
      <c r="AI20" s="26"/>
      <c r="AJ20" s="20">
        <f t="shared" ref="AJ20:AJ22" si="3">SQRT((G20-$E$11)^2+(H20-$F$11)^2+(I20-$G$11)^2)</f>
        <v>331.40767079063119</v>
      </c>
      <c r="AK20" s="2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44">
        <v>2</v>
      </c>
      <c r="C21" s="145"/>
      <c r="D21" s="100">
        <v>45612.625</v>
      </c>
      <c r="E21" s="97">
        <f>D21-D20</f>
        <v>6</v>
      </c>
      <c r="F21" s="98">
        <f>D21-D$20</f>
        <v>6</v>
      </c>
      <c r="G21" s="17">
        <v>808775.14249999996</v>
      </c>
      <c r="H21" s="17">
        <v>9158790.0079999994</v>
      </c>
      <c r="I21" s="18">
        <v>2577.6624999999999</v>
      </c>
      <c r="J21" s="10"/>
      <c r="K21" s="19">
        <f t="shared" ref="K21:L21" si="4">(G21-G20)*100</f>
        <v>-2.4000000092200935</v>
      </c>
      <c r="L21" s="20">
        <f t="shared" si="4"/>
        <v>2.2499999031424522</v>
      </c>
      <c r="M21" s="20">
        <f t="shared" ref="M21:M22" si="5">SQRT(K21^2+L21^2)</f>
        <v>3.289756770400738</v>
      </c>
      <c r="N21" s="20">
        <f t="shared" ref="N21" si="6">(I21-I20)*100</f>
        <v>0.99999999997635314</v>
      </c>
      <c r="O21" s="21">
        <f t="shared" ref="O21" si="7">(SQRT((G21-G20)^2+(H21-H20)^2+(I21-I20)^2)*100)</f>
        <v>3.4383861924382781</v>
      </c>
      <c r="P21" s="21">
        <f t="shared" ref="P21" si="8">O21/(F21-F20)</f>
        <v>0.57306436540637973</v>
      </c>
      <c r="Q21" s="22">
        <f t="shared" ref="Q21" si="9">(P21-P20)/(F21-F20)</f>
        <v>9.551072756772995E-2</v>
      </c>
      <c r="R21" s="26"/>
      <c r="S21" s="52">
        <f t="shared" ref="S21:S22" si="10">IF(K21&lt;0, ATAN2(L21,K21)*180/PI()+360,ATAN2(L21,K21)*180/PI())</f>
        <v>313.15238839351269</v>
      </c>
      <c r="T21" s="53">
        <f t="shared" ref="T21:T22" si="11">ATAN(N21/M21)*180/PI()</f>
        <v>16.907899771912138</v>
      </c>
      <c r="U21" s="26"/>
      <c r="V21" s="23">
        <f t="shared" si="0"/>
        <v>-2.4000000092200935</v>
      </c>
      <c r="W21" s="21">
        <f t="shared" si="1"/>
        <v>2.2499999031424522</v>
      </c>
      <c r="X21" s="21">
        <f t="shared" ref="X21:X22" si="12">SQRT(V21^2+W21^2)</f>
        <v>3.289756770400738</v>
      </c>
      <c r="Y21" s="21">
        <f t="shared" si="2"/>
        <v>0.99999999997635314</v>
      </c>
      <c r="Z21" s="21">
        <f t="shared" ref="Z21:Z22" si="13">SQRT((G21-$G$20)^2+(H21-$H$20)^2+(I21-$I$20)^2)*100</f>
        <v>3.4383861924382781</v>
      </c>
      <c r="AA21" s="21">
        <f t="shared" ref="AA21:AA22" si="14">Z21/F21</f>
        <v>0.57306436540637973</v>
      </c>
      <c r="AB21" s="22">
        <f t="shared" ref="AB21:AB22" si="15">(AA21-$AA$20)/(F21-$F$20)</f>
        <v>9.551072756772995E-2</v>
      </c>
      <c r="AC21" s="26"/>
      <c r="AD21" s="52">
        <f t="shared" ref="AD21:AD22" si="16">IF(F21&lt;=0,NA(),IF((G21-$G$20)&lt;0,ATAN2((H21-$H$20),(G21-$G$20))*180/PI()+360,ATAN2((H21-$H$20),(G21-$G$20))*180/PI()))</f>
        <v>313.15238839351269</v>
      </c>
      <c r="AE21" s="53">
        <f t="shared" ref="AE21:AE22" si="17">IF(E21&lt;=0,NA(),ATAN(Y21/X21)*180/PI())</f>
        <v>16.907899771912138</v>
      </c>
      <c r="AF21" s="26"/>
      <c r="AG21" s="67">
        <f t="shared" ref="AG21:AG22" si="18">1/(O21/E21)</f>
        <v>1.745004680740994</v>
      </c>
      <c r="AH21" s="67">
        <f t="shared" ref="AH21:AH22" si="19">1/(Z21/F21)</f>
        <v>1.745004680740994</v>
      </c>
      <c r="AI21" s="26"/>
      <c r="AJ21" s="20">
        <f t="shared" si="3"/>
        <v>331.40109678334903</v>
      </c>
      <c r="AK21" s="2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44">
        <v>3</v>
      </c>
      <c r="C22" s="145"/>
      <c r="D22" s="100">
        <v>45621.375</v>
      </c>
      <c r="E22" s="97">
        <f>D22-D21</f>
        <v>8.75</v>
      </c>
      <c r="F22" s="98">
        <f t="shared" ref="F22" si="20">D22-D$20</f>
        <v>14.75</v>
      </c>
      <c r="G22" s="17">
        <v>808775.31700000004</v>
      </c>
      <c r="H22" s="17">
        <v>9158789.9149999991</v>
      </c>
      <c r="I22" s="18">
        <v>2577.6779999999999</v>
      </c>
      <c r="J22" s="10"/>
      <c r="K22" s="19">
        <f t="shared" ref="K22:L24" si="21">(G22-G21)*100</f>
        <v>17.450000008102506</v>
      </c>
      <c r="L22" s="20">
        <f t="shared" si="21"/>
        <v>-9.3000000342726707</v>
      </c>
      <c r="M22" s="20">
        <f t="shared" si="5"/>
        <v>19.773530309993944</v>
      </c>
      <c r="N22" s="20">
        <f>(I22-I21)*100</f>
        <v>1.5499999999974534</v>
      </c>
      <c r="O22" s="21">
        <f>(SQRT((G22-G21)^2+(H22-H21)^2+(I22-I21)^2)*100)</f>
        <v>19.834187679868347</v>
      </c>
      <c r="P22" s="21">
        <f>O22/(F22-F21)</f>
        <v>2.2667643062706682</v>
      </c>
      <c r="Q22" s="22">
        <f>(P22-P21)/(F22-F21)</f>
        <v>0.19356570752734722</v>
      </c>
      <c r="R22" s="26"/>
      <c r="S22" s="52">
        <f t="shared" si="10"/>
        <v>118.05544230686509</v>
      </c>
      <c r="T22" s="53">
        <f t="shared" si="11"/>
        <v>4.4821145487165461</v>
      </c>
      <c r="U22" s="26"/>
      <c r="V22" s="23">
        <f t="shared" si="0"/>
        <v>15.049999998882413</v>
      </c>
      <c r="W22" s="21">
        <f t="shared" si="1"/>
        <v>-7.0500001311302185</v>
      </c>
      <c r="X22" s="21">
        <f t="shared" si="12"/>
        <v>16.619416410190123</v>
      </c>
      <c r="Y22" s="21">
        <f t="shared" si="2"/>
        <v>2.5499999999738066</v>
      </c>
      <c r="Z22" s="21">
        <f t="shared" si="13"/>
        <v>16.813907987590603</v>
      </c>
      <c r="AA22" s="21">
        <f t="shared" si="14"/>
        <v>1.1399259652603799</v>
      </c>
      <c r="AB22" s="22">
        <f t="shared" si="15"/>
        <v>7.7283116288839313E-2</v>
      </c>
      <c r="AC22" s="26"/>
      <c r="AD22" s="52">
        <f t="shared" si="16"/>
        <v>115.10020285187417</v>
      </c>
      <c r="AE22" s="53">
        <f t="shared" si="17"/>
        <v>8.7231476123458496</v>
      </c>
      <c r="AF22" s="26"/>
      <c r="AG22" s="67">
        <f t="shared" si="18"/>
        <v>0.44115746715864895</v>
      </c>
      <c r="AH22" s="67">
        <f t="shared" si="19"/>
        <v>0.87724995348411217</v>
      </c>
      <c r="AI22" s="26"/>
      <c r="AJ22" s="20">
        <f t="shared" si="3"/>
        <v>331.40220070162269</v>
      </c>
      <c r="AK22" s="2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</row>
    <row r="23" spans="2:100" ht="15.75" x14ac:dyDescent="0.25">
      <c r="B23" s="144">
        <v>4</v>
      </c>
      <c r="C23" s="145"/>
      <c r="D23" s="100">
        <v>45634.375</v>
      </c>
      <c r="E23" s="97">
        <f>D23-D22</f>
        <v>13</v>
      </c>
      <c r="F23" s="98">
        <f t="shared" ref="F23" si="22">D23-D$20</f>
        <v>27.75</v>
      </c>
      <c r="G23" s="17">
        <v>808775.33100000001</v>
      </c>
      <c r="H23" s="17">
        <v>9158789.9039999992</v>
      </c>
      <c r="I23" s="18">
        <v>2577.6545000000001</v>
      </c>
      <c r="J23" s="10"/>
      <c r="K23" s="19">
        <f t="shared" si="21"/>
        <v>1.3999999966472387</v>
      </c>
      <c r="L23" s="20">
        <f t="shared" si="21"/>
        <v>-1.0999999940395355</v>
      </c>
      <c r="M23" s="20">
        <f t="shared" ref="M23" si="23">SQRT(K23^2+L23^2)</f>
        <v>1.7804493751576445</v>
      </c>
      <c r="N23" s="20">
        <f>(I23-I22)*100</f>
        <v>-2.3499999999785359</v>
      </c>
      <c r="O23" s="21">
        <f>(SQRT((G23-G22)^2+(H23-H22)^2+(I23-I22)^2)*100)</f>
        <v>2.9483045937281251</v>
      </c>
      <c r="P23" s="21">
        <f>O23/(F23-F22)</f>
        <v>0.22679266105600962</v>
      </c>
      <c r="Q23" s="22">
        <f>(P23-P22)/(F23-F22)</f>
        <v>-0.15692089578574298</v>
      </c>
      <c r="R23" s="26"/>
      <c r="S23" s="52">
        <f t="shared" ref="S23" si="24">IF(K23&lt;0, ATAN2(L23,K23)*180/PI()+360,ATAN2(L23,K23)*180/PI())</f>
        <v>128.15722650320367</v>
      </c>
      <c r="T23" s="53">
        <f t="shared" ref="T23" si="25">ATAN(N23/M23)*180/PI()</f>
        <v>-52.851046381319385</v>
      </c>
      <c r="U23" s="26"/>
      <c r="V23" s="23">
        <f t="shared" ref="V23" si="26">(G23-$G$20)*100</f>
        <v>16.449999995529652</v>
      </c>
      <c r="W23" s="21">
        <f t="shared" ref="W23" si="27">(H23-$H$20)*100</f>
        <v>-8.150000125169754</v>
      </c>
      <c r="X23" s="21">
        <f t="shared" ref="X23" si="28">SQRT(V23^2+W23^2)</f>
        <v>18.358240708008829</v>
      </c>
      <c r="Y23" s="21">
        <f t="shared" ref="Y23" si="29">(I23-$I$20)*100</f>
        <v>0.19999999999527063</v>
      </c>
      <c r="Z23" s="21">
        <f t="shared" ref="Z23" si="30">SQRT((G23-$G$20)^2+(H23-$H$20)^2+(I23-$I$20)^2)*100</f>
        <v>18.359330104695832</v>
      </c>
      <c r="AA23" s="21">
        <f t="shared" ref="AA23" si="31">Z23/F23</f>
        <v>0.66159748125030027</v>
      </c>
      <c r="AB23" s="22">
        <f t="shared" ref="AB23" si="32">(AA23-$AA$20)/(F23-$F$20)</f>
        <v>2.3841350675686497E-2</v>
      </c>
      <c r="AC23" s="26"/>
      <c r="AD23" s="52">
        <f t="shared" ref="AD23" si="33">IF(F23&lt;=0,NA(),IF((G23-$G$20)&lt;0,ATAN2((H23-$H$20),(G23-$G$20))*180/PI()+360,ATAN2((H23-$H$20),(G23-$G$20))*180/PI()))</f>
        <v>116.35568908080344</v>
      </c>
      <c r="AE23" s="53">
        <f t="shared" ref="AE23" si="34">IF(E23&lt;=0,NA(),ATAN(Y23/X23)*180/PI())</f>
        <v>0.62417215088558953</v>
      </c>
      <c r="AF23" s="26"/>
      <c r="AG23" s="67">
        <f t="shared" ref="AG23" si="35">1/(O23/E23)</f>
        <v>4.4093137553204862</v>
      </c>
      <c r="AH23" s="67">
        <f t="shared" ref="AH23" si="36">1/(Z23/F23)</f>
        <v>1.5114930578486783</v>
      </c>
      <c r="AI23" s="26"/>
      <c r="AJ23" s="20">
        <f t="shared" ref="AJ23" si="37">SQRT((G23-$E$11)^2+(H23-$F$11)^2+(I23-$G$11)^2)</f>
        <v>331.401306598367</v>
      </c>
    </row>
    <row r="24" spans="2:100" ht="15.75" x14ac:dyDescent="0.25">
      <c r="B24" s="144">
        <v>5</v>
      </c>
      <c r="C24" s="145"/>
      <c r="D24" s="100">
        <v>45638.625</v>
      </c>
      <c r="E24" s="97">
        <f>D24-D23</f>
        <v>4.25</v>
      </c>
      <c r="F24" s="98">
        <f t="shared" ref="F24" si="38">D24-D$20</f>
        <v>32</v>
      </c>
      <c r="G24" s="17">
        <v>808775.1995000001</v>
      </c>
      <c r="H24" s="17">
        <v>9158789.9785000011</v>
      </c>
      <c r="I24" s="18">
        <v>2577.6695</v>
      </c>
      <c r="K24" s="19">
        <f t="shared" si="21"/>
        <v>-13.149999990127981</v>
      </c>
      <c r="L24" s="20">
        <f t="shared" si="21"/>
        <v>7.4500001966953278</v>
      </c>
      <c r="M24" s="20">
        <f t="shared" ref="M24" si="39">SQRT(K24^2+L24^2)</f>
        <v>15.113735563093801</v>
      </c>
      <c r="N24" s="20">
        <f>(I24-I23)*100</f>
        <v>1.4999999999872671</v>
      </c>
      <c r="O24" s="21">
        <f>(SQRT((G24-G23)^2+(H24-H23)^2+(I24-I23)^2)*100)</f>
        <v>15.187988763199955</v>
      </c>
      <c r="P24" s="21">
        <f>O24/(F24-F23)</f>
        <v>3.5736444148705777</v>
      </c>
      <c r="Q24" s="22">
        <f>(P24-P23)/(F24-F23)</f>
        <v>0.78749453030931016</v>
      </c>
      <c r="R24" s="26"/>
      <c r="S24" s="52">
        <f t="shared" ref="S24" si="40">IF(K24&lt;0, ATAN2(L24,K24)*180/PI()+360,ATAN2(L24,K24)*180/PI())</f>
        <v>299.53328587417934</v>
      </c>
      <c r="T24" s="53">
        <f t="shared" ref="T24" si="41">ATAN(N24/M24)*180/PI()</f>
        <v>5.6679000069738992</v>
      </c>
      <c r="U24" s="26"/>
      <c r="V24" s="23">
        <f t="shared" ref="V24" si="42">(G24-$G$20)*100</f>
        <v>3.3000000054016709</v>
      </c>
      <c r="W24" s="21">
        <f t="shared" ref="W24" si="43">(H24-$H$20)*100</f>
        <v>-0.69999992847442627</v>
      </c>
      <c r="X24" s="21">
        <f t="shared" ref="X24" si="44">SQRT(V24^2+W24^2)</f>
        <v>3.3734255491288421</v>
      </c>
      <c r="Y24" s="21">
        <f t="shared" ref="Y24" si="45">(I24-$I$20)*100</f>
        <v>1.6999999999825377</v>
      </c>
      <c r="Z24" s="21">
        <f t="shared" ref="Z24" si="46">SQRT((G24-$G$20)^2+(H24-$H$20)^2+(I24-$I$20)^2)*100</f>
        <v>3.777565344961733</v>
      </c>
      <c r="AA24" s="21">
        <f t="shared" ref="AA24" si="47">Z24/F24</f>
        <v>0.11804891703005416</v>
      </c>
      <c r="AB24" s="22">
        <f t="shared" ref="AB24" si="48">(AA24-$AA$20)/(F24-$F$20)</f>
        <v>3.6890286571891924E-3</v>
      </c>
      <c r="AC24" s="26"/>
      <c r="AD24" s="52">
        <f t="shared" ref="AD24" si="49">IF(F24&lt;=0,NA(),IF((G24-$G$20)&lt;0,ATAN2((H24-$H$20),(G24-$G$20))*180/PI()+360,ATAN2((H24-$H$20),(G24-$G$20))*180/PI()))</f>
        <v>101.97613123678511</v>
      </c>
      <c r="AE24" s="53">
        <f t="shared" ref="AE24" si="50">IF(E24&lt;=0,NA(),ATAN(Y24/X24)*180/PI())</f>
        <v>26.745307563113023</v>
      </c>
      <c r="AF24" s="26"/>
      <c r="AG24" s="67">
        <f t="shared" ref="AG24" si="51">1/(O24/E24)</f>
        <v>0.27982638559080475</v>
      </c>
      <c r="AH24" s="67">
        <f t="shared" ref="AH24" si="52">1/(Z24/F24)</f>
        <v>8.4710645820275445</v>
      </c>
      <c r="AI24" s="26"/>
      <c r="AJ24" s="20">
        <f t="shared" ref="AJ24" si="53">SQRT((G24-$E$11)^2+(H24-$F$11)^2+(I24-$G$11)^2)</f>
        <v>331.40100043367926</v>
      </c>
    </row>
    <row r="25" spans="2:100" ht="15.75" x14ac:dyDescent="0.25">
      <c r="B25" s="144">
        <v>6</v>
      </c>
      <c r="C25" s="145"/>
      <c r="D25" s="100">
        <v>45643.583333333336</v>
      </c>
      <c r="E25" s="97">
        <f t="shared" ref="E25:E26" si="54">D25-D24</f>
        <v>4.9583333333357587</v>
      </c>
      <c r="F25" s="98">
        <f t="shared" ref="F25:F26" si="55">D25-D$20</f>
        <v>36.958333333335759</v>
      </c>
      <c r="G25" s="17">
        <v>808775.10199999996</v>
      </c>
      <c r="H25" s="17">
        <v>9158790.0315000005</v>
      </c>
      <c r="I25" s="18">
        <v>2577.6624999999999</v>
      </c>
      <c r="K25" s="19">
        <f t="shared" ref="K25:K26" si="56">(G25-G24)*100</f>
        <v>-9.7500000149011612</v>
      </c>
      <c r="L25" s="20">
        <f t="shared" ref="L25:L26" si="57">(H25-H24)*100</f>
        <v>5.299999937415123</v>
      </c>
      <c r="M25" s="20">
        <f t="shared" ref="M25:M26" si="58">SQRT(K25^2+L25^2)</f>
        <v>11.097409590853756</v>
      </c>
      <c r="N25" s="20">
        <f t="shared" ref="N25:N26" si="59">(I25-I24)*100</f>
        <v>-0.70000000000618456</v>
      </c>
      <c r="O25" s="21">
        <f t="shared" ref="O25:O26" si="60">(SQRT((G25-G24)^2+(H25-H24)^2+(I25-I24)^2)*100)</f>
        <v>11.119464898419421</v>
      </c>
      <c r="P25" s="21">
        <f t="shared" ref="P25:P26" si="61">O25/(F25-F24)</f>
        <v>2.2425811559826521</v>
      </c>
      <c r="Q25" s="22">
        <f t="shared" ref="Q25:Q26" si="62">(P25-P24)/(F25-F24)</f>
        <v>-0.26844973288482848</v>
      </c>
      <c r="R25" s="26"/>
      <c r="S25" s="52">
        <f t="shared" ref="S25:S26" si="63">IF(K25&lt;0, ATAN2(L25,K25)*180/PI()+360,ATAN2(L25,K25)*180/PI())</f>
        <v>298.52804907563996</v>
      </c>
      <c r="T25" s="53">
        <f t="shared" ref="T25:T26" si="64">ATAN(N25/M25)*180/PI()</f>
        <v>-3.6093089319284064</v>
      </c>
      <c r="U25" s="26"/>
      <c r="V25" s="23">
        <f t="shared" ref="V25:V26" si="65">(G25-$G$20)*100</f>
        <v>-6.4500000094994903</v>
      </c>
      <c r="W25" s="21">
        <f t="shared" ref="W25:W26" si="66">(H25-$H$20)*100</f>
        <v>4.6000000089406967</v>
      </c>
      <c r="X25" s="21">
        <f t="shared" ref="X25:X26" si="67">SQRT(V25^2+W25^2)</f>
        <v>7.9222787255181721</v>
      </c>
      <c r="Y25" s="21">
        <f t="shared" ref="Y25:Y26" si="68">(I25-$I$20)*100</f>
        <v>0.99999999997635314</v>
      </c>
      <c r="Z25" s="21">
        <f t="shared" ref="Z25:Z26" si="69">SQRT((G25-$G$20)^2+(H25-$H$20)^2+(I25-$I$20)^2)*100</f>
        <v>7.9851424661524062</v>
      </c>
      <c r="AA25" s="21">
        <f t="shared" ref="AA25:AA26" si="70">Z25/F25</f>
        <v>0.21605796977186603</v>
      </c>
      <c r="AB25" s="22">
        <f t="shared" ref="AB25:AB26" si="71">(AA25-$AA$20)/(F25-$F$20)</f>
        <v>5.845987908144808E-3</v>
      </c>
      <c r="AC25" s="26"/>
      <c r="AD25" s="52">
        <f t="shared" ref="AD25:AD26" si="72">IF(F25&lt;=0,NA(),IF((G25-$G$20)&lt;0,ATAN2((H25-$H$20),(G25-$G$20))*180/PI()+360,ATAN2((H25-$H$20),(G25-$G$20))*180/PI()))</f>
        <v>305.49564129025003</v>
      </c>
      <c r="AE25" s="53">
        <f t="shared" ref="AE25:AE26" si="73">IF(E25&lt;=0,NA(),ATAN(Y25/X25)*180/PI())</f>
        <v>7.1941872292672189</v>
      </c>
      <c r="AF25" s="26"/>
      <c r="AG25" s="67">
        <f t="shared" ref="AG25:AG26" si="74">1/(O25/E25)</f>
        <v>0.44591474307730056</v>
      </c>
      <c r="AH25" s="67">
        <f t="shared" ref="AH25:AH26" si="75">1/(Z25/F25)</f>
        <v>4.6283874696031457</v>
      </c>
      <c r="AI25" s="26"/>
      <c r="AJ25" s="20">
        <f t="shared" ref="AJ25:AJ26" si="76">SQRT((G25-$E$11)^2+(H25-$F$11)^2+(I25-$G$11)^2)</f>
        <v>331.39978676758318</v>
      </c>
    </row>
    <row r="26" spans="2:100" ht="15.75" x14ac:dyDescent="0.25">
      <c r="B26" s="144">
        <v>7</v>
      </c>
      <c r="C26" s="145"/>
      <c r="D26" s="100">
        <v>45644.416666666664</v>
      </c>
      <c r="E26" s="97">
        <f t="shared" si="54"/>
        <v>0.83333333332848269</v>
      </c>
      <c r="F26" s="98">
        <f t="shared" si="55"/>
        <v>37.791666666664241</v>
      </c>
      <c r="G26" s="17">
        <v>808774.97849999997</v>
      </c>
      <c r="H26" s="17">
        <v>9158790.0980000012</v>
      </c>
      <c r="I26" s="18">
        <v>2577.6565000000001</v>
      </c>
      <c r="K26" s="19">
        <f t="shared" si="56"/>
        <v>-12.349999998696148</v>
      </c>
      <c r="L26" s="20">
        <f t="shared" si="57"/>
        <v>6.6500000655651093</v>
      </c>
      <c r="M26" s="20">
        <f t="shared" si="58"/>
        <v>14.026581937158133</v>
      </c>
      <c r="N26" s="20">
        <f t="shared" si="59"/>
        <v>-0.59999999998581188</v>
      </c>
      <c r="O26" s="21">
        <f t="shared" si="60"/>
        <v>14.039408849370897</v>
      </c>
      <c r="P26" s="21">
        <f t="shared" si="61"/>
        <v>16.847290619343141</v>
      </c>
      <c r="Q26" s="22">
        <f t="shared" si="62"/>
        <v>17.525651356134599</v>
      </c>
      <c r="R26" s="26"/>
      <c r="S26" s="52">
        <f t="shared" si="63"/>
        <v>298.30075600433952</v>
      </c>
      <c r="T26" s="53">
        <f t="shared" si="64"/>
        <v>-2.4493866802593804</v>
      </c>
      <c r="U26" s="26"/>
      <c r="V26" s="23">
        <f t="shared" si="65"/>
        <v>-18.800000008195639</v>
      </c>
      <c r="W26" s="21">
        <f t="shared" si="66"/>
        <v>11.250000074505806</v>
      </c>
      <c r="X26" s="21">
        <f t="shared" si="67"/>
        <v>21.908959399855956</v>
      </c>
      <c r="Y26" s="21">
        <f t="shared" si="68"/>
        <v>0.39999999999054126</v>
      </c>
      <c r="Z26" s="21">
        <f t="shared" si="69"/>
        <v>21.912610569818675</v>
      </c>
      <c r="AA26" s="21">
        <f t="shared" si="70"/>
        <v>0.57982652003934065</v>
      </c>
      <c r="AB26" s="22">
        <f t="shared" si="71"/>
        <v>1.5342708358263582E-2</v>
      </c>
      <c r="AC26" s="26"/>
      <c r="AD26" s="52">
        <f t="shared" si="72"/>
        <v>300.89648183129873</v>
      </c>
      <c r="AE26" s="53">
        <f t="shared" si="73"/>
        <v>1.0459540971259003</v>
      </c>
      <c r="AF26" s="26"/>
      <c r="AG26" s="67">
        <f t="shared" si="74"/>
        <v>5.9356725220365968E-2</v>
      </c>
      <c r="AH26" s="67">
        <f t="shared" si="75"/>
        <v>1.7246537808104241</v>
      </c>
      <c r="AI26" s="26"/>
      <c r="AJ26" s="20">
        <f t="shared" si="76"/>
        <v>331.39932182522477</v>
      </c>
    </row>
    <row r="27" spans="2:100" ht="15.75" x14ac:dyDescent="0.25">
      <c r="B27" s="144">
        <v>8</v>
      </c>
      <c r="C27" s="145"/>
      <c r="D27" s="100">
        <v>45648.375</v>
      </c>
      <c r="E27" s="97">
        <f t="shared" ref="E27" si="77">D27-D26</f>
        <v>3.9583333333357587</v>
      </c>
      <c r="F27" s="98">
        <f t="shared" ref="F27" si="78">D27-D$20</f>
        <v>41.75</v>
      </c>
      <c r="G27" s="17">
        <v>808775.19100000011</v>
      </c>
      <c r="H27" s="17">
        <v>9158789.9805000015</v>
      </c>
      <c r="I27" s="18">
        <v>2577.6514999999999</v>
      </c>
      <c r="K27" s="19">
        <f t="shared" ref="K27" si="79">(G27-G26)*100</f>
        <v>21.250000013969839</v>
      </c>
      <c r="L27" s="20">
        <f t="shared" ref="L27" si="80">(H27-H26)*100</f>
        <v>-11.749999970197678</v>
      </c>
      <c r="M27" s="20">
        <f t="shared" ref="M27" si="81">SQRT(K27^2+L27^2)</f>
        <v>24.282195120980383</v>
      </c>
      <c r="N27" s="20">
        <f t="shared" ref="N27" si="82">(I27-I26)*100</f>
        <v>-0.50000000001091394</v>
      </c>
      <c r="O27" s="21">
        <f t="shared" ref="O27" si="83">(SQRT((G27-G26)^2+(H27-H26)^2+(I27-I26)^2)*100)</f>
        <v>24.287342380206496</v>
      </c>
      <c r="P27" s="21">
        <f t="shared" ref="P27" si="84">O27/(F27-F26)</f>
        <v>6.1357496539431446</v>
      </c>
      <c r="Q27" s="22">
        <f t="shared" ref="Q27" si="85">(P27-P26)/(F27-F26)</f>
        <v>-2.7060735070467623</v>
      </c>
      <c r="R27" s="26"/>
      <c r="S27" s="52">
        <f t="shared" ref="S27" si="86">IF(K27&lt;0, ATAN2(L27,K27)*180/PI()+360,ATAN2(L27,K27)*180/PI())</f>
        <v>118.94001261534905</v>
      </c>
      <c r="T27" s="53">
        <f t="shared" ref="T27" si="87">ATAN(N27/M27)*180/PI()</f>
        <v>-1.1796232489945007</v>
      </c>
      <c r="U27" s="26"/>
      <c r="V27" s="23">
        <f t="shared" ref="V27" si="88">(G27-$G$20)*100</f>
        <v>2.4500000057742</v>
      </c>
      <c r="W27" s="21">
        <f t="shared" ref="W27" si="89">(H27-$H$20)*100</f>
        <v>-0.49999989569187164</v>
      </c>
      <c r="X27" s="21">
        <f t="shared" ref="X27" si="90">SQRT(V27^2+W27^2)</f>
        <v>2.5004999348101293</v>
      </c>
      <c r="Y27" s="21">
        <f t="shared" ref="Y27" si="91">(I27-$I$20)*100</f>
        <v>-0.10000000002037268</v>
      </c>
      <c r="Z27" s="21">
        <f t="shared" ref="Z27" si="92">SQRT((G27-$G$20)^2+(H27-$H$20)^2+(I27-$I$20)^2)*100</f>
        <v>2.5024987360615261</v>
      </c>
      <c r="AA27" s="21">
        <f t="shared" ref="AA27" si="93">Z27/F27</f>
        <v>5.9940089486503617E-2</v>
      </c>
      <c r="AB27" s="22">
        <f t="shared" ref="AB27" si="94">(AA27-$AA$20)/(F27-$F$20)</f>
        <v>1.4356907661437991E-3</v>
      </c>
      <c r="AC27" s="26"/>
      <c r="AD27" s="52">
        <f t="shared" ref="AD27" si="95">IF(F27&lt;=0,NA(),IF((G27-$G$20)&lt;0,ATAN2((H27-$H$20),(G27-$G$20))*180/PI()+360,ATAN2((H27-$H$20),(G27-$G$20))*180/PI()))</f>
        <v>101.53461828537013</v>
      </c>
      <c r="AE27" s="53">
        <f t="shared" ref="AE27" si="96">IF(E27&lt;=0,NA(),ATAN(Y27/X27)*180/PI())</f>
        <v>-2.2901525600876758</v>
      </c>
      <c r="AF27" s="26"/>
      <c r="AG27" s="67">
        <f t="shared" ref="AG27" si="97">1/(O27/E27)</f>
        <v>0.16297927008109744</v>
      </c>
      <c r="AH27" s="67">
        <f t="shared" ref="AH27" si="98">1/(Z27/F27)</f>
        <v>16.683325109569022</v>
      </c>
      <c r="AI27" s="26"/>
      <c r="AJ27" s="20">
        <f t="shared" ref="AJ27" si="99">SQRT((G27-$E$11)^2+(H27-$F$11)^2+(I27-$G$11)^2)</f>
        <v>331.40031446274145</v>
      </c>
    </row>
    <row r="28" spans="2:100" ht="15.75" x14ac:dyDescent="0.25">
      <c r="B28" s="144">
        <v>9</v>
      </c>
      <c r="C28" s="145"/>
      <c r="D28" s="100">
        <v>45652.375</v>
      </c>
      <c r="E28" s="97">
        <f t="shared" ref="E28:E29" si="100">D28-D27</f>
        <v>4</v>
      </c>
      <c r="F28" s="98">
        <f t="shared" ref="F28:F29" si="101">D28-D$20</f>
        <v>45.75</v>
      </c>
      <c r="G28" s="17">
        <v>808775.19649999996</v>
      </c>
      <c r="H28" s="17">
        <v>9158789.9805000015</v>
      </c>
      <c r="I28" s="18">
        <v>2577.6589999999997</v>
      </c>
      <c r="K28" s="19">
        <f t="shared" ref="K28:K29" si="102">(G28-G27)*100</f>
        <v>0.54999998537823558</v>
      </c>
      <c r="L28" s="20">
        <f t="shared" ref="L28:L29" si="103">(H28-H27)*100</f>
        <v>0</v>
      </c>
      <c r="M28" s="20">
        <f t="shared" ref="M28:M29" si="104">SQRT(K28^2+L28^2)</f>
        <v>0.54999998537823558</v>
      </c>
      <c r="N28" s="20">
        <f t="shared" ref="N28:N29" si="105">(I28-I27)*100</f>
        <v>0.74999999997089617</v>
      </c>
      <c r="O28" s="21">
        <f t="shared" ref="O28:O29" si="106">(SQRT((G28-G27)^2+(H28-H27)^2+(I28-I27)^2)*100)</f>
        <v>0.93005375321666417</v>
      </c>
      <c r="P28" s="21">
        <f t="shared" ref="P28:P29" si="107">O28/(F28-F27)</f>
        <v>0.23251343830416604</v>
      </c>
      <c r="Q28" s="22">
        <f t="shared" ref="Q28:Q29" si="108">(P28-P27)/(F28-F27)</f>
        <v>-1.4758090539097446</v>
      </c>
      <c r="R28" s="26"/>
      <c r="S28" s="52">
        <f t="shared" ref="S28:S29" si="109">IF(K28&lt;0, ATAN2(L28,K28)*180/PI()+360,ATAN2(L28,K28)*180/PI())</f>
        <v>90</v>
      </c>
      <c r="T28" s="53">
        <f t="shared" ref="T28:T29" si="110">ATAN(N28/M28)*180/PI()</f>
        <v>53.746162987881121</v>
      </c>
      <c r="U28" s="26"/>
      <c r="V28" s="23">
        <f t="shared" ref="V28:V29" si="111">(G28-$G$20)*100</f>
        <v>2.9999999911524355</v>
      </c>
      <c r="W28" s="21">
        <f t="shared" ref="W28:W29" si="112">(H28-$H$20)*100</f>
        <v>-0.49999989569187164</v>
      </c>
      <c r="X28" s="21">
        <f t="shared" ref="X28:X29" si="113">SQRT(V28^2+W28^2)</f>
        <v>3.0413812392737771</v>
      </c>
      <c r="Y28" s="21">
        <f t="shared" ref="Y28:Y29" si="114">(I28-$I$20)*100</f>
        <v>0.64999999995052349</v>
      </c>
      <c r="Z28" s="21">
        <f t="shared" ref="Z28:Z29" si="115">SQRT((G28-$G$20)^2+(H28-$H$20)^2+(I28-$I$20)^2)*100</f>
        <v>3.1100642827025577</v>
      </c>
      <c r="AA28" s="21">
        <f t="shared" ref="AA28:AA29" si="116">Z28/F28</f>
        <v>6.7979547162897433E-2</v>
      </c>
      <c r="AB28" s="22">
        <f t="shared" ref="AB28:AB29" si="117">(AA28-$AA$20)/(F28-$F$20)</f>
        <v>1.4858917412655178E-3</v>
      </c>
      <c r="AC28" s="26"/>
      <c r="AD28" s="52">
        <f t="shared" ref="AD28:AD29" si="118">IF(F28&lt;=0,NA(),IF((G28-$G$20)&lt;0,ATAN2((H28-$H$20),(G28-$G$20))*180/PI()+360,ATAN2((H28-$H$20),(G28-$G$20))*180/PI()))</f>
        <v>99.462320297130191</v>
      </c>
      <c r="AE28" s="53">
        <f t="shared" ref="AE28:AE29" si="119">IF(E28&lt;=0,NA(),ATAN(Y28/X28)*180/PI())</f>
        <v>12.063691421887162</v>
      </c>
      <c r="AF28" s="26"/>
      <c r="AG28" s="67">
        <f t="shared" ref="AG28:AG29" si="120">1/(O28/E28)</f>
        <v>4.3008266846574026</v>
      </c>
      <c r="AH28" s="67">
        <f t="shared" ref="AH28:AH29" si="121">1/(Z28/F28)</f>
        <v>14.71030687515068</v>
      </c>
      <c r="AI28" s="26"/>
      <c r="AJ28" s="20">
        <f t="shared" ref="AJ28:AJ29" si="122">SQRT((G28-$E$11)^2+(H28-$F$11)^2+(I28-$G$11)^2)</f>
        <v>331.39895625522041</v>
      </c>
    </row>
    <row r="29" spans="2:100" ht="15.75" x14ac:dyDescent="0.25">
      <c r="B29" s="144">
        <v>10</v>
      </c>
      <c r="C29" s="145"/>
      <c r="D29" s="100">
        <v>45664.375</v>
      </c>
      <c r="E29" s="97">
        <f t="shared" si="100"/>
        <v>12</v>
      </c>
      <c r="F29" s="98">
        <f t="shared" si="101"/>
        <v>57.75</v>
      </c>
      <c r="G29" s="17">
        <v>808775.22329999995</v>
      </c>
      <c r="H29" s="17">
        <v>9158790.1439999994</v>
      </c>
      <c r="I29" s="18">
        <v>2577.6668</v>
      </c>
      <c r="K29" s="19">
        <f t="shared" si="102"/>
        <v>2.6799999992363155</v>
      </c>
      <c r="L29" s="20">
        <f t="shared" si="103"/>
        <v>16.349999792873859</v>
      </c>
      <c r="M29" s="20">
        <f t="shared" si="104"/>
        <v>16.568189195650863</v>
      </c>
      <c r="N29" s="20">
        <f t="shared" si="105"/>
        <v>0.78000000003157766</v>
      </c>
      <c r="O29" s="21">
        <f t="shared" si="106"/>
        <v>16.586539519228573</v>
      </c>
      <c r="P29" s="21">
        <f t="shared" si="107"/>
        <v>1.3822116266023812</v>
      </c>
      <c r="Q29" s="22">
        <f t="shared" si="108"/>
        <v>9.5808182358184599E-2</v>
      </c>
      <c r="R29" s="26"/>
      <c r="S29" s="52">
        <f t="shared" si="109"/>
        <v>9.308821393949243</v>
      </c>
      <c r="T29" s="53">
        <f t="shared" si="110"/>
        <v>2.6953902157068037</v>
      </c>
      <c r="U29" s="26"/>
      <c r="V29" s="23">
        <f t="shared" si="111"/>
        <v>5.679999990388751</v>
      </c>
      <c r="W29" s="21">
        <f t="shared" si="112"/>
        <v>15.849999897181988</v>
      </c>
      <c r="X29" s="21">
        <f t="shared" si="113"/>
        <v>16.837009729506164</v>
      </c>
      <c r="Y29" s="21">
        <f t="shared" si="114"/>
        <v>1.4299999999821011</v>
      </c>
      <c r="Z29" s="21">
        <f t="shared" si="115"/>
        <v>16.8976269526651</v>
      </c>
      <c r="AA29" s="21">
        <f t="shared" si="116"/>
        <v>0.29259960091194975</v>
      </c>
      <c r="AB29" s="22">
        <f t="shared" si="117"/>
        <v>5.0666597560510779E-3</v>
      </c>
      <c r="AC29" s="26"/>
      <c r="AD29" s="52">
        <f t="shared" si="118"/>
        <v>19.715629396869886</v>
      </c>
      <c r="AE29" s="53">
        <f t="shared" si="119"/>
        <v>4.8545916555788606</v>
      </c>
      <c r="AF29" s="26"/>
      <c r="AG29" s="67">
        <f t="shared" si="120"/>
        <v>0.72347821473481833</v>
      </c>
      <c r="AH29" s="67">
        <f t="shared" si="121"/>
        <v>3.4176396580285289</v>
      </c>
      <c r="AI29" s="26"/>
      <c r="AJ29" s="20">
        <f t="shared" si="122"/>
        <v>331.24586886521587</v>
      </c>
    </row>
    <row r="30" spans="2:100" ht="15.75" x14ac:dyDescent="0.25">
      <c r="B30" s="144">
        <v>11</v>
      </c>
      <c r="C30" s="145"/>
      <c r="D30" s="100">
        <v>45666.375</v>
      </c>
      <c r="E30" s="97">
        <f t="shared" ref="E30" si="123">D30-D29</f>
        <v>2</v>
      </c>
      <c r="F30" s="98">
        <f t="shared" ref="F30" si="124">D30-D$20</f>
        <v>59.75</v>
      </c>
      <c r="G30" s="17">
        <v>808775.23145000008</v>
      </c>
      <c r="H30" s="17">
        <v>9158790.1387000009</v>
      </c>
      <c r="I30" s="18">
        <v>2577.6605500000001</v>
      </c>
      <c r="K30" s="19">
        <f t="shared" ref="K30" si="125">(G30-G29)*100</f>
        <v>0.8150000125169754</v>
      </c>
      <c r="L30" s="20">
        <f t="shared" ref="L30" si="126">(H30-H29)*100</f>
        <v>-0.52999984472990036</v>
      </c>
      <c r="M30" s="20">
        <f t="shared" ref="M30" si="127">SQRT(K30^2+L30^2)</f>
        <v>0.97217532154256436</v>
      </c>
      <c r="N30" s="20">
        <f t="shared" ref="N30" si="128">(I30-I29)*100</f>
        <v>-0.62499999999090505</v>
      </c>
      <c r="O30" s="21">
        <f t="shared" ref="O30" si="129">(SQRT((G30-G29)^2+(H30-H29)^2+(I30-I29)^2)*100)</f>
        <v>1.1557464496181764</v>
      </c>
      <c r="P30" s="21">
        <f t="shared" ref="P30" si="130">O30/(F30-F29)</f>
        <v>0.5778732248090882</v>
      </c>
      <c r="Q30" s="22">
        <f t="shared" ref="Q30" si="131">(P30-P29)/(F30-F29)</f>
        <v>-0.40216920089664648</v>
      </c>
      <c r="R30" s="26"/>
      <c r="S30" s="52">
        <f t="shared" ref="S30" si="132">IF(K30&lt;0, ATAN2(L30,K30)*180/PI()+360,ATAN2(L30,K30)*180/PI())</f>
        <v>123.0362130351122</v>
      </c>
      <c r="T30" s="53">
        <f t="shared" ref="T30" si="133">ATAN(N30/M30)*180/PI()</f>
        <v>-32.736483580153269</v>
      </c>
      <c r="U30" s="26"/>
      <c r="V30" s="23">
        <f t="shared" ref="V30" si="134">(G30-$G$20)*100</f>
        <v>6.4950000029057264</v>
      </c>
      <c r="W30" s="21">
        <f t="shared" ref="W30" si="135">(H30-$H$20)*100</f>
        <v>15.320000052452087</v>
      </c>
      <c r="X30" s="21">
        <f t="shared" ref="X30" si="136">SQRT(V30^2+W30^2)</f>
        <v>16.639934694729945</v>
      </c>
      <c r="Y30" s="21">
        <f t="shared" ref="Y30" si="137">(I30-$I$20)*100</f>
        <v>0.80499999999119609</v>
      </c>
      <c r="Z30" s="21">
        <f t="shared" ref="Z30" si="138">SQRT((G30-$G$20)^2+(H30-$H$20)^2+(I30-$I$20)^2)*100</f>
        <v>16.659395296494502</v>
      </c>
      <c r="AA30" s="21">
        <f t="shared" ref="AA30" si="139">Z30/F30</f>
        <v>0.27881833132208372</v>
      </c>
      <c r="AB30" s="22">
        <f t="shared" ref="AB30" si="140">(AA30-$AA$20)/(F30-$F$20)</f>
        <v>4.6664155869804809E-3</v>
      </c>
      <c r="AC30" s="26"/>
      <c r="AD30" s="52">
        <f t="shared" ref="AD30" si="141">IF(F30&lt;=0,NA(),IF((G30-$G$20)&lt;0,ATAN2((H30-$H$20),(G30-$G$20))*180/PI()+360,ATAN2((H30-$H$20),(G30-$G$20))*180/PI()))</f>
        <v>22.974788782464202</v>
      </c>
      <c r="AE30" s="53">
        <f t="shared" ref="AE30" si="142">IF(E30&lt;=0,NA(),ATAN(Y30/X30)*180/PI())</f>
        <v>2.7696725832046125</v>
      </c>
      <c r="AF30" s="26"/>
      <c r="AG30" s="67">
        <f t="shared" ref="AG30" si="143">1/(O30/E30)</f>
        <v>1.7304833604816519</v>
      </c>
      <c r="AH30" s="67">
        <f t="shared" ref="AH30" si="144">1/(Z30/F30)</f>
        <v>3.5865647543985402</v>
      </c>
      <c r="AI30" s="26"/>
      <c r="AJ30" s="20">
        <f t="shared" ref="AJ30" si="145">SQRT((G30-$E$11)^2+(H30-$F$11)^2+(I30-$G$11)^2)</f>
        <v>331.24560334864213</v>
      </c>
    </row>
    <row r="31" spans="2:100" ht="15.75" x14ac:dyDescent="0.25">
      <c r="B31" s="144">
        <v>12</v>
      </c>
      <c r="C31" s="145"/>
      <c r="D31" s="100">
        <v>45685.416666666664</v>
      </c>
      <c r="E31" s="97">
        <f t="shared" ref="E31" si="146">D31-D30</f>
        <v>19.041666666664241</v>
      </c>
      <c r="F31" s="98">
        <f t="shared" ref="F31" si="147">D31-D$20</f>
        <v>78.791666666664241</v>
      </c>
      <c r="G31" s="17">
        <v>808775.18950000009</v>
      </c>
      <c r="H31" s="17">
        <v>9158790.0135000013</v>
      </c>
      <c r="I31" s="18">
        <v>2577.6885000000002</v>
      </c>
      <c r="K31" s="19">
        <f t="shared" ref="K31:K32" si="148">(G31-G30)*100</f>
        <v>-4.1949999984353781</v>
      </c>
      <c r="L31" s="20">
        <f t="shared" ref="L31:L32" si="149">(H31-H30)*100</f>
        <v>-12.519999966025352</v>
      </c>
      <c r="M31" s="20">
        <f t="shared" ref="M31:M32" si="150">SQRT(K31^2+L31^2)</f>
        <v>13.20410633614209</v>
      </c>
      <c r="N31" s="20">
        <f t="shared" ref="N31:N32" si="151">(I31-I30)*100</f>
        <v>2.7950000000146247</v>
      </c>
      <c r="O31" s="21">
        <f t="shared" ref="O31:O32" si="152">(SQRT((G31-G30)^2+(H31-H30)^2+(I31-I30)^2)*100)</f>
        <v>13.496682893816148</v>
      </c>
      <c r="P31" s="21">
        <f t="shared" ref="P31:P32" si="153">O31/(F31-F30)</f>
        <v>0.70879735109765607</v>
      </c>
      <c r="Q31" s="22">
        <f t="shared" ref="Q31:Q32" si="154">(P31-P30)/(F31-F30)</f>
        <v>6.8756652755492973E-3</v>
      </c>
      <c r="R31" s="26"/>
      <c r="S31" s="52">
        <f t="shared" ref="S31:S32" si="155">IF(K31&lt;0, ATAN2(L31,K31)*180/PI()+360,ATAN2(L31,K31)*180/PI())</f>
        <v>198.52414111957924</v>
      </c>
      <c r="T31" s="53">
        <f t="shared" ref="T31:T32" si="156">ATAN(N31/M31)*180/PI()</f>
        <v>11.951751331483921</v>
      </c>
      <c r="U31" s="26"/>
      <c r="V31" s="23">
        <f t="shared" ref="V31:V32" si="157">(G31-$G$20)*100</f>
        <v>2.3000000044703484</v>
      </c>
      <c r="W31" s="21">
        <f t="shared" ref="W31:W32" si="158">(H31-$H$20)*100</f>
        <v>2.8000000864267349</v>
      </c>
      <c r="X31" s="21">
        <f t="shared" ref="X31:X32" si="159">SQRT(V31^2+W31^2)</f>
        <v>3.6235342560204016</v>
      </c>
      <c r="Y31" s="21">
        <f t="shared" ref="Y31:Y32" si="160">(I31-$I$20)*100</f>
        <v>3.6000000000058208</v>
      </c>
      <c r="Z31" s="21">
        <f t="shared" ref="Z31:Z32" si="161">SQRT((G31-$G$20)^2+(H31-$H$20)^2+(I31-$I$20)^2)*100</f>
        <v>5.1078371650430707</v>
      </c>
      <c r="AA31" s="21">
        <f t="shared" ref="AA31:AA32" si="162">Z31/F31</f>
        <v>6.4827124252267304E-2</v>
      </c>
      <c r="AB31" s="22">
        <f t="shared" ref="AB31:AB32" si="163">(AA31-$AA$20)/(F31-$F$20)</f>
        <v>8.2276625174746863E-4</v>
      </c>
      <c r="AC31" s="26"/>
      <c r="AD31" s="52">
        <f t="shared" ref="AD31:AD32" si="164">IF(F31&lt;=0,NA(),IF((G31-$G$20)&lt;0,ATAN2((H31-$H$20),(G31-$G$20))*180/PI()+360,ATAN2((H31-$H$20),(G31-$G$20))*180/PI()))</f>
        <v>39.400659850671332</v>
      </c>
      <c r="AE31" s="53">
        <f t="shared" ref="AE31:AE32" si="165">IF(E31&lt;=0,NA(),ATAN(Y31/X31)*180/PI())</f>
        <v>44.813331158277784</v>
      </c>
      <c r="AF31" s="26"/>
      <c r="AG31" s="67">
        <f t="shared" ref="AG31:AG32" si="166">1/(O31/E31)</f>
        <v>1.4108404869902269</v>
      </c>
      <c r="AH31" s="67">
        <f t="shared" ref="AH31:AH32" si="167">1/(Z31/F31)</f>
        <v>15.425641836411174</v>
      </c>
      <c r="AI31" s="26"/>
      <c r="AJ31" s="20">
        <f t="shared" ref="AJ31:AJ32" si="168">SQRT((G31-$E$11)^2+(H31-$F$11)^2+(I31-$G$11)^2)</f>
        <v>331.37847507700434</v>
      </c>
    </row>
    <row r="32" spans="2:100" ht="15.75" x14ac:dyDescent="0.25">
      <c r="B32" s="144">
        <v>13</v>
      </c>
      <c r="C32" s="145"/>
      <c r="D32" s="100">
        <v>45687.375</v>
      </c>
      <c r="E32" s="97">
        <f t="shared" ref="E32" si="169">D32-D31</f>
        <v>1.9583333333357587</v>
      </c>
      <c r="F32" s="98">
        <f t="shared" ref="F32" si="170">D32-D$20</f>
        <v>80.75</v>
      </c>
      <c r="G32" s="17">
        <v>808775.1925</v>
      </c>
      <c r="H32" s="17">
        <v>9158790.0120000001</v>
      </c>
      <c r="I32" s="18">
        <v>2577.6804999999999</v>
      </c>
      <c r="K32" s="19">
        <f t="shared" si="148"/>
        <v>0.29999999096617103</v>
      </c>
      <c r="L32" s="20">
        <f t="shared" si="149"/>
        <v>-0.15000011771917343</v>
      </c>
      <c r="M32" s="20">
        <f t="shared" si="150"/>
        <v>0.33541024119049884</v>
      </c>
      <c r="N32" s="20">
        <f t="shared" si="151"/>
        <v>-0.80000000002655725</v>
      </c>
      <c r="O32" s="21">
        <f t="shared" si="152"/>
        <v>0.86746759590082689</v>
      </c>
      <c r="P32" s="21">
        <f t="shared" si="153"/>
        <v>0.44296217662966086</v>
      </c>
      <c r="Q32" s="22">
        <f t="shared" si="154"/>
        <v>-0.13574562100476562</v>
      </c>
      <c r="R32" s="26"/>
      <c r="S32" s="52">
        <f t="shared" si="155"/>
        <v>116.56506985337401</v>
      </c>
      <c r="T32" s="53">
        <f t="shared" si="156"/>
        <v>-67.253508481129174</v>
      </c>
      <c r="U32" s="26"/>
      <c r="V32" s="23">
        <f t="shared" si="157"/>
        <v>2.5999999954365194</v>
      </c>
      <c r="W32" s="21">
        <f t="shared" si="158"/>
        <v>2.6499999687075615</v>
      </c>
      <c r="X32" s="21">
        <f t="shared" si="159"/>
        <v>3.7124789306365065</v>
      </c>
      <c r="Y32" s="21">
        <f t="shared" si="160"/>
        <v>2.7999999999792635</v>
      </c>
      <c r="Z32" s="21">
        <f t="shared" si="161"/>
        <v>4.6499999796025646</v>
      </c>
      <c r="AA32" s="21">
        <f t="shared" si="162"/>
        <v>5.758513906628563E-2</v>
      </c>
      <c r="AB32" s="22">
        <f t="shared" si="163"/>
        <v>7.1312865716762386E-4</v>
      </c>
      <c r="AC32" s="26"/>
      <c r="AD32" s="52">
        <f t="shared" si="164"/>
        <v>44.454342694537374</v>
      </c>
      <c r="AE32" s="53">
        <f t="shared" si="165"/>
        <v>37.024074510933445</v>
      </c>
      <c r="AF32" s="26"/>
      <c r="AG32" s="67">
        <f t="shared" si="166"/>
        <v>2.2575290911035308</v>
      </c>
      <c r="AH32" s="67">
        <f t="shared" si="167"/>
        <v>17.365591474024416</v>
      </c>
      <c r="AI32" s="26"/>
      <c r="AJ32" s="20">
        <f t="shared" si="168"/>
        <v>331.37705189831019</v>
      </c>
    </row>
    <row r="33" spans="2:36" ht="15.75" x14ac:dyDescent="0.25">
      <c r="B33" s="144">
        <v>14</v>
      </c>
      <c r="C33" s="145"/>
      <c r="D33" s="100">
        <v>45698.375</v>
      </c>
      <c r="E33" s="97">
        <f t="shared" ref="E33" si="171">D33-D32</f>
        <v>11</v>
      </c>
      <c r="F33" s="98">
        <f t="shared" ref="F33" si="172">D33-D$20</f>
        <v>91.75</v>
      </c>
      <c r="G33" s="17">
        <v>808775.17449999996</v>
      </c>
      <c r="H33" s="17">
        <v>9158790.0179999992</v>
      </c>
      <c r="I33" s="18">
        <v>2577.672</v>
      </c>
      <c r="K33" s="19">
        <f t="shared" ref="K33" si="173">(G33-G32)*100</f>
        <v>-1.8000000040046871</v>
      </c>
      <c r="L33" s="20">
        <f t="shared" ref="L33" si="174">(H33-H32)*100</f>
        <v>0.59999991208314896</v>
      </c>
      <c r="M33" s="20">
        <f t="shared" ref="M33" si="175">SQRT(K33^2+L33^2)</f>
        <v>1.8973665720984598</v>
      </c>
      <c r="N33" s="20">
        <f t="shared" ref="N33" si="176">(I33-I32)*100</f>
        <v>-0.84999999999126885</v>
      </c>
      <c r="O33" s="21">
        <f t="shared" ref="O33" si="177">(SQRT((G33-G32)^2+(H33-H32)^2+(I33-I32)^2)*100)</f>
        <v>2.0790622667207002</v>
      </c>
      <c r="P33" s="21">
        <f t="shared" ref="P33" si="178">O33/(F33-F32)</f>
        <v>0.18900566061097274</v>
      </c>
      <c r="Q33" s="22">
        <f t="shared" ref="Q33" si="179">(P33-P32)/(F33-F32)</f>
        <v>-2.3086956001698921E-2</v>
      </c>
      <c r="R33" s="26"/>
      <c r="S33" s="52">
        <f t="shared" ref="S33" si="180">IF(K33&lt;0, ATAN2(L33,K33)*180/PI()+360,ATAN2(L33,K33)*180/PI())</f>
        <v>288.43494626604775</v>
      </c>
      <c r="T33" s="53">
        <f t="shared" ref="T33" si="181">ATAN(N33/M33)*180/PI()</f>
        <v>-24.131870954187995</v>
      </c>
      <c r="U33" s="26"/>
      <c r="V33" s="23">
        <f t="shared" ref="V33" si="182">(G33-$G$20)*100</f>
        <v>0.79999999143183231</v>
      </c>
      <c r="W33" s="21">
        <f t="shared" ref="W33" si="183">(H33-$H$20)*100</f>
        <v>3.2499998807907104</v>
      </c>
      <c r="X33" s="21">
        <f t="shared" ref="X33" si="184">SQRT(V33^2+W33^2)</f>
        <v>3.347013476433963</v>
      </c>
      <c r="Y33" s="21">
        <f t="shared" ref="Y33" si="185">(I33-$I$20)*100</f>
        <v>1.9499999999879947</v>
      </c>
      <c r="Z33" s="21">
        <f t="shared" ref="Z33" si="186">SQRT((G33-$G$20)^2+(H33-$H$20)^2+(I33-$I$20)^2)*100</f>
        <v>3.8736286878563542</v>
      </c>
      <c r="AA33" s="21">
        <f t="shared" ref="AA33" si="187">Z33/F33</f>
        <v>4.2219386243665988E-2</v>
      </c>
      <c r="AB33" s="22">
        <f t="shared" ref="AB33" si="188">(AA33-$AA$20)/(F33-$F$20)</f>
        <v>4.6015679829608703E-4</v>
      </c>
      <c r="AC33" s="26"/>
      <c r="AD33" s="52">
        <f t="shared" ref="AD33" si="189">IF(F33&lt;=0,NA(),IF((G33-$G$20)&lt;0,ATAN2((H33-$H$20),(G33-$G$20))*180/PI()+360,ATAN2((H33-$H$20),(G33-$G$20))*180/PI()))</f>
        <v>13.828651317619316</v>
      </c>
      <c r="AE33" s="53">
        <f t="shared" ref="AE33" si="190">IF(E33&lt;=0,NA(),ATAN(Y33/X33)*180/PI())</f>
        <v>30.22546051355372</v>
      </c>
      <c r="AF33" s="26"/>
      <c r="AG33" s="67">
        <f t="shared" ref="AG33" si="191">1/(O33/E33)</f>
        <v>5.2908468284359147</v>
      </c>
      <c r="AH33" s="67">
        <f t="shared" ref="AH33" si="192">1/(Z33/F33)</f>
        <v>23.685801452171184</v>
      </c>
      <c r="AI33" s="26"/>
      <c r="AJ33" s="20">
        <f t="shared" ref="AJ33" si="193">SQRT((G33-$E$11)^2+(H33-$F$11)^2+(I33-$G$11)^2)</f>
        <v>331.37892556269031</v>
      </c>
    </row>
    <row r="34" spans="2:36" ht="15.75" x14ac:dyDescent="0.25">
      <c r="B34" s="144">
        <v>15</v>
      </c>
      <c r="C34" s="145"/>
      <c r="D34" s="100">
        <v>45702.458333333336</v>
      </c>
      <c r="E34" s="97">
        <f t="shared" ref="E34:E35" si="194">D34-D33</f>
        <v>4.0833333333357587</v>
      </c>
      <c r="F34" s="98">
        <f t="shared" ref="F34:F35" si="195">D34-D$20</f>
        <v>95.833333333335759</v>
      </c>
      <c r="G34" s="17">
        <v>808775.17550000001</v>
      </c>
      <c r="H34" s="17">
        <v>9158790.0205000006</v>
      </c>
      <c r="I34" s="18">
        <v>2577.6695</v>
      </c>
      <c r="K34" s="19">
        <f t="shared" ref="K34:K35" si="196">(G34-G33)*100</f>
        <v>0.10000000474974513</v>
      </c>
      <c r="L34" s="20">
        <f t="shared" ref="L34:L35" si="197">(H34-H33)*100</f>
        <v>0.25000013411045074</v>
      </c>
      <c r="M34" s="20">
        <f t="shared" ref="M34:M35" si="198">SQRT(K34^2+L34^2)</f>
        <v>0.26925836663916758</v>
      </c>
      <c r="N34" s="20">
        <f t="shared" ref="N34:N35" si="199">(I34-I33)*100</f>
        <v>-0.25000000000545697</v>
      </c>
      <c r="O34" s="21">
        <f t="shared" ref="O34:O35" si="200">(SQRT((G34-G33)^2+(H34-H33)^2+(I34-I33)^2)*100)</f>
        <v>0.3674235539645232</v>
      </c>
      <c r="P34" s="21">
        <f t="shared" ref="P34:P35" si="201">O34/(F34-F33)</f>
        <v>8.99812785218706E-2</v>
      </c>
      <c r="Q34" s="22">
        <f t="shared" ref="Q34:Q35" si="202">(P34-P33)/(F34-F33)</f>
        <v>-2.4250869083031017E-2</v>
      </c>
      <c r="R34" s="26"/>
      <c r="S34" s="52">
        <f t="shared" ref="S34:S35" si="203">IF(K34&lt;0, ATAN2(L34,K34)*180/PI()+360,ATAN2(L34,K34)*180/PI())</f>
        <v>21.801399826201944</v>
      </c>
      <c r="T34" s="53">
        <f t="shared" ref="T34:T35" si="204">ATAN(N34/M34)*180/PI()</f>
        <v>-42.875975268279426</v>
      </c>
      <c r="U34" s="26"/>
      <c r="V34" s="23">
        <f t="shared" ref="V34:V35" si="205">(G34-$G$20)*100</f>
        <v>0.89999999618157744</v>
      </c>
      <c r="W34" s="21">
        <f t="shared" ref="W34:W35" si="206">(H34-$H$20)*100</f>
        <v>3.5000000149011612</v>
      </c>
      <c r="X34" s="21">
        <f t="shared" ref="X34:X35" si="207">SQRT(V34^2+W34^2)</f>
        <v>3.6138622133992557</v>
      </c>
      <c r="Y34" s="21">
        <f t="shared" ref="Y34:Y35" si="208">(I34-$I$20)*100</f>
        <v>1.6999999999825377</v>
      </c>
      <c r="Z34" s="21">
        <f t="shared" ref="Z34:Z35" si="209">SQRT((G34-$G$20)^2+(H34-$H$20)^2+(I34-$I$20)^2)*100</f>
        <v>3.9937451217341846</v>
      </c>
      <c r="AA34" s="21">
        <f t="shared" ref="AA34:AA35" si="210">Z34/F34</f>
        <v>4.1673862139833914E-2</v>
      </c>
      <c r="AB34" s="22">
        <f t="shared" ref="AB34:AB35" si="211">(AA34-$AA$20)/(F34-$F$20)</f>
        <v>4.3485769189390808E-4</v>
      </c>
      <c r="AC34" s="26"/>
      <c r="AD34" s="52">
        <f t="shared" ref="AD34:AD35" si="212">IF(F34&lt;=0,NA(),IF((G34-$G$20)&lt;0,ATAN2((H34-$H$20),(G34-$G$20))*180/PI()+360,ATAN2((H34-$H$20),(G34-$G$20))*180/PI()))</f>
        <v>14.420773010043565</v>
      </c>
      <c r="AE34" s="53">
        <f t="shared" ref="AE34:AE35" si="213">IF(E34&lt;=0,NA(),ATAN(Y34/X34)*180/PI())</f>
        <v>25.192802366486546</v>
      </c>
      <c r="AF34" s="26"/>
      <c r="AG34" s="67">
        <f t="shared" ref="AG34:AG35" si="214">1/(O34/E34)</f>
        <v>11.113422885594394</v>
      </c>
      <c r="AH34" s="67">
        <f t="shared" ref="AH34:AH35" si="215">1/(Z34/F34)</f>
        <v>23.995856123067391</v>
      </c>
      <c r="AI34" s="26"/>
      <c r="AJ34" s="20">
        <f t="shared" ref="AJ34:AJ35" si="216">SQRT((G34-$E$11)^2+(H34-$F$11)^2+(I34-$G$11)^2)</f>
        <v>331.37587756322517</v>
      </c>
    </row>
    <row r="35" spans="2:36" ht="15.75" x14ac:dyDescent="0.25">
      <c r="B35" s="144">
        <v>16</v>
      </c>
      <c r="C35" s="145"/>
      <c r="D35" s="100">
        <v>45704.625</v>
      </c>
      <c r="E35" s="97">
        <f t="shared" si="194"/>
        <v>2.1666666666642413</v>
      </c>
      <c r="F35" s="98">
        <f t="shared" si="195"/>
        <v>98</v>
      </c>
      <c r="G35" s="17">
        <v>808775.17700000003</v>
      </c>
      <c r="H35" s="17">
        <v>9158790.0199999996</v>
      </c>
      <c r="I35" s="18">
        <v>2577.67</v>
      </c>
      <c r="K35" s="19">
        <f t="shared" si="196"/>
        <v>0.1500000013038516</v>
      </c>
      <c r="L35" s="20">
        <f t="shared" si="197"/>
        <v>-5.0000101327896118E-2</v>
      </c>
      <c r="M35" s="20">
        <f t="shared" si="198"/>
        <v>0.15811391628808441</v>
      </c>
      <c r="N35" s="20">
        <f t="shared" si="199"/>
        <v>5.0000000010186341E-2</v>
      </c>
      <c r="O35" s="21">
        <f t="shared" si="200"/>
        <v>0.16583127125175756</v>
      </c>
      <c r="P35" s="21">
        <f t="shared" si="201"/>
        <v>7.6537509808589158E-2</v>
      </c>
      <c r="Q35" s="22">
        <f t="shared" si="202"/>
        <v>-6.2048163292137649E-3</v>
      </c>
      <c r="R35" s="26"/>
      <c r="S35" s="52">
        <f t="shared" si="203"/>
        <v>108.43498350746908</v>
      </c>
      <c r="T35" s="53">
        <f t="shared" si="204"/>
        <v>17.548397150267945</v>
      </c>
      <c r="U35" s="26"/>
      <c r="V35" s="23">
        <f t="shared" si="205"/>
        <v>1.049999997485429</v>
      </c>
      <c r="W35" s="21">
        <f t="shared" si="206"/>
        <v>3.4499999135732651</v>
      </c>
      <c r="X35" s="21">
        <f t="shared" si="207"/>
        <v>3.6062445006370463</v>
      </c>
      <c r="Y35" s="21">
        <f t="shared" si="208"/>
        <v>1.749999999992724</v>
      </c>
      <c r="Z35" s="21">
        <f t="shared" si="209"/>
        <v>4.0084285447478631</v>
      </c>
      <c r="AA35" s="21">
        <f t="shared" si="210"/>
        <v>4.0902332089263908E-2</v>
      </c>
      <c r="AB35" s="22">
        <f t="shared" si="211"/>
        <v>4.1737073560473378E-4</v>
      </c>
      <c r="AC35" s="26"/>
      <c r="AD35" s="52">
        <f t="shared" si="212"/>
        <v>16.92751342573299</v>
      </c>
      <c r="AE35" s="53">
        <f t="shared" si="213"/>
        <v>25.885878643255673</v>
      </c>
      <c r="AF35" s="26"/>
      <c r="AG35" s="67">
        <f t="shared" si="214"/>
        <v>13.065489098102045</v>
      </c>
      <c r="AH35" s="67">
        <f t="shared" si="215"/>
        <v>24.448483715247161</v>
      </c>
      <c r="AI35" s="26"/>
      <c r="AJ35" s="20">
        <f t="shared" si="216"/>
        <v>331.37568720807781</v>
      </c>
    </row>
    <row r="36" spans="2:36" ht="15.75" x14ac:dyDescent="0.25">
      <c r="B36" s="144">
        <v>17</v>
      </c>
      <c r="C36" s="145"/>
      <c r="D36" s="100">
        <v>45713.625</v>
      </c>
      <c r="E36" s="97">
        <f t="shared" ref="E36" si="217">D36-D35</f>
        <v>9</v>
      </c>
      <c r="F36" s="98">
        <f t="shared" ref="F36" si="218">D36-D$20</f>
        <v>107</v>
      </c>
      <c r="G36" s="17">
        <v>808775.19299999997</v>
      </c>
      <c r="H36" s="17">
        <v>9158790.011500001</v>
      </c>
      <c r="I36" s="18">
        <v>2577.6719999999996</v>
      </c>
      <c r="K36" s="19">
        <f t="shared" ref="K36" si="219">(G36-G35)*100</f>
        <v>1.5999999945051968</v>
      </c>
      <c r="L36" s="20">
        <f t="shared" ref="L36" si="220">(H36-H35)*100</f>
        <v>-0.84999985992908478</v>
      </c>
      <c r="M36" s="20">
        <f t="shared" ref="M36" si="221">SQRT(K36^2+L36^2)</f>
        <v>1.811767022631799</v>
      </c>
      <c r="N36" s="20">
        <f t="shared" ref="N36" si="222">(I36-I35)*100</f>
        <v>0.19999999994979589</v>
      </c>
      <c r="O36" s="21">
        <f t="shared" ref="O36" si="223">(SQRT((G36-G35)^2+(H36-H35)^2+(I36-I35)^2)*100)</f>
        <v>1.8227725432088373</v>
      </c>
      <c r="P36" s="21">
        <f t="shared" ref="P36" si="224">O36/(F36-F35)</f>
        <v>0.20253028257875971</v>
      </c>
      <c r="Q36" s="22">
        <f t="shared" ref="Q36" si="225">(P36-P35)/(F36-F35)</f>
        <v>1.3999196974463397E-2</v>
      </c>
      <c r="R36" s="26"/>
      <c r="S36" s="52">
        <f t="shared" ref="S36" si="226">IF(K36&lt;0, ATAN2(L36,K36)*180/PI()+360,ATAN2(L36,K36)*180/PI())</f>
        <v>117.97947055812173</v>
      </c>
      <c r="T36" s="53">
        <f t="shared" ref="T36" si="227">ATAN(N36/M36)*180/PI()</f>
        <v>6.2993457141846054</v>
      </c>
      <c r="U36" s="26"/>
      <c r="V36" s="23">
        <f t="shared" ref="V36" si="228">(G36-$G$20)*100</f>
        <v>2.6499999919906259</v>
      </c>
      <c r="W36" s="21">
        <f t="shared" ref="W36" si="229">(H36-$H$20)*100</f>
        <v>2.6000000536441803</v>
      </c>
      <c r="X36" s="21">
        <f t="shared" ref="X36" si="230">SQRT(V36^2+W36^2)</f>
        <v>3.712478988021354</v>
      </c>
      <c r="Y36" s="21">
        <f t="shared" ref="Y36" si="231">(I36-$I$20)*100</f>
        <v>1.9499999999425199</v>
      </c>
      <c r="Z36" s="21">
        <f t="shared" ref="Z36" si="232">SQRT((G36-$G$20)^2+(H36-$H$20)^2+(I36-$I$20)^2)*100</f>
        <v>4.1934472974243864</v>
      </c>
      <c r="AA36" s="21">
        <f t="shared" ref="AA36" si="233">Z36/F36</f>
        <v>3.9191096237611085E-2</v>
      </c>
      <c r="AB36" s="22">
        <f t="shared" ref="AB36" si="234">(AA36-$AA$20)/(F36-$F$20)</f>
        <v>3.662719274543092E-4</v>
      </c>
      <c r="AC36" s="26"/>
      <c r="AD36" s="52">
        <f t="shared" ref="AD36" si="235">IF(F36&lt;=0,NA(),IF((G36-$G$20)&lt;0,ATAN2((H36-$H$20),(G36-$G$20))*180/PI()+360,ATAN2((H36-$H$20),(G36-$G$20))*180/PI()))</f>
        <v>45.545656915879057</v>
      </c>
      <c r="AE36" s="53">
        <f t="shared" ref="AE36" si="236">IF(E36&lt;=0,NA(),ATAN(Y36/X36)*180/PI())</f>
        <v>27.710947514134784</v>
      </c>
      <c r="AF36" s="26"/>
      <c r="AG36" s="67">
        <f t="shared" ref="AG36" si="237">1/(O36/E36)</f>
        <v>4.9375332284500288</v>
      </c>
      <c r="AH36" s="67">
        <f t="shared" ref="AH36" si="238">1/(Z36/F36)</f>
        <v>25.515999704042869</v>
      </c>
      <c r="AI36" s="26"/>
      <c r="AJ36" s="20">
        <f t="shared" ref="AJ36" si="239">SQRT((G36-$E$11)^2+(H36-$F$11)^2+(I36-$G$11)^2)</f>
        <v>331.37585619065254</v>
      </c>
    </row>
    <row r="37" spans="2:36" ht="15.75" x14ac:dyDescent="0.25">
      <c r="B37" s="144">
        <v>18</v>
      </c>
      <c r="C37" s="145"/>
      <c r="D37" s="100"/>
      <c r="E37" s="97"/>
      <c r="F37" s="98"/>
      <c r="G37" s="17"/>
      <c r="H37" s="17"/>
      <c r="I37" s="18"/>
      <c r="K37" s="19"/>
      <c r="L37" s="20"/>
      <c r="M37" s="20"/>
      <c r="N37" s="20"/>
      <c r="O37" s="21"/>
      <c r="P37" s="21"/>
      <c r="Q37" s="22"/>
      <c r="R37" s="26"/>
      <c r="S37" s="52"/>
      <c r="T37" s="53"/>
      <c r="U37" s="26"/>
      <c r="V37" s="23"/>
      <c r="W37" s="21"/>
      <c r="X37" s="21"/>
      <c r="Y37" s="21"/>
      <c r="Z37" s="21"/>
      <c r="AA37" s="21"/>
      <c r="AB37" s="22"/>
      <c r="AC37" s="26"/>
      <c r="AD37" s="52"/>
      <c r="AE37" s="53"/>
      <c r="AF37" s="26"/>
      <c r="AG37" s="67"/>
      <c r="AH37" s="67"/>
      <c r="AI37" s="26"/>
      <c r="AJ37" s="20"/>
    </row>
    <row r="38" spans="2:36" ht="15.75" x14ac:dyDescent="0.25">
      <c r="B38" s="144">
        <v>19</v>
      </c>
      <c r="C38" s="145"/>
      <c r="D38" s="100"/>
      <c r="E38" s="97"/>
      <c r="F38" s="98"/>
      <c r="G38" s="17"/>
      <c r="H38" s="17"/>
      <c r="I38" s="18"/>
      <c r="K38" s="19"/>
      <c r="L38" s="20"/>
      <c r="M38" s="20"/>
      <c r="N38" s="20"/>
      <c r="O38" s="21"/>
      <c r="P38" s="21"/>
      <c r="Q38" s="22"/>
      <c r="R38" s="26"/>
      <c r="S38" s="52"/>
      <c r="T38" s="53"/>
      <c r="U38" s="26"/>
      <c r="V38" s="23"/>
      <c r="W38" s="21"/>
      <c r="X38" s="21"/>
      <c r="Y38" s="21"/>
      <c r="Z38" s="21"/>
      <c r="AA38" s="21"/>
      <c r="AB38" s="22"/>
      <c r="AC38" s="26"/>
      <c r="AD38" s="52"/>
      <c r="AE38" s="53"/>
      <c r="AF38" s="26"/>
      <c r="AG38" s="67"/>
      <c r="AH38" s="67"/>
      <c r="AI38" s="26"/>
      <c r="AJ38" s="20"/>
    </row>
    <row r="39" spans="2:36" ht="15.75" x14ac:dyDescent="0.25">
      <c r="B39" s="144">
        <v>20</v>
      </c>
      <c r="C39" s="145"/>
      <c r="D39" s="100"/>
      <c r="E39" s="97"/>
      <c r="F39" s="98"/>
      <c r="G39" s="17"/>
      <c r="H39" s="17"/>
      <c r="I39" s="18"/>
      <c r="K39" s="19"/>
      <c r="L39" s="20"/>
      <c r="M39" s="20"/>
      <c r="N39" s="20"/>
      <c r="O39" s="21"/>
      <c r="P39" s="21"/>
      <c r="Q39" s="22"/>
      <c r="R39" s="26"/>
      <c r="S39" s="52"/>
      <c r="T39" s="53"/>
      <c r="U39" s="26"/>
      <c r="V39" s="23"/>
      <c r="W39" s="21"/>
      <c r="X39" s="21"/>
      <c r="Y39" s="21"/>
      <c r="Z39" s="21"/>
      <c r="AA39" s="21"/>
      <c r="AB39" s="22"/>
      <c r="AC39" s="26"/>
      <c r="AD39" s="52"/>
      <c r="AE39" s="53"/>
      <c r="AF39" s="26"/>
      <c r="AG39" s="67"/>
      <c r="AH39" s="67"/>
      <c r="AI39" s="26"/>
      <c r="AJ39" s="20"/>
    </row>
    <row r="40" spans="2:36" ht="15.75" x14ac:dyDescent="0.25">
      <c r="B40" s="144">
        <v>21</v>
      </c>
      <c r="C40" s="145"/>
      <c r="D40" s="100"/>
      <c r="E40" s="97"/>
      <c r="F40" s="98"/>
      <c r="G40" s="17"/>
      <c r="H40" s="17"/>
      <c r="I40" s="18"/>
      <c r="K40" s="19"/>
      <c r="L40" s="20"/>
      <c r="M40" s="20"/>
      <c r="N40" s="20"/>
      <c r="O40" s="21"/>
      <c r="P40" s="21"/>
      <c r="Q40" s="22"/>
      <c r="R40" s="26"/>
      <c r="S40" s="52"/>
      <c r="T40" s="53"/>
      <c r="U40" s="26"/>
      <c r="V40" s="23"/>
      <c r="W40" s="21"/>
      <c r="X40" s="21"/>
      <c r="Y40" s="21"/>
      <c r="Z40" s="21"/>
      <c r="AA40" s="21"/>
      <c r="AB40" s="22"/>
      <c r="AC40" s="26"/>
      <c r="AD40" s="52"/>
      <c r="AE40" s="53"/>
      <c r="AF40" s="26"/>
      <c r="AG40" s="67"/>
      <c r="AH40" s="67"/>
      <c r="AI40" s="26"/>
      <c r="AJ40" s="20"/>
    </row>
    <row r="41" spans="2:36" ht="15.75" x14ac:dyDescent="0.25">
      <c r="B41" s="144">
        <v>22</v>
      </c>
      <c r="C41" s="145"/>
      <c r="D41" s="100"/>
      <c r="E41" s="97"/>
      <c r="F41" s="98"/>
      <c r="G41" s="17"/>
      <c r="H41" s="17"/>
      <c r="I41" s="18"/>
      <c r="K41" s="19"/>
      <c r="L41" s="20"/>
      <c r="M41" s="20"/>
      <c r="N41" s="20"/>
      <c r="O41" s="21"/>
      <c r="P41" s="21"/>
      <c r="Q41" s="22"/>
      <c r="R41" s="26"/>
      <c r="S41" s="52"/>
      <c r="T41" s="53"/>
      <c r="U41" s="26"/>
      <c r="V41" s="23"/>
      <c r="W41" s="21"/>
      <c r="X41" s="21"/>
      <c r="Y41" s="21"/>
      <c r="Z41" s="21"/>
      <c r="AA41" s="21"/>
      <c r="AB41" s="22"/>
      <c r="AC41" s="26"/>
      <c r="AD41" s="52"/>
      <c r="AE41" s="53"/>
      <c r="AF41" s="26"/>
      <c r="AG41" s="67"/>
      <c r="AH41" s="67"/>
      <c r="AI41" s="26"/>
      <c r="AJ41" s="20"/>
    </row>
    <row r="42" spans="2:36" ht="15.75" x14ac:dyDescent="0.25">
      <c r="B42" s="144">
        <v>23</v>
      </c>
      <c r="C42" s="145"/>
      <c r="D42" s="100"/>
      <c r="E42" s="97"/>
      <c r="F42" s="98"/>
      <c r="G42" s="17"/>
      <c r="H42" s="17"/>
      <c r="I42" s="18"/>
      <c r="K42" s="19"/>
      <c r="L42" s="20"/>
      <c r="M42" s="20"/>
      <c r="N42" s="20"/>
      <c r="O42" s="21"/>
      <c r="P42" s="21"/>
      <c r="Q42" s="22"/>
      <c r="R42" s="26"/>
      <c r="S42" s="52"/>
      <c r="T42" s="53"/>
      <c r="U42" s="26"/>
      <c r="V42" s="23"/>
      <c r="W42" s="21"/>
      <c r="X42" s="21"/>
      <c r="Y42" s="21"/>
      <c r="Z42" s="21"/>
      <c r="AA42" s="21"/>
      <c r="AB42" s="22"/>
      <c r="AC42" s="26"/>
      <c r="AD42" s="52"/>
      <c r="AE42" s="53"/>
      <c r="AF42" s="26"/>
      <c r="AG42" s="67"/>
      <c r="AH42" s="67"/>
      <c r="AI42" s="26"/>
      <c r="AJ42" s="20"/>
    </row>
    <row r="43" spans="2:36" ht="15.75" x14ac:dyDescent="0.25">
      <c r="B43" s="144">
        <v>24</v>
      </c>
      <c r="C43" s="145"/>
      <c r="D43" s="100"/>
      <c r="E43" s="97"/>
      <c r="F43" s="98"/>
      <c r="G43" s="17"/>
      <c r="H43" s="17"/>
      <c r="I43" s="18"/>
      <c r="K43" s="19"/>
      <c r="L43" s="20"/>
      <c r="M43" s="20"/>
      <c r="N43" s="20"/>
      <c r="O43" s="21"/>
      <c r="P43" s="21"/>
      <c r="Q43" s="22"/>
      <c r="R43" s="26"/>
      <c r="S43" s="52"/>
      <c r="T43" s="53"/>
      <c r="U43" s="26"/>
      <c r="V43" s="23"/>
      <c r="W43" s="21"/>
      <c r="X43" s="21"/>
      <c r="Y43" s="21"/>
      <c r="Z43" s="21"/>
      <c r="AA43" s="21"/>
      <c r="AB43" s="22"/>
      <c r="AC43" s="26"/>
      <c r="AD43" s="52"/>
      <c r="AE43" s="53"/>
      <c r="AF43" s="26"/>
      <c r="AG43" s="67"/>
      <c r="AH43" s="67"/>
      <c r="AI43" s="26"/>
      <c r="AJ43" s="20"/>
    </row>
    <row r="44" spans="2:36" ht="15.75" x14ac:dyDescent="0.25">
      <c r="B44" s="144">
        <v>25</v>
      </c>
      <c r="C44" s="145"/>
      <c r="D44" s="100"/>
      <c r="E44" s="97"/>
      <c r="F44" s="98"/>
      <c r="G44" s="17"/>
      <c r="H44" s="17"/>
      <c r="I44" s="18"/>
      <c r="K44" s="19"/>
      <c r="L44" s="20"/>
      <c r="M44" s="20"/>
      <c r="N44" s="20"/>
      <c r="O44" s="21"/>
      <c r="P44" s="21"/>
      <c r="Q44" s="22"/>
      <c r="R44" s="26"/>
      <c r="S44" s="52"/>
      <c r="T44" s="53"/>
      <c r="U44" s="26"/>
      <c r="V44" s="23"/>
      <c r="W44" s="21"/>
      <c r="X44" s="21"/>
      <c r="Y44" s="21"/>
      <c r="Z44" s="21"/>
      <c r="AA44" s="21"/>
      <c r="AB44" s="22"/>
      <c r="AC44" s="26"/>
      <c r="AD44" s="52"/>
      <c r="AE44" s="53"/>
      <c r="AF44" s="26"/>
      <c r="AG44" s="67"/>
      <c r="AH44" s="67"/>
      <c r="AI44" s="26"/>
      <c r="AJ44" s="20"/>
    </row>
    <row r="45" spans="2:36" ht="15.75" x14ac:dyDescent="0.25">
      <c r="B45" s="144">
        <v>26</v>
      </c>
      <c r="C45" s="145"/>
      <c r="D45" s="100"/>
      <c r="E45" s="97"/>
      <c r="F45" s="98"/>
      <c r="G45" s="17"/>
      <c r="H45" s="17"/>
      <c r="I45" s="18"/>
      <c r="K45" s="19"/>
      <c r="L45" s="20"/>
      <c r="M45" s="20"/>
      <c r="N45" s="20"/>
      <c r="O45" s="21"/>
      <c r="P45" s="21"/>
      <c r="Q45" s="22"/>
      <c r="R45" s="26"/>
      <c r="S45" s="52"/>
      <c r="T45" s="53"/>
      <c r="U45" s="26"/>
      <c r="V45" s="23"/>
      <c r="W45" s="21"/>
      <c r="X45" s="21"/>
      <c r="Y45" s="21"/>
      <c r="Z45" s="21"/>
      <c r="AA45" s="21"/>
      <c r="AB45" s="22"/>
      <c r="AC45" s="26"/>
      <c r="AD45" s="52"/>
      <c r="AE45" s="53"/>
      <c r="AF45" s="26"/>
      <c r="AG45" s="67"/>
      <c r="AH45" s="67"/>
      <c r="AI45" s="26"/>
      <c r="AJ45" s="20"/>
    </row>
    <row r="46" spans="2:36" ht="15.75" x14ac:dyDescent="0.25">
      <c r="B46" s="144">
        <v>27</v>
      </c>
      <c r="C46" s="145"/>
      <c r="D46" s="100"/>
      <c r="E46" s="97"/>
      <c r="F46" s="98"/>
      <c r="G46" s="17"/>
      <c r="H46" s="17"/>
      <c r="I46" s="18"/>
      <c r="K46" s="19"/>
      <c r="L46" s="20"/>
      <c r="M46" s="20"/>
      <c r="N46" s="20"/>
      <c r="O46" s="21"/>
      <c r="P46" s="21"/>
      <c r="Q46" s="22"/>
      <c r="R46" s="26"/>
      <c r="S46" s="52"/>
      <c r="T46" s="53"/>
      <c r="U46" s="26"/>
      <c r="V46" s="23"/>
      <c r="W46" s="21"/>
      <c r="X46" s="21"/>
      <c r="Y46" s="21"/>
      <c r="Z46" s="21"/>
      <c r="AA46" s="21"/>
      <c r="AB46" s="22"/>
      <c r="AC46" s="26"/>
      <c r="AD46" s="52"/>
      <c r="AE46" s="53"/>
      <c r="AF46" s="26"/>
      <c r="AG46" s="67"/>
      <c r="AH46" s="67"/>
      <c r="AI46" s="26"/>
      <c r="AJ46" s="20"/>
    </row>
    <row r="47" spans="2:36" ht="15.75" x14ac:dyDescent="0.25">
      <c r="B47" s="144">
        <v>28</v>
      </c>
      <c r="C47" s="145"/>
      <c r="D47" s="100"/>
      <c r="E47" s="97"/>
      <c r="F47" s="98"/>
      <c r="G47" s="17"/>
      <c r="H47" s="17"/>
      <c r="I47" s="18"/>
      <c r="K47" s="19"/>
      <c r="L47" s="20"/>
      <c r="M47" s="20"/>
      <c r="N47" s="20"/>
      <c r="O47" s="21"/>
      <c r="P47" s="21"/>
      <c r="Q47" s="22"/>
      <c r="R47" s="26"/>
      <c r="S47" s="52"/>
      <c r="T47" s="53"/>
      <c r="U47" s="26"/>
      <c r="V47" s="23"/>
      <c r="W47" s="21"/>
      <c r="X47" s="21"/>
      <c r="Y47" s="21"/>
      <c r="Z47" s="21"/>
      <c r="AA47" s="21"/>
      <c r="AB47" s="22"/>
      <c r="AC47" s="26"/>
      <c r="AD47" s="52"/>
      <c r="AE47" s="53"/>
      <c r="AF47" s="26"/>
      <c r="AG47" s="67"/>
      <c r="AH47" s="67"/>
      <c r="AI47" s="26"/>
      <c r="AJ47" s="20"/>
    </row>
    <row r="48" spans="2:36" ht="15.75" x14ac:dyDescent="0.25">
      <c r="B48" s="144">
        <v>29</v>
      </c>
      <c r="C48" s="145"/>
      <c r="D48" s="100"/>
      <c r="E48" s="97"/>
      <c r="F48" s="98"/>
      <c r="G48" s="17"/>
      <c r="H48" s="17"/>
      <c r="I48" s="18"/>
      <c r="K48" s="19"/>
      <c r="L48" s="20"/>
      <c r="M48" s="20"/>
      <c r="N48" s="20"/>
      <c r="O48" s="21"/>
      <c r="P48" s="21"/>
      <c r="Q48" s="22"/>
      <c r="R48" s="26"/>
      <c r="S48" s="52"/>
      <c r="T48" s="53"/>
      <c r="U48" s="26"/>
      <c r="V48" s="23"/>
      <c r="W48" s="21"/>
      <c r="X48" s="21"/>
      <c r="Y48" s="21"/>
      <c r="Z48" s="21"/>
      <c r="AA48" s="21"/>
      <c r="AB48" s="22"/>
      <c r="AC48" s="26"/>
      <c r="AD48" s="52"/>
      <c r="AE48" s="53"/>
      <c r="AF48" s="26"/>
      <c r="AG48" s="67"/>
      <c r="AH48" s="67"/>
      <c r="AI48" s="26"/>
      <c r="AJ48" s="20"/>
    </row>
    <row r="49" spans="2:36" ht="15.75" x14ac:dyDescent="0.25">
      <c r="B49" s="144">
        <v>30</v>
      </c>
      <c r="C49" s="145"/>
      <c r="D49" s="100"/>
      <c r="E49" s="97"/>
      <c r="F49" s="98"/>
      <c r="G49" s="17"/>
      <c r="H49" s="17"/>
      <c r="I49" s="18"/>
      <c r="K49" s="19"/>
      <c r="L49" s="20"/>
      <c r="M49" s="20"/>
      <c r="N49" s="20"/>
      <c r="O49" s="21"/>
      <c r="P49" s="21"/>
      <c r="Q49" s="22"/>
      <c r="R49" s="26"/>
      <c r="S49" s="52"/>
      <c r="T49" s="53"/>
      <c r="U49" s="26"/>
      <c r="V49" s="23"/>
      <c r="W49" s="21"/>
      <c r="X49" s="21"/>
      <c r="Y49" s="21"/>
      <c r="Z49" s="21"/>
      <c r="AA49" s="21"/>
      <c r="AB49" s="22"/>
      <c r="AC49" s="26"/>
      <c r="AD49" s="52"/>
      <c r="AE49" s="53"/>
      <c r="AF49" s="26"/>
      <c r="AG49" s="67"/>
      <c r="AH49" s="67"/>
      <c r="AI49" s="26"/>
      <c r="AJ49" s="20"/>
    </row>
    <row r="50" spans="2:36" ht="15.75" x14ac:dyDescent="0.25">
      <c r="B50" s="144">
        <v>31</v>
      </c>
      <c r="C50" s="145"/>
      <c r="D50" s="100"/>
      <c r="E50" s="97"/>
      <c r="F50" s="98"/>
      <c r="G50" s="17"/>
      <c r="H50" s="17"/>
      <c r="I50" s="18"/>
      <c r="K50" s="19"/>
      <c r="L50" s="20"/>
      <c r="M50" s="20"/>
      <c r="N50" s="20"/>
      <c r="O50" s="21"/>
      <c r="P50" s="21"/>
      <c r="Q50" s="22"/>
      <c r="R50" s="26"/>
      <c r="S50" s="52"/>
      <c r="T50" s="53"/>
      <c r="U50" s="26"/>
      <c r="V50" s="23"/>
      <c r="W50" s="21"/>
      <c r="X50" s="21"/>
      <c r="Y50" s="21"/>
      <c r="Z50" s="21"/>
      <c r="AA50" s="21"/>
      <c r="AB50" s="22"/>
      <c r="AC50" s="26"/>
      <c r="AD50" s="52"/>
      <c r="AE50" s="53"/>
      <c r="AF50" s="26"/>
      <c r="AG50" s="67"/>
      <c r="AH50" s="67"/>
      <c r="AI50" s="26"/>
      <c r="AJ50" s="20"/>
    </row>
    <row r="51" spans="2:36" ht="15.75" x14ac:dyDescent="0.25">
      <c r="B51" s="144">
        <v>32</v>
      </c>
      <c r="C51" s="145"/>
      <c r="D51" s="100"/>
      <c r="E51" s="97"/>
      <c r="F51" s="98"/>
      <c r="G51" s="17"/>
      <c r="H51" s="17"/>
      <c r="I51" s="18"/>
      <c r="K51" s="19"/>
      <c r="L51" s="20"/>
      <c r="M51" s="20"/>
      <c r="N51" s="20"/>
      <c r="O51" s="21"/>
      <c r="P51" s="21"/>
      <c r="Q51" s="22"/>
      <c r="R51" s="26"/>
      <c r="S51" s="52"/>
      <c r="T51" s="53"/>
      <c r="U51" s="26"/>
      <c r="V51" s="23"/>
      <c r="W51" s="21"/>
      <c r="X51" s="21"/>
      <c r="Y51" s="21"/>
      <c r="Z51" s="21"/>
      <c r="AA51" s="21"/>
      <c r="AB51" s="22"/>
      <c r="AC51" s="26"/>
      <c r="AD51" s="52"/>
      <c r="AE51" s="53"/>
      <c r="AF51" s="26"/>
      <c r="AG51" s="67"/>
      <c r="AH51" s="67"/>
      <c r="AI51" s="26"/>
      <c r="AJ51" s="20"/>
    </row>
    <row r="52" spans="2:36" ht="15.75" x14ac:dyDescent="0.25">
      <c r="B52" s="111"/>
      <c r="C52" s="112"/>
      <c r="D52" s="100"/>
      <c r="E52" s="97"/>
      <c r="F52" s="98"/>
      <c r="G52" s="17"/>
      <c r="H52" s="17"/>
      <c r="I52" s="18"/>
      <c r="K52" s="19"/>
      <c r="L52" s="20"/>
      <c r="M52" s="20"/>
      <c r="N52" s="20"/>
      <c r="O52" s="21"/>
      <c r="P52" s="21"/>
      <c r="Q52" s="22"/>
      <c r="R52" s="26"/>
      <c r="S52" s="52"/>
      <c r="T52" s="53"/>
      <c r="U52" s="26"/>
      <c r="V52" s="23"/>
      <c r="W52" s="21"/>
      <c r="X52" s="21"/>
      <c r="Y52" s="21"/>
      <c r="Z52" s="21"/>
      <c r="AA52" s="21"/>
      <c r="AB52" s="22"/>
      <c r="AC52" s="26"/>
      <c r="AD52" s="52"/>
      <c r="AE52" s="53"/>
      <c r="AF52" s="26"/>
      <c r="AG52" s="67"/>
      <c r="AH52" s="67"/>
      <c r="AI52" s="26"/>
      <c r="AJ52" s="20"/>
    </row>
    <row r="53" spans="2:36" ht="15.75" x14ac:dyDescent="0.25">
      <c r="B53" s="111"/>
      <c r="C53" s="112"/>
      <c r="D53" s="100"/>
      <c r="E53" s="97"/>
      <c r="F53" s="98"/>
      <c r="G53" s="17"/>
      <c r="H53" s="17"/>
      <c r="I53" s="18"/>
      <c r="K53" s="19"/>
      <c r="L53" s="20"/>
      <c r="M53" s="20"/>
      <c r="N53" s="20"/>
      <c r="O53" s="21"/>
      <c r="P53" s="21"/>
      <c r="Q53" s="22"/>
      <c r="R53" s="26"/>
      <c r="S53" s="52"/>
      <c r="T53" s="53"/>
      <c r="U53" s="26"/>
      <c r="V53" s="23"/>
      <c r="W53" s="21"/>
      <c r="X53" s="21"/>
      <c r="Y53" s="21"/>
      <c r="Z53" s="21"/>
      <c r="AA53" s="21"/>
      <c r="AB53" s="22"/>
      <c r="AC53" s="26"/>
      <c r="AD53" s="52"/>
      <c r="AE53" s="53"/>
      <c r="AF53" s="26"/>
      <c r="AG53" s="67"/>
      <c r="AH53" s="67"/>
      <c r="AI53" s="26"/>
      <c r="AJ53" s="20"/>
    </row>
    <row r="54" spans="2:36" ht="15.75" x14ac:dyDescent="0.25">
      <c r="B54" s="111"/>
      <c r="C54" s="112"/>
      <c r="D54" s="100"/>
      <c r="E54" s="97"/>
      <c r="F54" s="98"/>
      <c r="G54" s="17"/>
      <c r="H54" s="17"/>
      <c r="I54" s="18"/>
      <c r="K54" s="19"/>
      <c r="L54" s="20"/>
      <c r="M54" s="20"/>
      <c r="N54" s="20"/>
      <c r="O54" s="21"/>
      <c r="P54" s="21"/>
      <c r="Q54" s="22"/>
      <c r="R54" s="26"/>
      <c r="S54" s="52"/>
      <c r="T54" s="53"/>
      <c r="U54" s="26"/>
      <c r="V54" s="23"/>
      <c r="W54" s="21"/>
      <c r="X54" s="21"/>
      <c r="Y54" s="21"/>
      <c r="Z54" s="21"/>
      <c r="AA54" s="21"/>
      <c r="AB54" s="22"/>
      <c r="AC54" s="26"/>
      <c r="AD54" s="52"/>
      <c r="AE54" s="53"/>
      <c r="AF54" s="26"/>
      <c r="AG54" s="67"/>
      <c r="AH54" s="67"/>
      <c r="AI54" s="26"/>
      <c r="AJ54" s="20"/>
    </row>
    <row r="55" spans="2:36" ht="15.75" x14ac:dyDescent="0.25">
      <c r="B55" s="111"/>
      <c r="C55" s="112"/>
      <c r="D55" s="100"/>
      <c r="E55" s="97"/>
      <c r="F55" s="98"/>
      <c r="G55" s="17"/>
      <c r="H55" s="17"/>
      <c r="I55" s="18"/>
      <c r="K55" s="19"/>
      <c r="L55" s="20"/>
      <c r="M55" s="20"/>
      <c r="N55" s="20"/>
      <c r="O55" s="21"/>
      <c r="P55" s="21"/>
      <c r="Q55" s="22"/>
      <c r="R55" s="26"/>
      <c r="S55" s="52"/>
      <c r="T55" s="53"/>
      <c r="U55" s="26"/>
      <c r="V55" s="23"/>
      <c r="W55" s="21"/>
      <c r="X55" s="21"/>
      <c r="Y55" s="21"/>
      <c r="Z55" s="21"/>
      <c r="AA55" s="21"/>
      <c r="AB55" s="22"/>
      <c r="AC55" s="26"/>
      <c r="AD55" s="52"/>
      <c r="AE55" s="53"/>
      <c r="AF55" s="26"/>
      <c r="AG55" s="67"/>
      <c r="AH55" s="67"/>
      <c r="AI55" s="26"/>
      <c r="AJ55" s="20"/>
    </row>
    <row r="56" spans="2:36" ht="15.75" x14ac:dyDescent="0.25">
      <c r="B56" s="111"/>
      <c r="C56" s="112"/>
      <c r="D56" s="100"/>
      <c r="E56" s="97"/>
      <c r="F56" s="98"/>
      <c r="G56" s="17"/>
      <c r="H56" s="17"/>
      <c r="I56" s="18"/>
      <c r="K56" s="19"/>
      <c r="L56" s="20"/>
      <c r="M56" s="20"/>
      <c r="N56" s="20"/>
      <c r="O56" s="21"/>
      <c r="P56" s="21"/>
      <c r="Q56" s="22"/>
      <c r="R56" s="26"/>
      <c r="S56" s="52"/>
      <c r="T56" s="53"/>
      <c r="U56" s="26"/>
      <c r="V56" s="23"/>
      <c r="W56" s="21"/>
      <c r="X56" s="21"/>
      <c r="Y56" s="21"/>
      <c r="Z56" s="21"/>
      <c r="AA56" s="21"/>
      <c r="AB56" s="22"/>
      <c r="AC56" s="26"/>
      <c r="AD56" s="52"/>
      <c r="AE56" s="53"/>
      <c r="AF56" s="26"/>
      <c r="AG56" s="67"/>
      <c r="AH56" s="67"/>
      <c r="AI56" s="26"/>
      <c r="AJ56" s="20"/>
    </row>
    <row r="57" spans="2:36" ht="15.75" x14ac:dyDescent="0.25">
      <c r="B57" s="111"/>
      <c r="C57" s="112"/>
      <c r="D57" s="100"/>
      <c r="E57" s="97"/>
      <c r="F57" s="98"/>
      <c r="G57" s="17"/>
      <c r="H57" s="17"/>
      <c r="I57" s="18"/>
      <c r="K57" s="19"/>
      <c r="L57" s="20"/>
      <c r="M57" s="20"/>
      <c r="N57" s="20"/>
      <c r="O57" s="21"/>
      <c r="P57" s="21"/>
      <c r="Q57" s="22"/>
      <c r="R57" s="26"/>
      <c r="S57" s="52"/>
      <c r="T57" s="53"/>
      <c r="U57" s="26"/>
      <c r="V57" s="23"/>
      <c r="W57" s="21"/>
      <c r="X57" s="21"/>
      <c r="Y57" s="21"/>
      <c r="Z57" s="21"/>
      <c r="AA57" s="21"/>
      <c r="AB57" s="22"/>
      <c r="AC57" s="26"/>
      <c r="AD57" s="52"/>
      <c r="AE57" s="53"/>
      <c r="AF57" s="26"/>
      <c r="AG57" s="67"/>
      <c r="AH57" s="67"/>
      <c r="AI57" s="26"/>
      <c r="AJ57" s="20"/>
    </row>
    <row r="58" spans="2:36" ht="15.75" x14ac:dyDescent="0.25">
      <c r="B58" s="111"/>
      <c r="C58" s="112"/>
      <c r="D58" s="100"/>
      <c r="E58" s="97"/>
      <c r="F58" s="98"/>
      <c r="G58" s="17"/>
      <c r="H58" s="17"/>
      <c r="I58" s="18"/>
      <c r="K58" s="19"/>
      <c r="L58" s="20"/>
      <c r="M58" s="20"/>
      <c r="N58" s="20"/>
      <c r="O58" s="21"/>
      <c r="P58" s="21"/>
      <c r="Q58" s="22"/>
      <c r="R58" s="26"/>
      <c r="S58" s="52"/>
      <c r="T58" s="53"/>
      <c r="U58" s="26"/>
      <c r="V58" s="23"/>
      <c r="W58" s="21"/>
      <c r="X58" s="21"/>
      <c r="Y58" s="21"/>
      <c r="Z58" s="21"/>
      <c r="AA58" s="21"/>
      <c r="AB58" s="22"/>
      <c r="AC58" s="26"/>
      <c r="AD58" s="52"/>
      <c r="AE58" s="53"/>
      <c r="AF58" s="26"/>
      <c r="AG58" s="67"/>
      <c r="AH58" s="67"/>
      <c r="AI58" s="26"/>
      <c r="AJ58" s="20"/>
    </row>
    <row r="59" spans="2:36" ht="15.75" x14ac:dyDescent="0.25">
      <c r="B59" s="111"/>
      <c r="C59" s="112"/>
      <c r="D59" s="100"/>
      <c r="E59" s="97"/>
      <c r="F59" s="98"/>
      <c r="G59" s="17"/>
      <c r="H59" s="17"/>
      <c r="I59" s="18"/>
      <c r="K59" s="19"/>
      <c r="L59" s="20"/>
      <c r="M59" s="20"/>
      <c r="N59" s="20"/>
      <c r="O59" s="21"/>
      <c r="P59" s="21"/>
      <c r="Q59" s="22"/>
      <c r="R59" s="26"/>
      <c r="S59" s="52"/>
      <c r="T59" s="53"/>
      <c r="U59" s="26"/>
      <c r="V59" s="23"/>
      <c r="W59" s="21"/>
      <c r="X59" s="21"/>
      <c r="Y59" s="21"/>
      <c r="Z59" s="21"/>
      <c r="AA59" s="21"/>
      <c r="AB59" s="22"/>
      <c r="AC59" s="26"/>
      <c r="AD59" s="52"/>
      <c r="AE59" s="53"/>
      <c r="AF59" s="26"/>
      <c r="AG59" s="67"/>
      <c r="AH59" s="67"/>
      <c r="AI59" s="26"/>
      <c r="AJ59" s="20"/>
    </row>
    <row r="60" spans="2:36" ht="15.75" x14ac:dyDescent="0.25">
      <c r="B60" s="111"/>
      <c r="C60" s="112"/>
      <c r="D60" s="100"/>
      <c r="E60" s="97"/>
      <c r="F60" s="98"/>
      <c r="G60" s="17"/>
      <c r="H60" s="17"/>
      <c r="I60" s="18"/>
      <c r="K60" s="19"/>
      <c r="L60" s="20"/>
      <c r="M60" s="20"/>
      <c r="N60" s="20"/>
      <c r="O60" s="21"/>
      <c r="P60" s="21"/>
      <c r="Q60" s="22"/>
      <c r="R60" s="26"/>
      <c r="S60" s="52"/>
      <c r="T60" s="53"/>
      <c r="U60" s="26"/>
      <c r="V60" s="23"/>
      <c r="W60" s="21"/>
      <c r="X60" s="21"/>
      <c r="Y60" s="21"/>
      <c r="Z60" s="21"/>
      <c r="AA60" s="21"/>
      <c r="AB60" s="22"/>
      <c r="AC60" s="26"/>
      <c r="AD60" s="52"/>
      <c r="AE60" s="53"/>
      <c r="AF60" s="26"/>
      <c r="AG60" s="67"/>
      <c r="AH60" s="67"/>
      <c r="AI60" s="26"/>
      <c r="AJ60" s="20"/>
    </row>
    <row r="61" spans="2:36" ht="15.75" x14ac:dyDescent="0.25">
      <c r="B61" s="111"/>
      <c r="C61" s="112"/>
      <c r="D61" s="100"/>
      <c r="E61" s="97"/>
      <c r="F61" s="98"/>
      <c r="G61" s="17"/>
      <c r="H61" s="17"/>
      <c r="I61" s="18"/>
      <c r="K61" s="19"/>
      <c r="L61" s="20"/>
      <c r="M61" s="20"/>
      <c r="N61" s="20"/>
      <c r="O61" s="21"/>
      <c r="P61" s="21"/>
      <c r="Q61" s="22"/>
      <c r="R61" s="26"/>
      <c r="S61" s="52"/>
      <c r="T61" s="53"/>
      <c r="U61" s="26"/>
      <c r="V61" s="23"/>
      <c r="W61" s="21"/>
      <c r="X61" s="21"/>
      <c r="Y61" s="21"/>
      <c r="Z61" s="21"/>
      <c r="AA61" s="21"/>
      <c r="AB61" s="22"/>
      <c r="AC61" s="26"/>
      <c r="AD61" s="52"/>
      <c r="AE61" s="53"/>
      <c r="AF61" s="26"/>
      <c r="AG61" s="67"/>
      <c r="AH61" s="67"/>
      <c r="AI61" s="26"/>
      <c r="AJ61" s="20"/>
    </row>
    <row r="62" spans="2:36" ht="15.75" x14ac:dyDescent="0.25">
      <c r="B62" s="111"/>
      <c r="C62" s="112"/>
      <c r="D62" s="100"/>
      <c r="E62" s="97"/>
      <c r="F62" s="98"/>
      <c r="G62" s="17"/>
      <c r="H62" s="17"/>
      <c r="I62" s="18"/>
      <c r="K62" s="19"/>
      <c r="L62" s="20"/>
      <c r="M62" s="20"/>
      <c r="N62" s="20"/>
      <c r="O62" s="21"/>
      <c r="P62" s="21"/>
      <c r="Q62" s="22"/>
      <c r="R62" s="26"/>
      <c r="S62" s="52"/>
      <c r="T62" s="53"/>
      <c r="U62" s="26"/>
      <c r="V62" s="23"/>
      <c r="W62" s="21"/>
      <c r="X62" s="21"/>
      <c r="Y62" s="21"/>
      <c r="Z62" s="21"/>
      <c r="AA62" s="21"/>
      <c r="AB62" s="22"/>
      <c r="AC62" s="26"/>
      <c r="AD62" s="52"/>
      <c r="AE62" s="53"/>
      <c r="AF62" s="26"/>
      <c r="AG62" s="67"/>
      <c r="AH62" s="67"/>
      <c r="AI62" s="26"/>
      <c r="AJ62" s="20"/>
    </row>
    <row r="63" spans="2:36" ht="15.75" x14ac:dyDescent="0.25">
      <c r="B63" s="111"/>
      <c r="C63" s="112"/>
      <c r="D63" s="100"/>
      <c r="E63" s="97"/>
      <c r="F63" s="98"/>
      <c r="G63" s="17"/>
      <c r="H63" s="17"/>
      <c r="I63" s="18"/>
      <c r="K63" s="19"/>
      <c r="L63" s="20"/>
      <c r="M63" s="20"/>
      <c r="N63" s="20"/>
      <c r="O63" s="21"/>
      <c r="P63" s="21"/>
      <c r="Q63" s="22"/>
      <c r="R63" s="26"/>
      <c r="S63" s="52"/>
      <c r="T63" s="53"/>
      <c r="U63" s="26"/>
      <c r="V63" s="23"/>
      <c r="W63" s="21"/>
      <c r="X63" s="21"/>
      <c r="Y63" s="21"/>
      <c r="Z63" s="21"/>
      <c r="AA63" s="21"/>
      <c r="AB63" s="22"/>
      <c r="AC63" s="26"/>
      <c r="AD63" s="52"/>
      <c r="AE63" s="53"/>
      <c r="AF63" s="26"/>
      <c r="AG63" s="67"/>
      <c r="AH63" s="67"/>
      <c r="AI63" s="26"/>
      <c r="AJ63" s="20"/>
    </row>
    <row r="64" spans="2:36" ht="15.75" x14ac:dyDescent="0.25">
      <c r="B64" s="111"/>
      <c r="C64" s="112"/>
      <c r="D64" s="100"/>
      <c r="E64" s="97"/>
      <c r="F64" s="98"/>
      <c r="G64" s="17"/>
      <c r="H64" s="17"/>
      <c r="I64" s="18"/>
      <c r="K64" s="19"/>
      <c r="L64" s="20"/>
      <c r="M64" s="20"/>
      <c r="N64" s="20"/>
      <c r="O64" s="21"/>
      <c r="P64" s="21"/>
      <c r="Q64" s="22"/>
      <c r="R64" s="26"/>
      <c r="S64" s="52"/>
      <c r="T64" s="53"/>
      <c r="U64" s="26"/>
      <c r="V64" s="23"/>
      <c r="W64" s="21"/>
      <c r="X64" s="21"/>
      <c r="Y64" s="21"/>
      <c r="Z64" s="21"/>
      <c r="AA64" s="21"/>
      <c r="AB64" s="22"/>
      <c r="AC64" s="26"/>
      <c r="AD64" s="52"/>
      <c r="AE64" s="53"/>
      <c r="AF64" s="26"/>
      <c r="AG64" s="67"/>
      <c r="AH64" s="67"/>
      <c r="AI64" s="26"/>
      <c r="AJ64" s="20"/>
    </row>
    <row r="65" spans="2:36" ht="15.75" x14ac:dyDescent="0.25">
      <c r="B65" s="111"/>
      <c r="C65" s="112"/>
      <c r="D65" s="100"/>
      <c r="E65" s="97"/>
      <c r="F65" s="98"/>
      <c r="G65" s="17"/>
      <c r="H65" s="17"/>
      <c r="I65" s="18"/>
      <c r="K65" s="19"/>
      <c r="L65" s="20"/>
      <c r="M65" s="20"/>
      <c r="N65" s="20"/>
      <c r="O65" s="21"/>
      <c r="P65" s="21"/>
      <c r="Q65" s="22"/>
      <c r="R65" s="26"/>
      <c r="S65" s="52"/>
      <c r="T65" s="53"/>
      <c r="U65" s="26"/>
      <c r="V65" s="23"/>
      <c r="W65" s="21"/>
      <c r="X65" s="21"/>
      <c r="Y65" s="21"/>
      <c r="Z65" s="21"/>
      <c r="AA65" s="21"/>
      <c r="AB65" s="22"/>
      <c r="AC65" s="26"/>
      <c r="AD65" s="52"/>
      <c r="AE65" s="53"/>
      <c r="AF65" s="26"/>
      <c r="AG65" s="67"/>
      <c r="AH65" s="67"/>
      <c r="AI65" s="26"/>
      <c r="AJ65" s="20"/>
    </row>
    <row r="66" spans="2:36" ht="15.75" x14ac:dyDescent="0.25">
      <c r="B66" s="111"/>
      <c r="C66" s="112"/>
      <c r="D66" s="100"/>
      <c r="E66" s="97"/>
      <c r="F66" s="98"/>
      <c r="G66" s="17"/>
      <c r="H66" s="17"/>
      <c r="I66" s="18"/>
      <c r="K66" s="19"/>
      <c r="L66" s="20"/>
      <c r="M66" s="20"/>
      <c r="N66" s="20"/>
      <c r="O66" s="21"/>
      <c r="P66" s="21"/>
      <c r="Q66" s="22"/>
      <c r="R66" s="26"/>
      <c r="S66" s="52"/>
      <c r="T66" s="53"/>
      <c r="U66" s="26"/>
      <c r="V66" s="23"/>
      <c r="W66" s="21"/>
      <c r="X66" s="21"/>
      <c r="Y66" s="21"/>
      <c r="Z66" s="21"/>
      <c r="AA66" s="21"/>
      <c r="AB66" s="22"/>
      <c r="AC66" s="26"/>
      <c r="AD66" s="52"/>
      <c r="AE66" s="53"/>
      <c r="AF66" s="26"/>
      <c r="AG66" s="67"/>
      <c r="AH66" s="67"/>
      <c r="AI66" s="26"/>
      <c r="AJ66" s="20"/>
    </row>
    <row r="67" spans="2:36" ht="15.75" x14ac:dyDescent="0.25">
      <c r="B67" s="111"/>
      <c r="C67" s="112"/>
      <c r="D67" s="100"/>
      <c r="E67" s="97"/>
      <c r="F67" s="98"/>
      <c r="G67" s="17"/>
      <c r="H67" s="17"/>
      <c r="I67" s="18"/>
      <c r="K67" s="19"/>
      <c r="L67" s="20"/>
      <c r="M67" s="20"/>
      <c r="N67" s="20"/>
      <c r="O67" s="21"/>
      <c r="P67" s="21"/>
      <c r="Q67" s="22"/>
      <c r="R67" s="26"/>
      <c r="S67" s="52"/>
      <c r="T67" s="53"/>
      <c r="U67" s="26"/>
      <c r="V67" s="23"/>
      <c r="W67" s="21"/>
      <c r="X67" s="21"/>
      <c r="Y67" s="21"/>
      <c r="Z67" s="21"/>
      <c r="AA67" s="21"/>
      <c r="AB67" s="22"/>
      <c r="AC67" s="26"/>
      <c r="AD67" s="52"/>
      <c r="AE67" s="53"/>
      <c r="AF67" s="26"/>
      <c r="AG67" s="67"/>
      <c r="AH67" s="67"/>
      <c r="AI67" s="26"/>
      <c r="AJ67" s="20"/>
    </row>
    <row r="68" spans="2:36" ht="15.75" x14ac:dyDescent="0.25">
      <c r="B68" s="111"/>
      <c r="C68" s="112"/>
      <c r="D68" s="100"/>
      <c r="E68" s="97"/>
      <c r="F68" s="98"/>
      <c r="G68" s="17"/>
      <c r="H68" s="17"/>
      <c r="I68" s="18"/>
      <c r="K68" s="19"/>
      <c r="L68" s="20"/>
      <c r="M68" s="20"/>
      <c r="N68" s="20"/>
      <c r="O68" s="21"/>
      <c r="P68" s="21"/>
      <c r="Q68" s="22"/>
      <c r="R68" s="26"/>
      <c r="S68" s="52"/>
      <c r="T68" s="53"/>
      <c r="U68" s="26"/>
      <c r="V68" s="23"/>
      <c r="W68" s="21"/>
      <c r="X68" s="21"/>
      <c r="Y68" s="21"/>
      <c r="Z68" s="21"/>
      <c r="AA68" s="21"/>
      <c r="AB68" s="22"/>
      <c r="AC68" s="26"/>
      <c r="AD68" s="52"/>
      <c r="AE68" s="53"/>
      <c r="AF68" s="26"/>
      <c r="AG68" s="67"/>
      <c r="AH68" s="67"/>
      <c r="AI68" s="26"/>
      <c r="AJ68" s="20"/>
    </row>
    <row r="69" spans="2:36" ht="15.75" x14ac:dyDescent="0.25">
      <c r="B69" s="111"/>
      <c r="C69" s="112"/>
      <c r="D69" s="100"/>
      <c r="E69" s="97"/>
      <c r="F69" s="98"/>
      <c r="G69" s="17"/>
      <c r="H69" s="17"/>
      <c r="I69" s="18"/>
      <c r="K69" s="19"/>
      <c r="L69" s="20"/>
      <c r="M69" s="20"/>
      <c r="N69" s="20"/>
      <c r="O69" s="21"/>
      <c r="P69" s="21"/>
      <c r="Q69" s="22"/>
      <c r="R69" s="26"/>
      <c r="S69" s="52"/>
      <c r="T69" s="53"/>
      <c r="U69" s="26"/>
      <c r="V69" s="23"/>
      <c r="W69" s="21"/>
      <c r="X69" s="21"/>
      <c r="Y69" s="21"/>
      <c r="Z69" s="21"/>
      <c r="AA69" s="21"/>
      <c r="AB69" s="22"/>
      <c r="AC69" s="26"/>
      <c r="AD69" s="52"/>
      <c r="AE69" s="53"/>
      <c r="AF69" s="26"/>
      <c r="AG69" s="67"/>
      <c r="AH69" s="67"/>
      <c r="AI69" s="26"/>
      <c r="AJ69" s="20"/>
    </row>
    <row r="70" spans="2:36" ht="15.75" x14ac:dyDescent="0.25">
      <c r="B70" s="111"/>
      <c r="C70" s="112"/>
      <c r="D70" s="100"/>
      <c r="E70" s="97"/>
      <c r="F70" s="98"/>
      <c r="G70" s="17"/>
      <c r="H70" s="17"/>
      <c r="I70" s="18"/>
      <c r="K70" s="19"/>
      <c r="L70" s="20"/>
      <c r="M70" s="20"/>
      <c r="N70" s="20"/>
      <c r="O70" s="21"/>
      <c r="P70" s="21"/>
      <c r="Q70" s="22"/>
      <c r="R70" s="26"/>
      <c r="S70" s="52"/>
      <c r="T70" s="53"/>
      <c r="U70" s="26"/>
      <c r="V70" s="23"/>
      <c r="W70" s="21"/>
      <c r="X70" s="21"/>
      <c r="Y70" s="21"/>
      <c r="Z70" s="21"/>
      <c r="AA70" s="21"/>
      <c r="AB70" s="22"/>
      <c r="AC70" s="26"/>
      <c r="AD70" s="52"/>
      <c r="AE70" s="53"/>
      <c r="AF70" s="26"/>
      <c r="AG70" s="67"/>
      <c r="AH70" s="67"/>
      <c r="AI70" s="26"/>
      <c r="AJ70" s="20"/>
    </row>
    <row r="71" spans="2:36" ht="15.75" x14ac:dyDescent="0.25">
      <c r="B71" s="111"/>
      <c r="C71" s="112"/>
      <c r="D71" s="100"/>
      <c r="E71" s="97"/>
      <c r="F71" s="98"/>
      <c r="G71" s="17"/>
      <c r="H71" s="17"/>
      <c r="I71" s="18"/>
      <c r="K71" s="19"/>
      <c r="L71" s="20"/>
      <c r="M71" s="20"/>
      <c r="N71" s="20"/>
      <c r="O71" s="21"/>
      <c r="P71" s="21"/>
      <c r="Q71" s="22"/>
      <c r="R71" s="26"/>
      <c r="S71" s="52"/>
      <c r="T71" s="53"/>
      <c r="U71" s="26"/>
      <c r="V71" s="23"/>
      <c r="W71" s="21"/>
      <c r="X71" s="21"/>
      <c r="Y71" s="21"/>
      <c r="Z71" s="21"/>
      <c r="AA71" s="21"/>
      <c r="AB71" s="22"/>
      <c r="AC71" s="26"/>
      <c r="AD71" s="52"/>
      <c r="AE71" s="53"/>
      <c r="AF71" s="26"/>
      <c r="AG71" s="67"/>
      <c r="AH71" s="67"/>
      <c r="AI71" s="26"/>
      <c r="AJ71" s="20"/>
    </row>
    <row r="72" spans="2:36" ht="15.75" x14ac:dyDescent="0.25">
      <c r="B72" s="111"/>
      <c r="C72" s="112"/>
      <c r="D72" s="100"/>
      <c r="E72" s="97"/>
      <c r="F72" s="98"/>
      <c r="G72" s="17"/>
      <c r="H72" s="17"/>
      <c r="I72" s="18"/>
      <c r="K72" s="19"/>
      <c r="L72" s="20"/>
      <c r="M72" s="20"/>
      <c r="N72" s="20"/>
      <c r="O72" s="21"/>
      <c r="P72" s="21"/>
      <c r="Q72" s="22"/>
      <c r="R72" s="26"/>
      <c r="S72" s="52"/>
      <c r="T72" s="53"/>
      <c r="U72" s="26"/>
      <c r="V72" s="23"/>
      <c r="W72" s="21"/>
      <c r="X72" s="21"/>
      <c r="Y72" s="21"/>
      <c r="Z72" s="21"/>
      <c r="AA72" s="21"/>
      <c r="AB72" s="22"/>
      <c r="AC72" s="26"/>
      <c r="AD72" s="52"/>
      <c r="AE72" s="53"/>
      <c r="AF72" s="26"/>
      <c r="AG72" s="67"/>
      <c r="AH72" s="67"/>
      <c r="AI72" s="26"/>
      <c r="AJ72" s="20"/>
    </row>
    <row r="73" spans="2:36" ht="15.75" x14ac:dyDescent="0.25">
      <c r="B73" s="111"/>
      <c r="C73" s="112"/>
      <c r="D73" s="100"/>
      <c r="E73" s="97"/>
      <c r="F73" s="98"/>
      <c r="G73" s="17"/>
      <c r="H73" s="17"/>
      <c r="I73" s="18"/>
      <c r="K73" s="19"/>
      <c r="L73" s="20"/>
      <c r="M73" s="20"/>
      <c r="N73" s="20"/>
      <c r="O73" s="21"/>
      <c r="P73" s="21"/>
      <c r="Q73" s="22"/>
      <c r="R73" s="26"/>
      <c r="S73" s="52"/>
      <c r="T73" s="53"/>
      <c r="U73" s="26"/>
      <c r="V73" s="23"/>
      <c r="W73" s="21"/>
      <c r="X73" s="21"/>
      <c r="Y73" s="21"/>
      <c r="Z73" s="21"/>
      <c r="AA73" s="21"/>
      <c r="AB73" s="22"/>
      <c r="AC73" s="26"/>
      <c r="AD73" s="52"/>
      <c r="AE73" s="53"/>
      <c r="AF73" s="26"/>
      <c r="AG73" s="67"/>
      <c r="AH73" s="67"/>
      <c r="AI73" s="26"/>
      <c r="AJ73" s="20"/>
    </row>
    <row r="74" spans="2:36" ht="15.75" x14ac:dyDescent="0.25">
      <c r="B74" s="111"/>
      <c r="C74" s="112"/>
      <c r="D74" s="100"/>
      <c r="E74" s="97"/>
      <c r="F74" s="98"/>
      <c r="G74" s="17"/>
      <c r="H74" s="17"/>
      <c r="I74" s="18"/>
      <c r="K74" s="19"/>
      <c r="L74" s="20"/>
      <c r="M74" s="20"/>
      <c r="N74" s="20"/>
      <c r="O74" s="21"/>
      <c r="P74" s="21"/>
      <c r="Q74" s="22"/>
      <c r="R74" s="26"/>
      <c r="S74" s="52"/>
      <c r="T74" s="53"/>
      <c r="U74" s="26"/>
      <c r="V74" s="23"/>
      <c r="W74" s="21"/>
      <c r="X74" s="21"/>
      <c r="Y74" s="21"/>
      <c r="Z74" s="21"/>
      <c r="AA74" s="21"/>
      <c r="AB74" s="22"/>
      <c r="AC74" s="26"/>
      <c r="AD74" s="52"/>
      <c r="AE74" s="53"/>
      <c r="AF74" s="26"/>
      <c r="AG74" s="67"/>
      <c r="AH74" s="67"/>
      <c r="AI74" s="26"/>
      <c r="AJ74" s="20"/>
    </row>
    <row r="75" spans="2:36" ht="15.75" x14ac:dyDescent="0.25">
      <c r="B75" s="111"/>
      <c r="C75" s="112"/>
      <c r="D75" s="100"/>
      <c r="E75" s="97"/>
      <c r="F75" s="98"/>
      <c r="G75" s="17"/>
      <c r="H75" s="17"/>
      <c r="I75" s="18"/>
      <c r="K75" s="19"/>
      <c r="L75" s="20"/>
      <c r="M75" s="20"/>
      <c r="N75" s="20"/>
      <c r="O75" s="21"/>
      <c r="P75" s="21"/>
      <c r="Q75" s="22"/>
      <c r="R75" s="26"/>
      <c r="S75" s="52"/>
      <c r="T75" s="53"/>
      <c r="U75" s="26"/>
      <c r="V75" s="23"/>
      <c r="W75" s="21"/>
      <c r="X75" s="21"/>
      <c r="Y75" s="21"/>
      <c r="Z75" s="21"/>
      <c r="AA75" s="21"/>
      <c r="AB75" s="22"/>
      <c r="AC75" s="26"/>
      <c r="AD75" s="52"/>
      <c r="AE75" s="53"/>
      <c r="AF75" s="26"/>
      <c r="AG75" s="67"/>
      <c r="AH75" s="67"/>
      <c r="AI75" s="26"/>
      <c r="AJ75" s="20"/>
    </row>
    <row r="76" spans="2:36" ht="15.75" x14ac:dyDescent="0.25">
      <c r="B76" s="111"/>
      <c r="C76" s="112"/>
      <c r="D76" s="100"/>
      <c r="E76" s="97"/>
      <c r="F76" s="98"/>
      <c r="G76" s="17"/>
      <c r="H76" s="17"/>
      <c r="I76" s="18"/>
    </row>
    <row r="77" spans="2:36" ht="15.75" x14ac:dyDescent="0.25">
      <c r="B77" s="111"/>
      <c r="C77" s="112"/>
      <c r="D77" s="100"/>
      <c r="E77" s="97"/>
      <c r="F77" s="98"/>
      <c r="G77" s="17"/>
      <c r="H77" s="17"/>
      <c r="I77" s="18"/>
    </row>
    <row r="78" spans="2:36" ht="15.75" x14ac:dyDescent="0.25">
      <c r="B78" s="111">
        <v>61</v>
      </c>
      <c r="C78" s="112"/>
      <c r="D78" s="100"/>
      <c r="E78" s="97"/>
      <c r="F78" s="98"/>
      <c r="G78" s="17"/>
      <c r="H78" s="17"/>
      <c r="I78" s="18"/>
    </row>
    <row r="79" spans="2:36" ht="15.75" x14ac:dyDescent="0.25">
      <c r="B79" s="111">
        <v>62</v>
      </c>
      <c r="C79" s="112"/>
      <c r="D79" s="100"/>
      <c r="E79" s="97"/>
      <c r="F79" s="98"/>
      <c r="G79" s="17"/>
      <c r="H79" s="17"/>
      <c r="I79" s="18"/>
    </row>
    <row r="80" spans="2:36" ht="15.75" x14ac:dyDescent="0.25">
      <c r="B80" s="111">
        <v>63</v>
      </c>
      <c r="C80" s="112"/>
      <c r="D80" s="100"/>
      <c r="E80" s="97"/>
      <c r="F80" s="98"/>
      <c r="G80" s="17"/>
      <c r="H80" s="17"/>
      <c r="I80" s="18"/>
    </row>
    <row r="81" spans="2:9" ht="15.75" x14ac:dyDescent="0.25">
      <c r="B81" s="111">
        <v>64</v>
      </c>
      <c r="C81" s="112"/>
      <c r="D81" s="100"/>
      <c r="E81" s="97"/>
      <c r="F81" s="98"/>
      <c r="G81" s="17"/>
      <c r="H81" s="17"/>
      <c r="I81" s="18"/>
    </row>
    <row r="82" spans="2:9" ht="15.75" x14ac:dyDescent="0.25">
      <c r="B82" s="111">
        <v>65</v>
      </c>
      <c r="C82" s="112"/>
      <c r="D82" s="100"/>
      <c r="E82" s="97"/>
      <c r="F82" s="98"/>
      <c r="G82" s="17"/>
      <c r="H82" s="17"/>
      <c r="I82" s="18"/>
    </row>
    <row r="83" spans="2:9" ht="15.75" x14ac:dyDescent="0.25">
      <c r="B83" s="111">
        <v>66</v>
      </c>
      <c r="C83" s="112"/>
      <c r="D83" s="100"/>
      <c r="E83" s="97"/>
      <c r="F83" s="98"/>
      <c r="G83" s="17"/>
      <c r="H83" s="17"/>
      <c r="I83" s="18"/>
    </row>
    <row r="84" spans="2:9" ht="15.75" x14ac:dyDescent="0.25">
      <c r="B84" s="111">
        <v>67</v>
      </c>
      <c r="C84" s="112"/>
      <c r="D84" s="100"/>
      <c r="E84" s="97"/>
      <c r="F84" s="98"/>
      <c r="G84" s="17"/>
      <c r="H84" s="17"/>
      <c r="I84" s="18"/>
    </row>
    <row r="85" spans="2:9" ht="15.75" x14ac:dyDescent="0.25">
      <c r="B85" s="111">
        <v>68</v>
      </c>
      <c r="C85" s="112"/>
      <c r="D85" s="100"/>
      <c r="E85" s="97"/>
      <c r="F85" s="98"/>
      <c r="G85" s="17"/>
      <c r="H85" s="17"/>
      <c r="I85" s="18"/>
    </row>
    <row r="86" spans="2:9" ht="15.75" x14ac:dyDescent="0.25">
      <c r="B86" s="111">
        <v>69</v>
      </c>
      <c r="C86" s="112"/>
      <c r="D86" s="100"/>
      <c r="E86" s="97"/>
      <c r="F86" s="98"/>
      <c r="G86" s="17"/>
      <c r="H86" s="17"/>
      <c r="I86" s="18"/>
    </row>
    <row r="87" spans="2:9" ht="15.75" x14ac:dyDescent="0.25">
      <c r="B87" s="111">
        <v>70</v>
      </c>
      <c r="C87" s="112"/>
      <c r="D87" s="100"/>
      <c r="E87" s="97"/>
      <c r="F87" s="98"/>
      <c r="G87" s="17"/>
      <c r="H87" s="17"/>
      <c r="I87" s="18"/>
    </row>
    <row r="88" spans="2:9" ht="15.75" x14ac:dyDescent="0.25">
      <c r="B88" s="111">
        <v>71</v>
      </c>
      <c r="C88" s="112"/>
      <c r="D88" s="100"/>
      <c r="E88" s="97"/>
      <c r="F88" s="98"/>
      <c r="G88" s="17"/>
      <c r="H88" s="17"/>
      <c r="I88" s="18"/>
    </row>
    <row r="89" spans="2:9" ht="15.75" x14ac:dyDescent="0.25">
      <c r="B89" s="111">
        <v>72</v>
      </c>
      <c r="C89" s="112"/>
      <c r="D89" s="100"/>
      <c r="E89" s="97"/>
      <c r="F89" s="98"/>
      <c r="G89" s="17"/>
      <c r="H89" s="17"/>
      <c r="I89" s="18"/>
    </row>
    <row r="90" spans="2:9" ht="15.75" x14ac:dyDescent="0.25">
      <c r="B90" s="111">
        <v>73</v>
      </c>
      <c r="C90" s="112"/>
      <c r="D90" s="100"/>
      <c r="E90" s="97"/>
      <c r="F90" s="98"/>
      <c r="G90" s="17"/>
      <c r="H90" s="17"/>
      <c r="I90" s="18"/>
    </row>
    <row r="91" spans="2:9" ht="15.75" x14ac:dyDescent="0.25">
      <c r="B91" s="111">
        <v>74</v>
      </c>
      <c r="C91" s="112"/>
      <c r="D91" s="100"/>
      <c r="E91" s="97"/>
      <c r="F91" s="98"/>
      <c r="G91" s="17"/>
      <c r="H91" s="17"/>
      <c r="I91" s="18"/>
    </row>
    <row r="92" spans="2:9" ht="15.75" x14ac:dyDescent="0.25">
      <c r="B92" s="111">
        <v>75</v>
      </c>
      <c r="C92" s="112"/>
    </row>
    <row r="93" spans="2:9" ht="15.75" x14ac:dyDescent="0.25">
      <c r="B93" s="111">
        <v>76</v>
      </c>
      <c r="C93" s="112"/>
    </row>
    <row r="94" spans="2:9" ht="15.75" x14ac:dyDescent="0.25">
      <c r="B94" s="111">
        <v>77</v>
      </c>
      <c r="C94" s="112"/>
    </row>
    <row r="95" spans="2:9" ht="15.75" x14ac:dyDescent="0.25">
      <c r="B95" s="111">
        <v>78</v>
      </c>
      <c r="C95" s="112"/>
    </row>
    <row r="96" spans="2:9" ht="15.75" x14ac:dyDescent="0.25">
      <c r="B96" s="111">
        <v>79</v>
      </c>
      <c r="C96" s="112"/>
    </row>
    <row r="97" spans="2:3" ht="15.75" x14ac:dyDescent="0.25">
      <c r="B97" s="111">
        <v>80</v>
      </c>
      <c r="C97" s="112"/>
    </row>
    <row r="98" spans="2:3" ht="15.75" x14ac:dyDescent="0.25">
      <c r="B98" s="111">
        <v>81</v>
      </c>
      <c r="C98" s="112"/>
    </row>
    <row r="99" spans="2:3" ht="15.75" x14ac:dyDescent="0.25">
      <c r="B99" s="111">
        <v>82</v>
      </c>
      <c r="C99" s="112"/>
    </row>
    <row r="100" spans="2:3" ht="15.75" x14ac:dyDescent="0.25">
      <c r="B100" s="111">
        <v>83</v>
      </c>
      <c r="C100" s="112"/>
    </row>
    <row r="101" spans="2:3" ht="15.75" x14ac:dyDescent="0.25">
      <c r="B101" s="111">
        <v>84</v>
      </c>
      <c r="C101" s="112"/>
    </row>
    <row r="102" spans="2:3" ht="15.75" x14ac:dyDescent="0.25">
      <c r="B102" s="111">
        <v>85</v>
      </c>
      <c r="C102" s="112"/>
    </row>
    <row r="103" spans="2:3" ht="15.75" x14ac:dyDescent="0.25">
      <c r="B103" s="111">
        <v>86</v>
      </c>
      <c r="C103" s="112"/>
    </row>
    <row r="104" spans="2:3" ht="15.75" x14ac:dyDescent="0.25">
      <c r="B104" s="111">
        <v>87</v>
      </c>
      <c r="C104" s="112"/>
    </row>
    <row r="105" spans="2:3" ht="15.75" x14ac:dyDescent="0.25">
      <c r="B105" s="111">
        <v>88</v>
      </c>
      <c r="C105" s="112"/>
    </row>
    <row r="106" spans="2:3" ht="15.75" x14ac:dyDescent="0.25">
      <c r="B106" s="111">
        <v>89</v>
      </c>
      <c r="C106" s="112"/>
    </row>
    <row r="107" spans="2:3" ht="15.75" x14ac:dyDescent="0.25">
      <c r="B107" s="111">
        <v>90</v>
      </c>
      <c r="C107" s="112"/>
    </row>
    <row r="108" spans="2:3" ht="15.75" x14ac:dyDescent="0.25">
      <c r="B108" s="111">
        <v>91</v>
      </c>
      <c r="C108" s="112"/>
    </row>
    <row r="109" spans="2:3" ht="15.75" x14ac:dyDescent="0.25">
      <c r="B109" s="111">
        <v>92</v>
      </c>
      <c r="C109" s="112"/>
    </row>
    <row r="110" spans="2:3" ht="15.75" x14ac:dyDescent="0.25">
      <c r="B110" s="111">
        <v>93</v>
      </c>
      <c r="C110" s="112"/>
    </row>
    <row r="111" spans="2:3" ht="15.75" x14ac:dyDescent="0.25">
      <c r="B111" s="111">
        <v>94</v>
      </c>
      <c r="C111" s="112"/>
    </row>
    <row r="112" spans="2:3" ht="15.75" x14ac:dyDescent="0.25">
      <c r="B112" s="111">
        <v>95</v>
      </c>
      <c r="C112" s="112"/>
    </row>
    <row r="113" spans="2:3" ht="15.75" x14ac:dyDescent="0.25">
      <c r="B113" s="111">
        <v>96</v>
      </c>
      <c r="C113" s="112"/>
    </row>
    <row r="114" spans="2:3" ht="15.75" x14ac:dyDescent="0.25">
      <c r="B114" s="111">
        <v>97</v>
      </c>
      <c r="C114" s="112"/>
    </row>
    <row r="115" spans="2:3" ht="15.75" x14ac:dyDescent="0.25">
      <c r="B115" s="111">
        <v>98</v>
      </c>
      <c r="C115" s="112"/>
    </row>
    <row r="116" spans="2:3" ht="15.75" x14ac:dyDescent="0.25">
      <c r="B116" s="111">
        <v>99</v>
      </c>
      <c r="C116" s="112"/>
    </row>
    <row r="117" spans="2:3" ht="15.75" x14ac:dyDescent="0.25">
      <c r="B117" s="111">
        <v>100</v>
      </c>
      <c r="C117" s="112"/>
    </row>
    <row r="118" spans="2:3" ht="15.75" x14ac:dyDescent="0.25">
      <c r="B118" s="111">
        <v>101</v>
      </c>
      <c r="C118" s="112"/>
    </row>
    <row r="119" spans="2:3" ht="15.75" x14ac:dyDescent="0.25">
      <c r="B119" s="111">
        <v>102</v>
      </c>
      <c r="C119" s="112"/>
    </row>
    <row r="120" spans="2:3" ht="15.75" x14ac:dyDescent="0.25">
      <c r="B120" s="111">
        <v>103</v>
      </c>
      <c r="C120" s="112"/>
    </row>
    <row r="121" spans="2:3" ht="15.75" x14ac:dyDescent="0.25">
      <c r="B121" s="111">
        <v>104</v>
      </c>
      <c r="C121" s="112"/>
    </row>
    <row r="122" spans="2:3" ht="15.75" x14ac:dyDescent="0.25">
      <c r="B122" s="111">
        <v>105</v>
      </c>
      <c r="C122" s="112"/>
    </row>
    <row r="123" spans="2:3" ht="15.75" x14ac:dyDescent="0.25">
      <c r="B123" s="111">
        <v>106</v>
      </c>
      <c r="C123" s="112"/>
    </row>
    <row r="124" spans="2:3" ht="15.75" x14ac:dyDescent="0.25">
      <c r="B124" s="111">
        <v>107</v>
      </c>
      <c r="C124" s="112"/>
    </row>
    <row r="125" spans="2:3" ht="15.75" x14ac:dyDescent="0.25">
      <c r="B125" s="111">
        <v>108</v>
      </c>
      <c r="C125" s="112"/>
    </row>
    <row r="126" spans="2:3" ht="15.75" x14ac:dyDescent="0.25">
      <c r="B126" s="111">
        <v>109</v>
      </c>
      <c r="C126" s="112"/>
    </row>
    <row r="127" spans="2:3" ht="15.75" x14ac:dyDescent="0.25">
      <c r="B127" s="111">
        <v>110</v>
      </c>
      <c r="C127" s="112"/>
    </row>
    <row r="128" spans="2:3" ht="15.75" x14ac:dyDescent="0.25">
      <c r="B128" s="111">
        <v>111</v>
      </c>
      <c r="C128" s="112"/>
    </row>
    <row r="129" spans="2:3" ht="15.75" x14ac:dyDescent="0.25">
      <c r="B129" s="111">
        <v>112</v>
      </c>
      <c r="C129" s="112"/>
    </row>
    <row r="130" spans="2:3" ht="15.75" x14ac:dyDescent="0.25">
      <c r="B130" s="111">
        <v>113</v>
      </c>
      <c r="C130" s="112"/>
    </row>
    <row r="131" spans="2:3" ht="15.75" x14ac:dyDescent="0.25">
      <c r="B131" s="111">
        <v>114</v>
      </c>
      <c r="C131" s="112"/>
    </row>
    <row r="132" spans="2:3" ht="15.75" x14ac:dyDescent="0.25">
      <c r="B132" s="111">
        <v>115</v>
      </c>
      <c r="C132" s="112"/>
    </row>
    <row r="133" spans="2:3" ht="15.75" x14ac:dyDescent="0.25">
      <c r="B133" s="111">
        <v>116</v>
      </c>
      <c r="C133" s="112"/>
    </row>
    <row r="134" spans="2:3" ht="15.75" x14ac:dyDescent="0.25">
      <c r="B134" s="111">
        <v>117</v>
      </c>
      <c r="C134" s="112"/>
    </row>
    <row r="135" spans="2:3" ht="15.75" x14ac:dyDescent="0.25">
      <c r="B135" s="111">
        <v>118</v>
      </c>
      <c r="C135" s="112"/>
    </row>
    <row r="136" spans="2:3" ht="15.75" x14ac:dyDescent="0.25">
      <c r="B136" s="111">
        <v>119</v>
      </c>
      <c r="C136" s="112"/>
    </row>
    <row r="137" spans="2:3" ht="15.75" x14ac:dyDescent="0.25">
      <c r="B137" s="111">
        <v>120</v>
      </c>
      <c r="C137" s="112"/>
    </row>
    <row r="138" spans="2:3" ht="15.75" x14ac:dyDescent="0.25">
      <c r="B138" s="111">
        <v>121</v>
      </c>
      <c r="C138" s="112"/>
    </row>
  </sheetData>
  <mergeCells count="131">
    <mergeCell ref="B134:C134"/>
    <mergeCell ref="B135:C135"/>
    <mergeCell ref="B136:C136"/>
    <mergeCell ref="B137:C137"/>
    <mergeCell ref="B138:C138"/>
    <mergeCell ref="B128:C128"/>
    <mergeCell ref="B129:C129"/>
    <mergeCell ref="B130:C130"/>
    <mergeCell ref="B131:C131"/>
    <mergeCell ref="B132:C132"/>
    <mergeCell ref="B133:C133"/>
    <mergeCell ref="B122:C122"/>
    <mergeCell ref="B123:C123"/>
    <mergeCell ref="B124:C124"/>
    <mergeCell ref="B125:C125"/>
    <mergeCell ref="B126:C126"/>
    <mergeCell ref="B127:C127"/>
    <mergeCell ref="B116:C116"/>
    <mergeCell ref="B117:C117"/>
    <mergeCell ref="B118:C118"/>
    <mergeCell ref="B119:C119"/>
    <mergeCell ref="B120:C120"/>
    <mergeCell ref="B121:C121"/>
    <mergeCell ref="B110:C110"/>
    <mergeCell ref="B111:C111"/>
    <mergeCell ref="B112:C112"/>
    <mergeCell ref="B113:C113"/>
    <mergeCell ref="B114:C114"/>
    <mergeCell ref="B115:C115"/>
    <mergeCell ref="B104:C104"/>
    <mergeCell ref="B105:C105"/>
    <mergeCell ref="B106:C106"/>
    <mergeCell ref="B107:C107"/>
    <mergeCell ref="B108:C108"/>
    <mergeCell ref="B109:C109"/>
    <mergeCell ref="B98:C98"/>
    <mergeCell ref="B99:C99"/>
    <mergeCell ref="B100:C100"/>
    <mergeCell ref="B101:C101"/>
    <mergeCell ref="B102:C102"/>
    <mergeCell ref="B103:C103"/>
    <mergeCell ref="B92:C92"/>
    <mergeCell ref="B93:C93"/>
    <mergeCell ref="B94:C94"/>
    <mergeCell ref="B95:C95"/>
    <mergeCell ref="B96:C96"/>
    <mergeCell ref="B97:C97"/>
    <mergeCell ref="B86:C86"/>
    <mergeCell ref="B87:C87"/>
    <mergeCell ref="B88:C88"/>
    <mergeCell ref="B89:C89"/>
    <mergeCell ref="B90:C90"/>
    <mergeCell ref="B91:C91"/>
    <mergeCell ref="B80:C80"/>
    <mergeCell ref="B81:C81"/>
    <mergeCell ref="B82:C82"/>
    <mergeCell ref="B83:C83"/>
    <mergeCell ref="B84:C84"/>
    <mergeCell ref="B85:C85"/>
    <mergeCell ref="B74:C74"/>
    <mergeCell ref="B75:C75"/>
    <mergeCell ref="B76:C76"/>
    <mergeCell ref="B77:C77"/>
    <mergeCell ref="B78:C78"/>
    <mergeCell ref="B79:C79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61:C61"/>
    <mergeCell ref="B50:C50"/>
    <mergeCell ref="B51:C51"/>
    <mergeCell ref="B52:C52"/>
    <mergeCell ref="B53:C53"/>
    <mergeCell ref="B54:C54"/>
    <mergeCell ref="B55:C55"/>
    <mergeCell ref="B44:C44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32:C32"/>
    <mergeCell ref="B33:C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20:C20"/>
    <mergeCell ref="B21:C21"/>
    <mergeCell ref="B22:C22"/>
    <mergeCell ref="B23:C23"/>
    <mergeCell ref="B24:C24"/>
    <mergeCell ref="B25:C25"/>
    <mergeCell ref="K17:Q17"/>
    <mergeCell ref="S17:T17"/>
    <mergeCell ref="V17:AB17"/>
    <mergeCell ref="AD17:AE17"/>
    <mergeCell ref="AG17:AG18"/>
    <mergeCell ref="AH17:AH18"/>
    <mergeCell ref="B2:D5"/>
    <mergeCell ref="B17:C19"/>
    <mergeCell ref="D17:D19"/>
    <mergeCell ref="E17:E18"/>
    <mergeCell ref="F17:F18"/>
    <mergeCell ref="G17:I17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3BCD-ADA5-4D3C-8185-ADF5CDE8A20E}">
  <sheetPr>
    <tabColor rgb="FF92D050"/>
  </sheetPr>
  <dimension ref="B1:CV138"/>
  <sheetViews>
    <sheetView zoomScale="70" zoomScaleNormal="70" workbookViewId="0">
      <pane ySplit="19" topLeftCell="A26" activePane="bottomLeft" state="frozen"/>
      <selection activeCell="Q81" sqref="Q81"/>
      <selection pane="bottomLeft" activeCell="K42" sqref="K42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0.5703125" customWidth="1"/>
    <col min="5" max="9" width="15.5703125" customWidth="1"/>
    <col min="10" max="10" width="1.140625" customWidth="1"/>
    <col min="11" max="11" width="11.42578125" bestFit="1" customWidth="1"/>
    <col min="12" max="12" width="14.5703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13"/>
      <c r="C2" s="114"/>
      <c r="D2" s="115"/>
      <c r="E2" s="33"/>
      <c r="F2" s="27"/>
      <c r="G2" s="27"/>
      <c r="H2" s="27"/>
      <c r="I2" s="28"/>
      <c r="J2" s="1"/>
      <c r="K2" s="1"/>
      <c r="L2" s="1"/>
      <c r="M2" s="1"/>
      <c r="N2" s="1"/>
    </row>
    <row r="3" spans="2:36" ht="21.2" customHeight="1" x14ac:dyDescent="0.25">
      <c r="B3" s="116"/>
      <c r="C3" s="117"/>
      <c r="D3" s="118"/>
      <c r="E3" s="34"/>
      <c r="F3" s="29"/>
      <c r="G3" s="29"/>
      <c r="H3" s="29"/>
      <c r="I3" s="30"/>
      <c r="J3" s="1"/>
      <c r="K3" s="72"/>
      <c r="L3" s="72"/>
      <c r="M3" s="72"/>
      <c r="N3" s="7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16"/>
      <c r="C4" s="117"/>
      <c r="D4" s="118"/>
      <c r="E4" s="34"/>
      <c r="F4" s="29"/>
      <c r="G4" s="29"/>
      <c r="H4" s="29"/>
      <c r="I4" s="30"/>
      <c r="J4" s="2"/>
      <c r="K4" s="69"/>
      <c r="L4" s="69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19"/>
      <c r="C5" s="120"/>
      <c r="D5" s="121"/>
      <c r="E5" s="35"/>
      <c r="F5" s="31"/>
      <c r="G5" s="31"/>
      <c r="H5" s="31"/>
      <c r="I5" s="32"/>
      <c r="J5" s="2"/>
      <c r="K5" s="69"/>
      <c r="L5" s="69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4"/>
      <c r="C6" s="75"/>
      <c r="D6" s="75"/>
      <c r="E6" s="76"/>
      <c r="F6" s="76"/>
      <c r="G6" s="77"/>
      <c r="H6" s="77"/>
      <c r="I6" s="78"/>
      <c r="J6" s="3"/>
      <c r="K6" s="69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79"/>
      <c r="C7" s="36" t="s">
        <v>33</v>
      </c>
      <c r="D7" s="80"/>
      <c r="E7" s="99" t="s">
        <v>47</v>
      </c>
      <c r="F7" s="37"/>
      <c r="G7" s="36" t="s">
        <v>31</v>
      </c>
      <c r="H7" s="80"/>
      <c r="I7" s="88" t="s">
        <v>40</v>
      </c>
      <c r="J7" s="3"/>
      <c r="K7" s="69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79"/>
      <c r="C8" s="36" t="s">
        <v>32</v>
      </c>
      <c r="D8" s="80"/>
      <c r="E8" s="99" t="s">
        <v>48</v>
      </c>
      <c r="F8" s="45"/>
      <c r="G8" s="36" t="s">
        <v>30</v>
      </c>
      <c r="H8" s="80"/>
      <c r="I8" s="88" t="s">
        <v>53</v>
      </c>
      <c r="J8" s="3"/>
      <c r="K8" s="69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79"/>
      <c r="C9" s="36"/>
      <c r="D9" s="80"/>
      <c r="E9" s="37"/>
      <c r="F9" s="81"/>
      <c r="G9" s="81"/>
      <c r="H9" s="81"/>
      <c r="I9" s="82"/>
      <c r="J9" s="3"/>
      <c r="K9" s="69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79"/>
      <c r="C10" s="37" t="s">
        <v>37</v>
      </c>
      <c r="D10" s="80"/>
      <c r="E10" s="40" t="s">
        <v>27</v>
      </c>
      <c r="F10" s="40" t="s">
        <v>28</v>
      </c>
      <c r="G10" s="68" t="s">
        <v>29</v>
      </c>
      <c r="H10" s="81"/>
      <c r="I10" s="82"/>
      <c r="J10" s="3"/>
      <c r="K10" s="69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79"/>
      <c r="C11" s="36" t="s">
        <v>50</v>
      </c>
      <c r="E11" s="68">
        <v>808931.10900000005</v>
      </c>
      <c r="F11" s="68">
        <v>9159077.3220000006</v>
      </c>
      <c r="G11" s="68">
        <v>2523.3319999999999</v>
      </c>
      <c r="H11" s="83"/>
      <c r="I11" s="84"/>
      <c r="J11" s="3"/>
      <c r="K11" s="69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5"/>
      <c r="C12" s="80"/>
      <c r="D12" s="80"/>
      <c r="E12" s="36"/>
      <c r="F12" s="36"/>
      <c r="G12" s="86"/>
      <c r="H12" s="86"/>
      <c r="I12" s="87"/>
      <c r="J12" s="4"/>
      <c r="K12" s="70"/>
      <c r="L12" s="70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5"/>
      <c r="C13" s="80"/>
      <c r="D13" s="80"/>
      <c r="E13" s="38" t="s">
        <v>27</v>
      </c>
      <c r="F13" s="39" t="s">
        <v>28</v>
      </c>
      <c r="G13" s="40" t="s">
        <v>29</v>
      </c>
      <c r="H13" s="86"/>
      <c r="I13" s="87"/>
      <c r="J13" s="4"/>
      <c r="K13" s="70"/>
      <c r="L13" s="70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5"/>
      <c r="C14" s="41" t="s">
        <v>25</v>
      </c>
      <c r="D14" s="41"/>
      <c r="E14" s="68">
        <f>G20</f>
        <v>808755.26399999997</v>
      </c>
      <c r="F14" s="68">
        <f>H20</f>
        <v>9158809.8605000004</v>
      </c>
      <c r="G14" s="68">
        <f>I20</f>
        <v>2573.835</v>
      </c>
      <c r="H14" s="86"/>
      <c r="I14" s="87"/>
      <c r="J14" s="5"/>
      <c r="K14" s="73"/>
      <c r="L14" s="73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2"/>
      <c r="C15" s="43"/>
      <c r="D15" s="43"/>
      <c r="E15" s="43"/>
      <c r="F15" s="43"/>
      <c r="G15" s="43"/>
      <c r="H15" s="43"/>
      <c r="I15" s="4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34" t="s">
        <v>1</v>
      </c>
      <c r="C17" s="135"/>
      <c r="D17" s="129" t="s">
        <v>0</v>
      </c>
      <c r="E17" s="132" t="s">
        <v>19</v>
      </c>
      <c r="F17" s="129" t="s">
        <v>2</v>
      </c>
      <c r="G17" s="126" t="s">
        <v>22</v>
      </c>
      <c r="H17" s="140"/>
      <c r="I17" s="127"/>
      <c r="J17" s="9"/>
      <c r="K17" s="141" t="s">
        <v>21</v>
      </c>
      <c r="L17" s="142"/>
      <c r="M17" s="142"/>
      <c r="N17" s="142"/>
      <c r="O17" s="142"/>
      <c r="P17" s="142"/>
      <c r="Q17" s="143"/>
      <c r="R17" s="7"/>
      <c r="S17" s="126" t="s">
        <v>23</v>
      </c>
      <c r="T17" s="127"/>
      <c r="U17" s="7"/>
      <c r="V17" s="126" t="s">
        <v>24</v>
      </c>
      <c r="W17" s="128"/>
      <c r="X17" s="128"/>
      <c r="Y17" s="128"/>
      <c r="Z17" s="128"/>
      <c r="AA17" s="128"/>
      <c r="AB17" s="127"/>
      <c r="AC17" s="7"/>
      <c r="AD17" s="126" t="s">
        <v>34</v>
      </c>
      <c r="AE17" s="127"/>
      <c r="AF17" s="7"/>
      <c r="AG17" s="122" t="s">
        <v>35</v>
      </c>
      <c r="AH17" s="122" t="s">
        <v>35</v>
      </c>
      <c r="AI17" s="7"/>
      <c r="AJ17" s="95" t="s">
        <v>38</v>
      </c>
    </row>
    <row r="18" spans="2:100" ht="15.75" x14ac:dyDescent="0.25">
      <c r="B18" s="136"/>
      <c r="C18" s="137"/>
      <c r="D18" s="130"/>
      <c r="E18" s="133"/>
      <c r="F18" s="130"/>
      <c r="G18" s="54" t="s">
        <v>3</v>
      </c>
      <c r="H18" s="54" t="s">
        <v>4</v>
      </c>
      <c r="I18" s="55" t="s">
        <v>5</v>
      </c>
      <c r="J18" s="11"/>
      <c r="K18" s="54" t="s">
        <v>6</v>
      </c>
      <c r="L18" s="65" t="s">
        <v>7</v>
      </c>
      <c r="M18" s="65" t="s">
        <v>8</v>
      </c>
      <c r="N18" s="65" t="s">
        <v>9</v>
      </c>
      <c r="O18" s="64" t="s">
        <v>10</v>
      </c>
      <c r="P18" s="64" t="s">
        <v>11</v>
      </c>
      <c r="Q18" s="63" t="s">
        <v>12</v>
      </c>
      <c r="R18" s="56"/>
      <c r="S18" s="62" t="s">
        <v>13</v>
      </c>
      <c r="T18" s="63" t="s">
        <v>14</v>
      </c>
      <c r="U18" s="56"/>
      <c r="V18" s="62" t="s">
        <v>6</v>
      </c>
      <c r="W18" s="64" t="s">
        <v>7</v>
      </c>
      <c r="X18" s="64" t="s">
        <v>8</v>
      </c>
      <c r="Y18" s="64" t="s">
        <v>9</v>
      </c>
      <c r="Z18" s="89" t="s">
        <v>10</v>
      </c>
      <c r="AA18" s="64" t="s">
        <v>11</v>
      </c>
      <c r="AB18" s="63" t="s">
        <v>12</v>
      </c>
      <c r="AC18" s="56"/>
      <c r="AD18" s="62" t="s">
        <v>13</v>
      </c>
      <c r="AE18" s="63" t="s">
        <v>14</v>
      </c>
      <c r="AF18" s="7"/>
      <c r="AG18" s="123"/>
      <c r="AH18" s="123"/>
      <c r="AI18" s="7"/>
      <c r="AJ18" s="96" t="s">
        <v>39</v>
      </c>
    </row>
    <row r="19" spans="2:100" ht="18.75" thickBot="1" x14ac:dyDescent="0.3">
      <c r="B19" s="138"/>
      <c r="C19" s="139"/>
      <c r="D19" s="131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49" t="s">
        <v>15</v>
      </c>
      <c r="M19" s="49" t="s">
        <v>15</v>
      </c>
      <c r="N19" s="49" t="s">
        <v>15</v>
      </c>
      <c r="O19" s="57" t="s">
        <v>15</v>
      </c>
      <c r="P19" s="57" t="s">
        <v>16</v>
      </c>
      <c r="Q19" s="58" t="s">
        <v>36</v>
      </c>
      <c r="R19" s="56"/>
      <c r="S19" s="59" t="s">
        <v>17</v>
      </c>
      <c r="T19" s="58" t="s">
        <v>17</v>
      </c>
      <c r="U19" s="56"/>
      <c r="V19" s="59" t="s">
        <v>15</v>
      </c>
      <c r="W19" s="57" t="s">
        <v>15</v>
      </c>
      <c r="X19" s="57" t="s">
        <v>15</v>
      </c>
      <c r="Y19" s="57" t="s">
        <v>15</v>
      </c>
      <c r="Z19" s="90" t="s">
        <v>15</v>
      </c>
      <c r="AA19" s="57" t="s">
        <v>16</v>
      </c>
      <c r="AB19" s="58" t="s">
        <v>36</v>
      </c>
      <c r="AC19" s="56"/>
      <c r="AD19" s="59" t="s">
        <v>17</v>
      </c>
      <c r="AE19" s="58" t="s">
        <v>17</v>
      </c>
      <c r="AF19" s="7"/>
      <c r="AG19" s="61"/>
      <c r="AH19" s="61"/>
      <c r="AI19" s="7"/>
      <c r="AJ19" s="96" t="s">
        <v>18</v>
      </c>
    </row>
    <row r="20" spans="2:100" ht="15.75" x14ac:dyDescent="0.25">
      <c r="B20" s="124">
        <v>1</v>
      </c>
      <c r="C20" s="125"/>
      <c r="D20" s="100">
        <v>45606.625</v>
      </c>
      <c r="E20" s="25">
        <v>0</v>
      </c>
      <c r="F20" s="24">
        <v>0</v>
      </c>
      <c r="G20" s="17">
        <v>808755.26399999997</v>
      </c>
      <c r="H20" s="17">
        <v>9158809.8605000004</v>
      </c>
      <c r="I20" s="18">
        <v>2573.835</v>
      </c>
      <c r="J20" s="10"/>
      <c r="K20" s="17">
        <f>(G20-G20)*100</f>
        <v>0</v>
      </c>
      <c r="L20" s="46">
        <f>(I20-I20)*100</f>
        <v>0</v>
      </c>
      <c r="M20" s="46">
        <v>0</v>
      </c>
      <c r="N20" s="46">
        <v>0</v>
      </c>
      <c r="O20" s="47">
        <v>0</v>
      </c>
      <c r="P20" s="47">
        <v>0</v>
      </c>
      <c r="Q20" s="48">
        <v>0</v>
      </c>
      <c r="R20" s="26"/>
      <c r="S20" s="50" t="s">
        <v>26</v>
      </c>
      <c r="T20" s="51" t="s">
        <v>26</v>
      </c>
      <c r="U20" s="26"/>
      <c r="V20" s="50">
        <f t="shared" ref="V20:V23" si="0">(G20-$G$20)*100</f>
        <v>0</v>
      </c>
      <c r="W20" s="60">
        <f t="shared" ref="W20:W23" si="1">(H20-$H$20)*100</f>
        <v>0</v>
      </c>
      <c r="X20" s="60">
        <v>0</v>
      </c>
      <c r="Y20" s="60">
        <f t="shared" ref="Y20:Y23" si="2">(I20-$I$20)*100</f>
        <v>0</v>
      </c>
      <c r="Z20" s="60">
        <v>0</v>
      </c>
      <c r="AA20" s="60">
        <v>0</v>
      </c>
      <c r="AB20" s="51">
        <v>0</v>
      </c>
      <c r="AC20" s="26"/>
      <c r="AD20" s="50">
        <v>0</v>
      </c>
      <c r="AE20" s="51">
        <v>0</v>
      </c>
      <c r="AF20" s="26"/>
      <c r="AG20" s="66">
        <v>0</v>
      </c>
      <c r="AH20" s="66">
        <v>0</v>
      </c>
      <c r="AI20" s="26"/>
      <c r="AJ20" s="20">
        <f t="shared" ref="AJ20:AJ23" si="3">SQRT((G20-$E$11)^2+(H20-$F$11)^2+(I20-$G$11)^2)</f>
        <v>324.04887133948284</v>
      </c>
      <c r="AK20" s="2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44">
        <v>2</v>
      </c>
      <c r="C21" s="145"/>
      <c r="D21" s="100">
        <v>45612.625</v>
      </c>
      <c r="E21" s="97">
        <f>D21-D20</f>
        <v>6</v>
      </c>
      <c r="F21" s="98">
        <f>D21-D$20</f>
        <v>6</v>
      </c>
      <c r="G21" s="17">
        <v>808755.27600000007</v>
      </c>
      <c r="H21" s="17">
        <v>9158809.8515000008</v>
      </c>
      <c r="I21" s="18">
        <v>2573.8225000000002</v>
      </c>
      <c r="J21" s="10"/>
      <c r="K21" s="19">
        <f t="shared" ref="K21:L21" si="4">(G21-G20)*100</f>
        <v>1.2000000104308128</v>
      </c>
      <c r="L21" s="20">
        <f t="shared" si="4"/>
        <v>-0.8999999612569809</v>
      </c>
      <c r="M21" s="20">
        <f t="shared" ref="M21:M23" si="5">SQRT(K21^2+L21^2)</f>
        <v>1.4999999850988393</v>
      </c>
      <c r="N21" s="20">
        <f t="shared" ref="N21" si="6">(I21-I20)*100</f>
        <v>-1.2499999999818101</v>
      </c>
      <c r="O21" s="21">
        <f t="shared" ref="O21" si="7">(SQRT((G21-G20)^2+(H21-H20)^2+(I21-I20)^2)*100)</f>
        <v>1.9525624075176302</v>
      </c>
      <c r="P21" s="21">
        <f t="shared" ref="P21" si="8">O21/(F21-F20)</f>
        <v>0.32542706791960502</v>
      </c>
      <c r="Q21" s="22">
        <f t="shared" ref="Q21" si="9">(P21-P20)/(F21-F20)</f>
        <v>5.4237844653267503E-2</v>
      </c>
      <c r="R21" s="26"/>
      <c r="S21" s="52">
        <f t="shared" ref="S21:S23" si="10">IF(K21&lt;0, ATAN2(L21,K21)*180/PI()+360,ATAN2(L21,K21)*180/PI())</f>
        <v>126.86989622288793</v>
      </c>
      <c r="T21" s="53">
        <f t="shared" ref="T21:T23" si="11">ATAN(N21/M21)*180/PI()</f>
        <v>-39.805571371780928</v>
      </c>
      <c r="U21" s="26"/>
      <c r="V21" s="23">
        <f t="shared" si="0"/>
        <v>1.2000000104308128</v>
      </c>
      <c r="W21" s="21">
        <f t="shared" si="1"/>
        <v>-0.8999999612569809</v>
      </c>
      <c r="X21" s="21">
        <f t="shared" ref="X21:X23" si="12">SQRT(V21^2+W21^2)</f>
        <v>1.4999999850988393</v>
      </c>
      <c r="Y21" s="21">
        <f t="shared" si="2"/>
        <v>-1.2499999999818101</v>
      </c>
      <c r="Z21" s="21">
        <f t="shared" ref="Z21:Z23" si="13">SQRT((G21-$G$20)^2+(H21-$H$20)^2+(I21-$I$20)^2)*100</f>
        <v>1.9525624075176302</v>
      </c>
      <c r="AA21" s="21">
        <f t="shared" ref="AA21:AA23" si="14">Z21/F21</f>
        <v>0.32542706791960502</v>
      </c>
      <c r="AB21" s="22">
        <f t="shared" ref="AB21:AB23" si="15">(AA21-$AA$20)/(F21-$F$20)</f>
        <v>5.4237844653267503E-2</v>
      </c>
      <c r="AC21" s="26"/>
      <c r="AD21" s="52">
        <f t="shared" ref="AD21:AD23" si="16">IF(F21&lt;=0,NA(),IF((G21-$G$20)&lt;0,ATAN2((H21-$H$20),(G21-$G$20))*180/PI()+360,ATAN2((H21-$H$20),(G21-$G$20))*180/PI()))</f>
        <v>126.86989622288793</v>
      </c>
      <c r="AE21" s="53">
        <f t="shared" ref="AE21:AE23" si="17">IF(E21&lt;=0,NA(),ATAN(Y21/X21)*180/PI())</f>
        <v>-39.805571371780928</v>
      </c>
      <c r="AF21" s="26"/>
      <c r="AG21" s="67">
        <f t="shared" ref="AG21:AG23" si="18">1/(O21/E21)</f>
        <v>3.0728851364233924</v>
      </c>
      <c r="AH21" s="67">
        <f t="shared" ref="AH21:AH23" si="19">1/(Z21/F21)</f>
        <v>3.0728851364233924</v>
      </c>
      <c r="AI21" s="26"/>
      <c r="AJ21" s="20">
        <f t="shared" si="3"/>
        <v>324.04784037144702</v>
      </c>
      <c r="AK21" s="2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44">
        <v>3</v>
      </c>
      <c r="C22" s="145"/>
      <c r="D22" s="100">
        <v>45621.375</v>
      </c>
      <c r="E22" s="97">
        <f>D22-D21</f>
        <v>8.75</v>
      </c>
      <c r="F22" s="98">
        <f t="shared" ref="F22:F23" si="20">D22-D$20</f>
        <v>14.75</v>
      </c>
      <c r="G22" s="17">
        <v>808755.40100000007</v>
      </c>
      <c r="H22" s="17">
        <v>9158809.7670000009</v>
      </c>
      <c r="I22" s="18">
        <v>2573.84</v>
      </c>
      <c r="J22" s="10"/>
      <c r="K22" s="19">
        <f t="shared" ref="K22:L24" si="21">(G22-G21)*100</f>
        <v>12.5</v>
      </c>
      <c r="L22" s="20">
        <f t="shared" si="21"/>
        <v>-8.449999988079071</v>
      </c>
      <c r="M22" s="20">
        <f t="shared" si="5"/>
        <v>15.088157601196254</v>
      </c>
      <c r="N22" s="20">
        <f>(I22-I21)*100</f>
        <v>1.749999999992724</v>
      </c>
      <c r="O22" s="21">
        <f>(SQRT((G22-G21)^2+(H22-H21)^2+(I22-I21)^2)*100)</f>
        <v>15.189305441609594</v>
      </c>
      <c r="P22" s="21">
        <f>O22/(F22-F21)</f>
        <v>1.7359206218982393</v>
      </c>
      <c r="Q22" s="22">
        <f>(P22-P21)/(F22-F21)</f>
        <v>0.16119926331184392</v>
      </c>
      <c r="R22" s="26"/>
      <c r="S22" s="52">
        <f t="shared" si="10"/>
        <v>124.0586933365899</v>
      </c>
      <c r="T22" s="53">
        <f t="shared" si="11"/>
        <v>6.6158900229908149</v>
      </c>
      <c r="U22" s="26"/>
      <c r="V22" s="23">
        <f t="shared" si="0"/>
        <v>13.700000010430813</v>
      </c>
      <c r="W22" s="21">
        <f t="shared" si="1"/>
        <v>-9.3499999493360519</v>
      </c>
      <c r="X22" s="21">
        <f t="shared" si="12"/>
        <v>16.58651558762082</v>
      </c>
      <c r="Y22" s="21">
        <f t="shared" si="2"/>
        <v>0.50000000001091394</v>
      </c>
      <c r="Z22" s="21">
        <f t="shared" si="13"/>
        <v>16.594050118593692</v>
      </c>
      <c r="AA22" s="21">
        <f t="shared" si="14"/>
        <v>1.1250203470233011</v>
      </c>
      <c r="AB22" s="22">
        <f t="shared" si="15"/>
        <v>7.627256589988482E-2</v>
      </c>
      <c r="AC22" s="26"/>
      <c r="AD22" s="52">
        <f t="shared" si="16"/>
        <v>124.31282304832001</v>
      </c>
      <c r="AE22" s="53">
        <f t="shared" si="17"/>
        <v>1.7266566148463556</v>
      </c>
      <c r="AF22" s="26"/>
      <c r="AG22" s="67">
        <f t="shared" si="18"/>
        <v>0.57606320668424005</v>
      </c>
      <c r="AH22" s="67">
        <f t="shared" si="19"/>
        <v>0.88887281251926398</v>
      </c>
      <c r="AI22" s="26"/>
      <c r="AJ22" s="20">
        <f t="shared" si="3"/>
        <v>324.05252252194396</v>
      </c>
      <c r="AK22" s="2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</row>
    <row r="23" spans="2:100" ht="15.75" x14ac:dyDescent="0.25">
      <c r="B23" s="144">
        <v>4</v>
      </c>
      <c r="C23" s="145"/>
      <c r="D23" s="100">
        <v>45634.375</v>
      </c>
      <c r="E23" s="97">
        <f>D23-D22</f>
        <v>13</v>
      </c>
      <c r="F23" s="98">
        <f t="shared" si="20"/>
        <v>27.75</v>
      </c>
      <c r="G23" s="17">
        <v>808755.40800000005</v>
      </c>
      <c r="H23" s="17">
        <v>9158809.7654999997</v>
      </c>
      <c r="I23" s="18">
        <v>2573.8375000000001</v>
      </c>
      <c r="J23" s="10"/>
      <c r="K23" s="19">
        <f t="shared" si="21"/>
        <v>0.69999999832361937</v>
      </c>
      <c r="L23" s="20">
        <f t="shared" si="21"/>
        <v>-0.15000011771917343</v>
      </c>
      <c r="M23" s="20">
        <f t="shared" si="5"/>
        <v>0.71589107619024905</v>
      </c>
      <c r="N23" s="20">
        <f>(I23-I22)*100</f>
        <v>-0.25000000000545697</v>
      </c>
      <c r="O23" s="21">
        <f>(SQRT((G23-G22)^2+(H23-H22)^2+(I23-I22)^2)*100)</f>
        <v>0.7582875661459586</v>
      </c>
      <c r="P23" s="21">
        <f>O23/(F23-F22)</f>
        <v>5.8329812780458352E-2</v>
      </c>
      <c r="Q23" s="22">
        <f>(P23-P22)/(F23-F22)</f>
        <v>-0.12904544685521391</v>
      </c>
      <c r="R23" s="26"/>
      <c r="S23" s="52">
        <f t="shared" si="10"/>
        <v>102.09476631754974</v>
      </c>
      <c r="T23" s="53">
        <f t="shared" si="11"/>
        <v>-19.249974631396988</v>
      </c>
      <c r="U23" s="26"/>
      <c r="V23" s="23">
        <f t="shared" si="0"/>
        <v>14.400000008754432</v>
      </c>
      <c r="W23" s="21">
        <f t="shared" si="1"/>
        <v>-9.5000000670552254</v>
      </c>
      <c r="X23" s="21">
        <f t="shared" si="12"/>
        <v>17.251376800886849</v>
      </c>
      <c r="Y23" s="21">
        <f t="shared" si="2"/>
        <v>0.25000000000545697</v>
      </c>
      <c r="Z23" s="21">
        <f t="shared" si="13"/>
        <v>17.253188155415788</v>
      </c>
      <c r="AA23" s="21">
        <f t="shared" si="14"/>
        <v>0.62173651010507347</v>
      </c>
      <c r="AB23" s="22">
        <f t="shared" si="15"/>
        <v>2.2404919283065712E-2</v>
      </c>
      <c r="AC23" s="26"/>
      <c r="AD23" s="52">
        <f t="shared" si="16"/>
        <v>123.41372363525628</v>
      </c>
      <c r="AE23" s="53">
        <f t="shared" si="17"/>
        <v>0.83024922958926839</v>
      </c>
      <c r="AF23" s="26"/>
      <c r="AG23" s="67">
        <f t="shared" si="18"/>
        <v>17.143891816759265</v>
      </c>
      <c r="AH23" s="67">
        <f t="shared" si="19"/>
        <v>1.6083983870128522</v>
      </c>
      <c r="AI23" s="26"/>
      <c r="AJ23" s="20">
        <f t="shared" si="3"/>
        <v>324.04957587377089</v>
      </c>
    </row>
    <row r="24" spans="2:100" ht="15.75" x14ac:dyDescent="0.25">
      <c r="B24" s="144">
        <v>5</v>
      </c>
      <c r="C24" s="145"/>
      <c r="D24" s="100">
        <v>45638.625</v>
      </c>
      <c r="E24" s="97">
        <f>D24-D23</f>
        <v>4.25</v>
      </c>
      <c r="F24" s="98">
        <f t="shared" ref="F24" si="22">D24-D$20</f>
        <v>32</v>
      </c>
      <c r="G24" s="17">
        <v>808755.30899999989</v>
      </c>
      <c r="H24" s="17">
        <v>9158809.8310000002</v>
      </c>
      <c r="I24" s="18">
        <v>2573.8379999999997</v>
      </c>
      <c r="K24" s="19">
        <f t="shared" si="21"/>
        <v>-9.9000000162050128</v>
      </c>
      <c r="L24" s="20">
        <f t="shared" si="21"/>
        <v>6.5500000491738319</v>
      </c>
      <c r="M24" s="20">
        <f t="shared" ref="M24" si="23">SQRT(K24^2+L24^2)</f>
        <v>11.870657141246918</v>
      </c>
      <c r="N24" s="20">
        <f>(I24-I23)*100</f>
        <v>4.9999999964711606E-2</v>
      </c>
      <c r="O24" s="21">
        <f>(SQRT((G24-G23)^2+(H24-H23)^2+(I24-I23)^2)*100)</f>
        <v>11.870762442447955</v>
      </c>
      <c r="P24" s="21">
        <f>O24/(F24-F23)</f>
        <v>2.7931205746936363</v>
      </c>
      <c r="Q24" s="22">
        <f>(P24-P23)/(F24-F23)</f>
        <v>0.64348017927368883</v>
      </c>
      <c r="R24" s="26"/>
      <c r="S24" s="52">
        <f t="shared" ref="S24" si="24">IF(K24&lt;0, ATAN2(L24,K24)*180/PI()+360,ATAN2(L24,K24)*180/PI())</f>
        <v>303.48926553731258</v>
      </c>
      <c r="T24" s="53">
        <f t="shared" ref="T24" si="25">ATAN(N24/M24)*180/PI()</f>
        <v>0.2413322192558334</v>
      </c>
      <c r="U24" s="26"/>
      <c r="V24" s="23">
        <f t="shared" ref="V24" si="26">(G24-$G$20)*100</f>
        <v>4.4999999925494194</v>
      </c>
      <c r="W24" s="21">
        <f t="shared" ref="W24" si="27">(H24-$H$20)*100</f>
        <v>-2.9500000178813934</v>
      </c>
      <c r="X24" s="21">
        <f t="shared" ref="X24" si="28">SQRT(V24^2+W24^2)</f>
        <v>5.380752739017562</v>
      </c>
      <c r="Y24" s="21">
        <f t="shared" ref="Y24" si="29">(I24-$I$20)*100</f>
        <v>0.29999999997016857</v>
      </c>
      <c r="Z24" s="21">
        <f t="shared" ref="Z24" si="30">SQRT((G24-$G$20)^2+(H24-$H$20)^2+(I24-$I$20)^2)*100</f>
        <v>5.3891093919521706</v>
      </c>
      <c r="AA24" s="21">
        <f t="shared" ref="AA24" si="31">Z24/F24</f>
        <v>0.16840966849850533</v>
      </c>
      <c r="AB24" s="22">
        <f t="shared" ref="AB24" si="32">(AA24-$AA$20)/(F24-$F$20)</f>
        <v>5.2628021405782916E-3</v>
      </c>
      <c r="AC24" s="26"/>
      <c r="AD24" s="52">
        <f t="shared" ref="AD24" si="33">IF(F24&lt;=0,NA(),IF((G24-$G$20)&lt;0,ATAN2((H24-$H$20),(G24-$G$20))*180/PI()+360,ATAN2((H24-$H$20),(G24-$G$20))*180/PI()))</f>
        <v>123.24706795207116</v>
      </c>
      <c r="AE24" s="53">
        <f t="shared" ref="AE24" si="34">IF(E24&lt;=0,NA(),ATAN(Y24/X24)*180/PI())</f>
        <v>3.191181087319432</v>
      </c>
      <c r="AF24" s="26"/>
      <c r="AG24" s="67">
        <f t="shared" ref="AG24" si="35">1/(O24/E24)</f>
        <v>0.35802249607848924</v>
      </c>
      <c r="AH24" s="67">
        <f t="shared" ref="AH24" si="36">1/(Z24/F24)</f>
        <v>5.9379013622895123</v>
      </c>
      <c r="AI24" s="26"/>
      <c r="AJ24" s="20">
        <f t="shared" ref="AJ24" si="37">SQRT((G24-$E$11)^2+(H24-$F$11)^2+(I24-$G$11)^2)</f>
        <v>324.0492726689331</v>
      </c>
    </row>
    <row r="25" spans="2:100" ht="15.75" x14ac:dyDescent="0.25">
      <c r="B25" s="144">
        <v>6</v>
      </c>
      <c r="C25" s="145"/>
      <c r="D25" s="100">
        <v>45643.583333333336</v>
      </c>
      <c r="E25" s="97">
        <f t="shared" ref="E25:E26" si="38">D25-D24</f>
        <v>4.9583333333357587</v>
      </c>
      <c r="F25" s="98">
        <f t="shared" ref="F25:F26" si="39">D25-D$20</f>
        <v>36.958333333335759</v>
      </c>
      <c r="G25" s="17">
        <v>808755.09450000001</v>
      </c>
      <c r="H25" s="17">
        <v>9158809.9730000012</v>
      </c>
      <c r="I25" s="18">
        <v>2573.8330000000001</v>
      </c>
      <c r="K25" s="19">
        <f t="shared" ref="K25:K26" si="40">(G25-G24)*100</f>
        <v>-21.449999988544732</v>
      </c>
      <c r="L25" s="20">
        <f t="shared" ref="L25:L26" si="41">(H25-H24)*100</f>
        <v>14.200000092387199</v>
      </c>
      <c r="M25" s="20">
        <f t="shared" ref="M25:M26" si="42">SQRT(K25^2+L25^2)</f>
        <v>25.724356204429402</v>
      </c>
      <c r="N25" s="20">
        <f t="shared" ref="N25:N26" si="43">(I25-I24)*100</f>
        <v>-0.4999999999654392</v>
      </c>
      <c r="O25" s="21">
        <f t="shared" ref="O25:O26" si="44">(SQRT((G25-G24)^2+(H25-H24)^2+(I25-I24)^2)*100)</f>
        <v>25.729214953673402</v>
      </c>
      <c r="P25" s="21">
        <f t="shared" ref="P25:P26" si="45">O25/(F25-F24)</f>
        <v>5.1890853688055429</v>
      </c>
      <c r="Q25" s="22">
        <f t="shared" ref="Q25:Q26" si="46">(P25-P24)/(F25-F24)</f>
        <v>0.48321979040888768</v>
      </c>
      <c r="R25" s="26"/>
      <c r="S25" s="52">
        <f t="shared" ref="S25:S26" si="47">IF(K25&lt;0, ATAN2(L25,K25)*180/PI()+360,ATAN2(L25,K25)*180/PI())</f>
        <v>303.50474508187301</v>
      </c>
      <c r="T25" s="53">
        <f t="shared" ref="T25:T26" si="48">ATAN(N25/M25)*180/PI()</f>
        <v>-1.1135082530881224</v>
      </c>
      <c r="U25" s="26"/>
      <c r="V25" s="23">
        <f t="shared" ref="V25:V26" si="49">(G25-$G$20)*100</f>
        <v>-16.949999995995313</v>
      </c>
      <c r="W25" s="21">
        <f t="shared" ref="W25:W26" si="50">(H25-$H$20)*100</f>
        <v>11.250000074505806</v>
      </c>
      <c r="X25" s="21">
        <f t="shared" ref="X25:X26" si="51">SQRT(V25^2+W25^2)</f>
        <v>20.343672272739298</v>
      </c>
      <c r="Y25" s="21">
        <f t="shared" ref="Y25:Y26" si="52">(I25-$I$20)*100</f>
        <v>-0.19999999999527063</v>
      </c>
      <c r="Z25" s="21">
        <f t="shared" ref="Z25:Z26" si="53">SQRT((G25-$G$20)^2+(H25-$H$20)^2+(I25-$I$20)^2)*100</f>
        <v>20.344655355660855</v>
      </c>
      <c r="AA25" s="21">
        <f t="shared" ref="AA25:AA26" si="54">Z25/F25</f>
        <v>0.55047545494456418</v>
      </c>
      <c r="AB25" s="22">
        <f t="shared" ref="AB25:AB26" si="55">(AA25-$AA$20)/(F25-$F$20)</f>
        <v>1.4894488070652395E-2</v>
      </c>
      <c r="AC25" s="26"/>
      <c r="AD25" s="52">
        <f t="shared" ref="AD25:AD26" si="56">IF(F25&lt;=0,NA(),IF((G25-$G$20)&lt;0,ATAN2((H25-$H$20),(G25-$G$20))*180/PI()+360,ATAN2((H25-$H$20),(G25-$G$20))*180/PI()))</f>
        <v>303.57289858712511</v>
      </c>
      <c r="AE25" s="53">
        <f t="shared" ref="AE25:AE26" si="57">IF(E25&lt;=0,NA(),ATAN(Y25/X25)*180/PI())</f>
        <v>-0.56326048683870011</v>
      </c>
      <c r="AF25" s="26"/>
      <c r="AG25" s="67">
        <f t="shared" ref="AG25:AG26" si="58">1/(O25/E25)</f>
        <v>0.1927121889363301</v>
      </c>
      <c r="AH25" s="67">
        <f t="shared" ref="AH25:AH26" si="59">1/(Z25/F25)</f>
        <v>1.8166114238475999</v>
      </c>
      <c r="AI25" s="26"/>
      <c r="AJ25" s="20">
        <f t="shared" ref="AJ25:AJ26" si="60">SQRT((G25-$E$11)^2+(H25-$F$11)^2+(I25-$G$11)^2)</f>
        <v>324.04774804337126</v>
      </c>
    </row>
    <row r="26" spans="2:100" ht="15.75" x14ac:dyDescent="0.25">
      <c r="B26" s="144">
        <v>7</v>
      </c>
      <c r="C26" s="145"/>
      <c r="D26" s="100">
        <v>45644.416666666664</v>
      </c>
      <c r="E26" s="97">
        <f t="shared" si="38"/>
        <v>0.83333333332848269</v>
      </c>
      <c r="F26" s="98">
        <f t="shared" si="39"/>
        <v>37.791666666664241</v>
      </c>
      <c r="G26" s="17">
        <v>808755.04749999999</v>
      </c>
      <c r="H26" s="17">
        <v>9158810.0040000007</v>
      </c>
      <c r="I26" s="18">
        <v>2573.8235</v>
      </c>
      <c r="K26" s="19">
        <f t="shared" si="40"/>
        <v>-4.7000000020489097</v>
      </c>
      <c r="L26" s="20">
        <f t="shared" si="41"/>
        <v>3.0999999493360519</v>
      </c>
      <c r="M26" s="20">
        <f t="shared" si="42"/>
        <v>5.6302752779187699</v>
      </c>
      <c r="N26" s="20">
        <f t="shared" si="43"/>
        <v>-0.95000000001164153</v>
      </c>
      <c r="O26" s="21">
        <f t="shared" si="44"/>
        <v>5.7098598673842593</v>
      </c>
      <c r="P26" s="21">
        <f t="shared" si="45"/>
        <v>6.851831840900994</v>
      </c>
      <c r="Q26" s="22">
        <f t="shared" si="46"/>
        <v>1.9952957665261553</v>
      </c>
      <c r="R26" s="26"/>
      <c r="S26" s="52">
        <f t="shared" si="47"/>
        <v>303.40782414784064</v>
      </c>
      <c r="T26" s="53">
        <f t="shared" si="48"/>
        <v>-9.5773448674283532</v>
      </c>
      <c r="U26" s="26"/>
      <c r="V26" s="23">
        <f t="shared" si="49"/>
        <v>-21.649999998044223</v>
      </c>
      <c r="W26" s="21">
        <f t="shared" si="50"/>
        <v>14.350000023841858</v>
      </c>
      <c r="X26" s="21">
        <f t="shared" si="51"/>
        <v>25.973929248374727</v>
      </c>
      <c r="Y26" s="21">
        <f t="shared" si="52"/>
        <v>-1.1500000000069122</v>
      </c>
      <c r="Z26" s="21">
        <f t="shared" si="53"/>
        <v>25.999375004018692</v>
      </c>
      <c r="AA26" s="21">
        <f t="shared" si="54"/>
        <v>0.68796582149557739</v>
      </c>
      <c r="AB26" s="22">
        <f t="shared" si="55"/>
        <v>1.8204167272210494E-2</v>
      </c>
      <c r="AC26" s="26"/>
      <c r="AD26" s="52">
        <f t="shared" si="56"/>
        <v>303.53711604147134</v>
      </c>
      <c r="AE26" s="53">
        <f t="shared" si="57"/>
        <v>-2.5351244232769847</v>
      </c>
      <c r="AF26" s="26"/>
      <c r="AG26" s="67">
        <f t="shared" si="58"/>
        <v>0.14594637218482923</v>
      </c>
      <c r="AH26" s="67">
        <f t="shared" si="59"/>
        <v>1.453560582161026</v>
      </c>
      <c r="AI26" s="26"/>
      <c r="AJ26" s="20">
        <f t="shared" si="60"/>
        <v>324.04622583592663</v>
      </c>
    </row>
    <row r="27" spans="2:100" ht="15.75" x14ac:dyDescent="0.25">
      <c r="B27" s="144">
        <v>8</v>
      </c>
      <c r="C27" s="145"/>
      <c r="D27" s="100">
        <v>45648.375</v>
      </c>
      <c r="E27" s="97">
        <f t="shared" ref="E27:E30" si="61">D27-D26</f>
        <v>3.9583333333357587</v>
      </c>
      <c r="F27" s="98">
        <f t="shared" ref="F27:F30" si="62">D27-D$20</f>
        <v>41.75</v>
      </c>
      <c r="G27" s="17">
        <v>808755.30050000001</v>
      </c>
      <c r="H27" s="17">
        <v>9158809.8370000012</v>
      </c>
      <c r="I27" s="18">
        <v>2573.8249999999998</v>
      </c>
      <c r="K27" s="19">
        <f t="shared" ref="K27:K30" si="63">(G27-G26)*100</f>
        <v>25.300000002607703</v>
      </c>
      <c r="L27" s="20">
        <f t="shared" ref="L27:L30" si="64">(H27-H26)*100</f>
        <v>-16.699999943375587</v>
      </c>
      <c r="M27" s="20">
        <f t="shared" ref="M27:M30" si="65">SQRT(K27^2+L27^2)</f>
        <v>30.314682882073736</v>
      </c>
      <c r="N27" s="20">
        <f t="shared" ref="N27:N30" si="66">(I27-I26)*100</f>
        <v>0.14999999998508429</v>
      </c>
      <c r="O27" s="21">
        <f t="shared" ref="O27:O30" si="67">(SQRT((G27-G26)^2+(H27-H26)^2+(I27-I26)^2)*100)</f>
        <v>30.315053987098388</v>
      </c>
      <c r="P27" s="21">
        <f t="shared" ref="P27:P30" si="68">O27/(F27-F26)</f>
        <v>7.6585399546306894</v>
      </c>
      <c r="Q27" s="22">
        <f t="shared" ref="Q27:Q30" si="69">(P27-P26)/(F27-F26)</f>
        <v>0.20379994452106134</v>
      </c>
      <c r="R27" s="26"/>
      <c r="S27" s="52">
        <f t="shared" ref="S27:S30" si="70">IF(K27&lt;0, ATAN2(L27,K27)*180/PI()+360,ATAN2(L27,K27)*180/PI())</f>
        <v>123.42796597077816</v>
      </c>
      <c r="T27" s="53">
        <f t="shared" ref="T27:T30" si="71">ATAN(N27/M27)*180/PI()</f>
        <v>0.28350277718662076</v>
      </c>
      <c r="U27" s="26"/>
      <c r="V27" s="23">
        <f t="shared" ref="V27:V30" si="72">(G27-$G$20)*100</f>
        <v>3.6500000045634806</v>
      </c>
      <c r="W27" s="21">
        <f t="shared" ref="W27:W30" si="73">(H27-$H$20)*100</f>
        <v>-2.3499999195337296</v>
      </c>
      <c r="X27" s="21">
        <f t="shared" ref="X27:X30" si="74">SQRT(V27^2+W27^2)</f>
        <v>4.3410827745070639</v>
      </c>
      <c r="Y27" s="21">
        <f t="shared" ref="Y27:Y30" si="75">(I27-$I$20)*100</f>
        <v>-1.0000000000218279</v>
      </c>
      <c r="Z27" s="21">
        <f t="shared" ref="Z27:Z30" si="76">SQRT((G27-$G$20)^2+(H27-$H$20)^2+(I27-$I$20)^2)*100</f>
        <v>4.4547726827713223</v>
      </c>
      <c r="AA27" s="21">
        <f t="shared" ref="AA27:AA30" si="77">Z27/F27</f>
        <v>0.10670114210230712</v>
      </c>
      <c r="AB27" s="22">
        <f t="shared" ref="AB27:AB30" si="78">(AA27-$AA$20)/(F27-$F$20)</f>
        <v>2.555715978498374E-3</v>
      </c>
      <c r="AC27" s="26"/>
      <c r="AD27" s="52">
        <f t="shared" ref="AD27:AD30" si="79">IF(F27&lt;=0,NA(),IF((G27-$G$20)&lt;0,ATAN2((H27-$H$20),(G27-$G$20))*180/PI()+360,ATAN2((H27-$H$20),(G27-$G$20))*180/PI()))</f>
        <v>122.77487639869626</v>
      </c>
      <c r="AE27" s="53">
        <f t="shared" ref="AE27:AE30" si="80">IF(E27&lt;=0,NA(),ATAN(Y27/X27)*180/PI())</f>
        <v>-12.972204889142326</v>
      </c>
      <c r="AF27" s="26"/>
      <c r="AG27" s="67">
        <f t="shared" ref="AG27:AG30" si="81">1/(O27/E27)</f>
        <v>0.13057319096381498</v>
      </c>
      <c r="AH27" s="67">
        <f t="shared" ref="AH27:AH30" si="82">1/(Z27/F27)</f>
        <v>9.371970911437673</v>
      </c>
      <c r="AI27" s="26"/>
      <c r="AJ27" s="20">
        <f t="shared" ref="AJ27:AJ30" si="83">SQRT((G27-$E$11)^2+(H27-$F$11)^2+(I27-$G$11)^2)</f>
        <v>324.04690547194889</v>
      </c>
    </row>
    <row r="28" spans="2:100" ht="15.75" x14ac:dyDescent="0.25">
      <c r="B28" s="144">
        <v>9</v>
      </c>
      <c r="C28" s="145"/>
      <c r="D28" s="100">
        <v>45652.375</v>
      </c>
      <c r="E28" s="97">
        <f t="shared" si="61"/>
        <v>4</v>
      </c>
      <c r="F28" s="98">
        <f t="shared" si="62"/>
        <v>45.75</v>
      </c>
      <c r="G28" s="17">
        <v>808755.272</v>
      </c>
      <c r="H28" s="17">
        <v>9158809.8579999991</v>
      </c>
      <c r="I28" s="18">
        <v>2573.837</v>
      </c>
      <c r="K28" s="19">
        <f t="shared" si="63"/>
        <v>-2.8500000014901161</v>
      </c>
      <c r="L28" s="20">
        <f t="shared" si="64"/>
        <v>2.0999997854232788</v>
      </c>
      <c r="M28" s="20">
        <f t="shared" si="65"/>
        <v>3.5401269902747101</v>
      </c>
      <c r="N28" s="20">
        <f t="shared" si="66"/>
        <v>1.2000000000170985</v>
      </c>
      <c r="O28" s="21">
        <f t="shared" si="67"/>
        <v>3.7379806189054157</v>
      </c>
      <c r="P28" s="21">
        <f t="shared" si="68"/>
        <v>0.93449515472635392</v>
      </c>
      <c r="Q28" s="22">
        <f t="shared" si="69"/>
        <v>-1.6810111999760839</v>
      </c>
      <c r="R28" s="26"/>
      <c r="S28" s="52">
        <f t="shared" si="70"/>
        <v>306.38434900568916</v>
      </c>
      <c r="T28" s="53">
        <f t="shared" si="71"/>
        <v>18.72516294019767</v>
      </c>
      <c r="U28" s="26"/>
      <c r="V28" s="23">
        <f t="shared" si="72"/>
        <v>0.8000000030733645</v>
      </c>
      <c r="W28" s="21">
        <f t="shared" si="73"/>
        <v>-0.25000013411045074</v>
      </c>
      <c r="X28" s="21">
        <f t="shared" si="74"/>
        <v>0.8381527736472788</v>
      </c>
      <c r="Y28" s="21">
        <f t="shared" si="75"/>
        <v>0.19999999999527063</v>
      </c>
      <c r="Z28" s="21">
        <f t="shared" si="76"/>
        <v>0.86168443874235934</v>
      </c>
      <c r="AA28" s="21">
        <f t="shared" si="77"/>
        <v>1.8834632540816597E-2</v>
      </c>
      <c r="AB28" s="22">
        <f t="shared" si="78"/>
        <v>4.1168595717631907E-4</v>
      </c>
      <c r="AC28" s="26"/>
      <c r="AD28" s="52">
        <f t="shared" si="79"/>
        <v>107.35403332401539</v>
      </c>
      <c r="AE28" s="53">
        <f t="shared" si="80"/>
        <v>13.420947051930346</v>
      </c>
      <c r="AF28" s="26"/>
      <c r="AG28" s="67">
        <f t="shared" si="81"/>
        <v>1.0700965060571423</v>
      </c>
      <c r="AH28" s="67">
        <f t="shared" si="82"/>
        <v>53.093682493295084</v>
      </c>
      <c r="AI28" s="26"/>
      <c r="AJ28" s="20">
        <f t="shared" si="83"/>
        <v>324.04690538693512</v>
      </c>
    </row>
    <row r="29" spans="2:100" ht="15.75" x14ac:dyDescent="0.25">
      <c r="B29" s="144">
        <v>10</v>
      </c>
      <c r="C29" s="145"/>
      <c r="D29" s="100">
        <v>45664.375</v>
      </c>
      <c r="E29" s="97">
        <f t="shared" si="61"/>
        <v>12</v>
      </c>
      <c r="F29" s="98">
        <f t="shared" si="62"/>
        <v>57.75</v>
      </c>
      <c r="G29" s="17">
        <v>808755.32389999996</v>
      </c>
      <c r="H29" s="17">
        <v>9158810.0109999999</v>
      </c>
      <c r="I29" s="18">
        <v>2573.8364499999998</v>
      </c>
      <c r="K29" s="19">
        <f t="shared" si="63"/>
        <v>5.1899999962188303</v>
      </c>
      <c r="L29" s="20">
        <f t="shared" si="64"/>
        <v>15.300000086426735</v>
      </c>
      <c r="M29" s="20">
        <f t="shared" si="65"/>
        <v>16.156302256562594</v>
      </c>
      <c r="N29" s="20">
        <f t="shared" si="66"/>
        <v>-5.5000000020299922E-2</v>
      </c>
      <c r="O29" s="21">
        <f t="shared" si="67"/>
        <v>16.156395873009913</v>
      </c>
      <c r="P29" s="21">
        <f t="shared" si="68"/>
        <v>1.346366322750826</v>
      </c>
      <c r="Q29" s="22">
        <f t="shared" si="69"/>
        <v>3.4322597335372677E-2</v>
      </c>
      <c r="R29" s="26"/>
      <c r="S29" s="52">
        <f t="shared" si="70"/>
        <v>18.737742143974305</v>
      </c>
      <c r="T29" s="53">
        <f t="shared" si="71"/>
        <v>-0.19504807790818701</v>
      </c>
      <c r="U29" s="26"/>
      <c r="V29" s="23">
        <f t="shared" si="72"/>
        <v>5.9899999992921948</v>
      </c>
      <c r="W29" s="21">
        <f t="shared" si="73"/>
        <v>15.049999952316284</v>
      </c>
      <c r="X29" s="21">
        <f t="shared" si="74"/>
        <v>16.198228253615905</v>
      </c>
      <c r="Y29" s="21">
        <f t="shared" si="75"/>
        <v>0.14499999997497071</v>
      </c>
      <c r="Z29" s="21">
        <f t="shared" si="76"/>
        <v>16.198877231346419</v>
      </c>
      <c r="AA29" s="21">
        <f t="shared" si="77"/>
        <v>0.28050003863803324</v>
      </c>
      <c r="AB29" s="22">
        <f t="shared" si="78"/>
        <v>4.8571435261997101E-3</v>
      </c>
      <c r="AC29" s="26"/>
      <c r="AD29" s="52">
        <f t="shared" si="79"/>
        <v>21.702884286098776</v>
      </c>
      <c r="AE29" s="53">
        <f t="shared" si="80"/>
        <v>0.51287498866471615</v>
      </c>
      <c r="AF29" s="26"/>
      <c r="AG29" s="67">
        <f t="shared" si="81"/>
        <v>0.74273990896983499</v>
      </c>
      <c r="AH29" s="67">
        <f t="shared" si="82"/>
        <v>3.5650618975152226</v>
      </c>
      <c r="AI29" s="26"/>
      <c r="AJ29" s="20">
        <f t="shared" si="83"/>
        <v>323.89237652839648</v>
      </c>
    </row>
    <row r="30" spans="2:100" ht="15.75" x14ac:dyDescent="0.25">
      <c r="B30" s="144">
        <v>11</v>
      </c>
      <c r="C30" s="145"/>
      <c r="D30" s="100">
        <v>45666.375</v>
      </c>
      <c r="E30" s="97">
        <f t="shared" si="61"/>
        <v>2</v>
      </c>
      <c r="F30" s="98">
        <f t="shared" si="62"/>
        <v>59.75</v>
      </c>
      <c r="G30" s="17">
        <v>808755.33654999989</v>
      </c>
      <c r="H30" s="17">
        <v>9158810.002799999</v>
      </c>
      <c r="I30" s="18">
        <v>2573.8337999999999</v>
      </c>
      <c r="K30" s="19">
        <f t="shared" si="63"/>
        <v>1.2649999931454659</v>
      </c>
      <c r="L30" s="20">
        <f t="shared" si="64"/>
        <v>-0.82000009715557098</v>
      </c>
      <c r="M30" s="20">
        <f t="shared" si="65"/>
        <v>1.5075228495758113</v>
      </c>
      <c r="N30" s="20">
        <f t="shared" si="66"/>
        <v>-0.26499999999032298</v>
      </c>
      <c r="O30" s="21">
        <f t="shared" si="67"/>
        <v>1.5306371686288183</v>
      </c>
      <c r="P30" s="21">
        <f t="shared" si="68"/>
        <v>0.76531858431440913</v>
      </c>
      <c r="Q30" s="22">
        <f t="shared" si="69"/>
        <v>-0.29052386921820844</v>
      </c>
      <c r="R30" s="26"/>
      <c r="S30" s="52">
        <f t="shared" si="70"/>
        <v>122.9521714430592</v>
      </c>
      <c r="T30" s="53">
        <f t="shared" si="71"/>
        <v>-9.9698839075150723</v>
      </c>
      <c r="U30" s="26"/>
      <c r="V30" s="23">
        <f t="shared" si="72"/>
        <v>7.2549999924376607</v>
      </c>
      <c r="W30" s="21">
        <f t="shared" si="73"/>
        <v>14.229999855160713</v>
      </c>
      <c r="X30" s="21">
        <f t="shared" si="74"/>
        <v>15.972724275092974</v>
      </c>
      <c r="Y30" s="21">
        <f t="shared" si="75"/>
        <v>-0.12000000001535227</v>
      </c>
      <c r="Z30" s="21">
        <f t="shared" si="76"/>
        <v>15.973175037172419</v>
      </c>
      <c r="AA30" s="21">
        <f t="shared" si="77"/>
        <v>0.26733347342547981</v>
      </c>
      <c r="AB30" s="22">
        <f t="shared" si="78"/>
        <v>4.4742003920582394E-3</v>
      </c>
      <c r="AC30" s="26"/>
      <c r="AD30" s="52">
        <f t="shared" si="79"/>
        <v>27.014232113946715</v>
      </c>
      <c r="AE30" s="53">
        <f t="shared" si="80"/>
        <v>-0.43044405401698921</v>
      </c>
      <c r="AF30" s="26"/>
      <c r="AG30" s="67">
        <f t="shared" si="81"/>
        <v>1.3066453899010229</v>
      </c>
      <c r="AH30" s="67">
        <f t="shared" si="82"/>
        <v>3.740646418821</v>
      </c>
      <c r="AI30" s="26"/>
      <c r="AJ30" s="20">
        <f t="shared" si="83"/>
        <v>323.89186570802622</v>
      </c>
    </row>
    <row r="31" spans="2:100" ht="15.75" x14ac:dyDescent="0.25">
      <c r="B31" s="144">
        <v>12</v>
      </c>
      <c r="C31" s="145"/>
      <c r="D31" s="100">
        <v>45685.416666666664</v>
      </c>
      <c r="E31" s="97">
        <f t="shared" ref="E31:E32" si="84">D31-D30</f>
        <v>19.041666666664241</v>
      </c>
      <c r="F31" s="98">
        <f t="shared" ref="F31:F32" si="85">D31-D$20</f>
        <v>78.791666666664241</v>
      </c>
      <c r="G31" s="17">
        <v>808755.29749999999</v>
      </c>
      <c r="H31" s="17">
        <v>9158809.8764999993</v>
      </c>
      <c r="I31" s="18">
        <v>2573.8589999999999</v>
      </c>
      <c r="K31" s="19">
        <f t="shared" ref="K31:K32" si="86">(G31-G30)*100</f>
        <v>-3.9049999904818833</v>
      </c>
      <c r="L31" s="20">
        <f t="shared" ref="L31:L32" si="87">(H31-H30)*100</f>
        <v>-12.629999965429306</v>
      </c>
      <c r="M31" s="20">
        <f t="shared" ref="M31:M32" si="88">SQRT(K31^2+L31^2)</f>
        <v>13.219906355659552</v>
      </c>
      <c r="N31" s="20">
        <f t="shared" ref="N31:N32" si="89">(I31-I30)*100</f>
        <v>2.5200000000040745</v>
      </c>
      <c r="O31" s="21">
        <f t="shared" ref="O31:O32" si="90">(SQRT((G31-G30)^2+(H31-H30)^2+(I31-I30)^2)*100)</f>
        <v>13.457946502064432</v>
      </c>
      <c r="P31" s="21">
        <f t="shared" ref="P31:P32" si="91">O31/(F31-F30)</f>
        <v>0.70676305481310175</v>
      </c>
      <c r="Q31" s="22">
        <f t="shared" ref="Q31:Q32" si="92">(P31-P30)/(F31-F30)</f>
        <v>-3.0751262757802104E-3</v>
      </c>
      <c r="R31" s="26"/>
      <c r="S31" s="52">
        <f t="shared" ref="S31:S32" si="93">IF(K31&lt;0, ATAN2(L31,K31)*180/PI()+360,ATAN2(L31,K31)*180/PI())</f>
        <v>197.18079725315908</v>
      </c>
      <c r="T31" s="53">
        <f t="shared" ref="T31:T32" si="94">ATAN(N31/M31)*180/PI()</f>
        <v>10.792338565110231</v>
      </c>
      <c r="U31" s="26"/>
      <c r="V31" s="23">
        <f t="shared" ref="V31:V32" si="95">(G31-$G$20)*100</f>
        <v>3.3500000019557774</v>
      </c>
      <c r="W31" s="21">
        <f t="shared" ref="W31:W32" si="96">(H31-$H$20)*100</f>
        <v>1.5999998897314072</v>
      </c>
      <c r="X31" s="21">
        <f t="shared" ref="X31:X32" si="97">SQRT(V31^2+W31^2)</f>
        <v>3.7124789104107005</v>
      </c>
      <c r="Y31" s="21">
        <f t="shared" ref="Y31:Y32" si="98">(I31-$I$20)*100</f>
        <v>2.3999999999887223</v>
      </c>
      <c r="Z31" s="21">
        <f t="shared" ref="Z31:Z32" si="99">SQRT((G31-$G$20)^2+(H31-$H$20)^2+(I31-$I$20)^2)*100</f>
        <v>4.4206899529587114</v>
      </c>
      <c r="AA31" s="21">
        <f t="shared" ref="AA31:AA32" si="100">Z31/F31</f>
        <v>5.6106059688531114E-2</v>
      </c>
      <c r="AB31" s="22">
        <f t="shared" ref="AB31:AB32" si="101">(AA31-$AA$20)/(F31-$F$20)</f>
        <v>7.1208113829972935E-4</v>
      </c>
      <c r="AC31" s="26"/>
      <c r="AD31" s="52">
        <f t="shared" ref="AD31:AD32" si="102">IF(F31&lt;=0,NA(),IF((G31-$G$20)&lt;0,ATAN2((H31-$H$20),(G31-$G$20))*180/PI()+360,ATAN2((H31-$H$20),(G31-$G$20))*180/PI()))</f>
        <v>64.470303558122239</v>
      </c>
      <c r="AE31" s="53">
        <f t="shared" ref="AE31:AE32" si="103">IF(E31&lt;=0,NA(),ATAN(Y31/X31)*180/PI())</f>
        <v>32.881388060451144</v>
      </c>
      <c r="AF31" s="26"/>
      <c r="AG31" s="67">
        <f t="shared" ref="AG31:AG32" si="104">1/(O31/E31)</f>
        <v>1.414901349455006</v>
      </c>
      <c r="AH31" s="67">
        <f t="shared" ref="AH31:AH32" si="105">1/(Z31/F31)</f>
        <v>17.823386734898698</v>
      </c>
      <c r="AI31" s="26"/>
      <c r="AJ31" s="20">
        <f t="shared" ref="AJ31:AJ32" si="106">SQRT((G31-$E$11)^2+(H31-$F$11)^2+(I31-$G$11)^2)</f>
        <v>324.02122882957167</v>
      </c>
    </row>
    <row r="32" spans="2:100" ht="15.75" x14ac:dyDescent="0.25">
      <c r="B32" s="144">
        <v>13</v>
      </c>
      <c r="C32" s="145"/>
      <c r="D32" s="100">
        <v>45687.375</v>
      </c>
      <c r="E32" s="97">
        <f t="shared" si="84"/>
        <v>1.9583333333357587</v>
      </c>
      <c r="F32" s="98">
        <f t="shared" si="85"/>
        <v>80.75</v>
      </c>
      <c r="G32" s="17">
        <v>808755.30050000001</v>
      </c>
      <c r="H32" s="17">
        <v>9158809.8719999995</v>
      </c>
      <c r="I32" s="18">
        <v>2573.8424999999997</v>
      </c>
      <c r="K32" s="19">
        <f t="shared" si="86"/>
        <v>0.30000000260770321</v>
      </c>
      <c r="L32" s="20">
        <f t="shared" si="87"/>
        <v>-0.44999998062849045</v>
      </c>
      <c r="M32" s="20">
        <f t="shared" si="88"/>
        <v>0.54083267664802182</v>
      </c>
      <c r="N32" s="20">
        <f t="shared" si="89"/>
        <v>-1.6500000000178261</v>
      </c>
      <c r="O32" s="21">
        <f t="shared" si="90"/>
        <v>1.7363755308656852</v>
      </c>
      <c r="P32" s="21">
        <f t="shared" si="91"/>
        <v>0.8866598455473369</v>
      </c>
      <c r="Q32" s="22">
        <f t="shared" si="92"/>
        <v>9.1862191013112687E-2</v>
      </c>
      <c r="R32" s="26"/>
      <c r="S32" s="52">
        <f t="shared" si="93"/>
        <v>146.3099311057932</v>
      </c>
      <c r="T32" s="53">
        <f t="shared" si="94"/>
        <v>-71.852026528450693</v>
      </c>
      <c r="U32" s="26"/>
      <c r="V32" s="23">
        <f t="shared" si="95"/>
        <v>3.6500000045634806</v>
      </c>
      <c r="W32" s="21">
        <f t="shared" si="96"/>
        <v>1.1499999091029167</v>
      </c>
      <c r="X32" s="21">
        <f t="shared" si="97"/>
        <v>3.826878600667929</v>
      </c>
      <c r="Y32" s="21">
        <f t="shared" si="98"/>
        <v>0.74999999997089617</v>
      </c>
      <c r="Z32" s="21">
        <f t="shared" si="99"/>
        <v>3.8996794514686037</v>
      </c>
      <c r="AA32" s="21">
        <f t="shared" si="100"/>
        <v>4.8293243981035343E-2</v>
      </c>
      <c r="AB32" s="22">
        <f t="shared" si="101"/>
        <v>5.9805874899114975E-4</v>
      </c>
      <c r="AC32" s="26"/>
      <c r="AD32" s="52">
        <f t="shared" si="102"/>
        <v>72.512003942387395</v>
      </c>
      <c r="AE32" s="53">
        <f t="shared" si="103"/>
        <v>11.088412138295709</v>
      </c>
      <c r="AF32" s="26"/>
      <c r="AG32" s="67">
        <f t="shared" si="104"/>
        <v>1.1278282252453848</v>
      </c>
      <c r="AH32" s="67">
        <f t="shared" si="105"/>
        <v>20.706830139484893</v>
      </c>
      <c r="AI32" s="26"/>
      <c r="AJ32" s="20">
        <f t="shared" si="106"/>
        <v>324.020742828469</v>
      </c>
    </row>
    <row r="33" spans="2:36" ht="15.75" x14ac:dyDescent="0.25">
      <c r="B33" s="144">
        <v>14</v>
      </c>
      <c r="C33" s="145"/>
      <c r="D33" s="100">
        <v>45698.375</v>
      </c>
      <c r="E33" s="97">
        <f t="shared" ref="E33" si="107">D33-D32</f>
        <v>11</v>
      </c>
      <c r="F33" s="98">
        <f t="shared" ref="F33" si="108">D33-D$20</f>
        <v>91.75</v>
      </c>
      <c r="G33" s="17">
        <v>808755.28300000005</v>
      </c>
      <c r="H33" s="17">
        <v>9158809.8870000001</v>
      </c>
      <c r="I33" s="18">
        <v>2573.8535000000002</v>
      </c>
      <c r="K33" s="19">
        <f t="shared" ref="K33" si="109">(G33-G32)*100</f>
        <v>-1.7499999958090484</v>
      </c>
      <c r="L33" s="20">
        <f t="shared" ref="L33" si="110">(H33-H32)*100</f>
        <v>1.5000000596046448</v>
      </c>
      <c r="M33" s="20">
        <f t="shared" ref="M33" si="111">SQRT(K33^2+L33^2)</f>
        <v>2.3048861499314035</v>
      </c>
      <c r="N33" s="20">
        <f t="shared" ref="N33" si="112">(I33-I32)*100</f>
        <v>1.1000000000422006</v>
      </c>
      <c r="O33" s="21">
        <f t="shared" ref="O33" si="113">(SQRT((G33-G32)^2+(H33-H32)^2+(I33-I32)^2)*100)</f>
        <v>2.553918589978633</v>
      </c>
      <c r="P33" s="21">
        <f t="shared" ref="P33" si="114">O33/(F33-F32)</f>
        <v>0.23217441727078481</v>
      </c>
      <c r="Q33" s="22">
        <f t="shared" ref="Q33" si="115">(P33-P32)/(F33-F32)</f>
        <v>-5.949867529786837E-2</v>
      </c>
      <c r="R33" s="26"/>
      <c r="S33" s="52">
        <f t="shared" ref="S33" si="116">IF(K33&lt;0, ATAN2(L33,K33)*180/PI()+360,ATAN2(L33,K33)*180/PI())</f>
        <v>310.60129583777643</v>
      </c>
      <c r="T33" s="53">
        <f t="shared" ref="T33" si="117">ATAN(N33/M33)*180/PI()</f>
        <v>25.512669824350223</v>
      </c>
      <c r="U33" s="26"/>
      <c r="V33" s="23">
        <f t="shared" ref="V33" si="118">(G33-$G$20)*100</f>
        <v>1.9000000087544322</v>
      </c>
      <c r="W33" s="21">
        <f t="shared" ref="W33" si="119">(H33-$H$20)*100</f>
        <v>2.6499999687075615</v>
      </c>
      <c r="X33" s="21">
        <f t="shared" ref="X33" si="120">SQRT(V33^2+W33^2)</f>
        <v>3.2607514268059319</v>
      </c>
      <c r="Y33" s="21">
        <f t="shared" ref="Y33" si="121">(I33-$I$20)*100</f>
        <v>1.8500000000130967</v>
      </c>
      <c r="Z33" s="21">
        <f t="shared" ref="Z33" si="122">SQRT((G33-$G$20)^2+(H33-$H$20)^2+(I33-$I$20)^2)*100</f>
        <v>3.7489998489551022</v>
      </c>
      <c r="AA33" s="21">
        <f t="shared" ref="AA33" si="123">Z33/F33</f>
        <v>4.0861033776077409E-2</v>
      </c>
      <c r="AB33" s="22">
        <f t="shared" ref="AB33" si="124">(AA33-$AA$20)/(F33-$F$20)</f>
        <v>4.4535186676923606E-4</v>
      </c>
      <c r="AC33" s="26"/>
      <c r="AD33" s="52">
        <f t="shared" ref="AD33" si="125">IF(F33&lt;=0,NA(),IF((G33-$G$20)&lt;0,ATAN2((H33-$H$20),(G33-$G$20))*180/PI()+360,ATAN2((H33-$H$20),(G33-$G$20))*180/PI()))</f>
        <v>35.639809643492342</v>
      </c>
      <c r="AE33" s="53">
        <f t="shared" ref="AE33" si="126">IF(E33&lt;=0,NA(),ATAN(Y33/X33)*180/PI())</f>
        <v>29.568577845029747</v>
      </c>
      <c r="AF33" s="26"/>
      <c r="AG33" s="67">
        <f t="shared" ref="AG33" si="127">1/(O33/E33)</f>
        <v>4.3071067508428413</v>
      </c>
      <c r="AH33" s="67">
        <f t="shared" ref="AH33" si="128">1/(Z33/F33)</f>
        <v>24.473193837436934</v>
      </c>
      <c r="AI33" s="26"/>
      <c r="AJ33" s="20">
        <f t="shared" ref="AJ33" si="129">SQRT((G33-$E$11)^2+(H33-$F$11)^2+(I33-$G$11)^2)</f>
        <v>324.01957265500079</v>
      </c>
    </row>
    <row r="34" spans="2:36" ht="15.75" x14ac:dyDescent="0.25">
      <c r="B34" s="144">
        <v>15</v>
      </c>
      <c r="C34" s="145"/>
      <c r="D34" s="100">
        <v>45702.458333333336</v>
      </c>
      <c r="E34" s="97">
        <f t="shared" ref="E34:E35" si="130">D34-D33</f>
        <v>4.0833333333357587</v>
      </c>
      <c r="F34" s="98">
        <f t="shared" ref="F34:F35" si="131">D34-D$20</f>
        <v>95.833333333335759</v>
      </c>
      <c r="G34" s="17">
        <v>808755.28050000011</v>
      </c>
      <c r="H34" s="17">
        <v>9158809.8885000013</v>
      </c>
      <c r="I34" s="18">
        <v>2573.8450000000003</v>
      </c>
      <c r="K34" s="19">
        <f t="shared" ref="K34:K35" si="132">(G34-G33)*100</f>
        <v>-0.24999999441206455</v>
      </c>
      <c r="L34" s="20">
        <f t="shared" ref="L34:L35" si="133">(H34-H33)*100</f>
        <v>0.15000011771917343</v>
      </c>
      <c r="M34" s="20">
        <f t="shared" ref="M34:M35" si="134">SQRT(K34^2+L34^2)</f>
        <v>0.29154765051668347</v>
      </c>
      <c r="N34" s="20">
        <f t="shared" ref="N34:N35" si="135">(I34-I33)*100</f>
        <v>-0.84999999999126885</v>
      </c>
      <c r="O34" s="21">
        <f t="shared" ref="O34:O35" si="136">(SQRT((G34-G33)^2+(H34-H33)^2+(I34-I33)^2)*100)</f>
        <v>0.89861005586792508</v>
      </c>
      <c r="P34" s="21">
        <f t="shared" ref="P34:P35" si="137">O34/(F34-F33)</f>
        <v>0.22006776878385095</v>
      </c>
      <c r="Q34" s="22">
        <f t="shared" ref="Q34:Q35" si="138">(P34-P33)/(F34-F33)</f>
        <v>-2.9648935070024475E-3</v>
      </c>
      <c r="R34" s="26"/>
      <c r="S34" s="52">
        <f t="shared" ref="S34:S35" si="139">IF(K34&lt;0, ATAN2(L34,K34)*180/PI()+360,ATAN2(L34,K34)*180/PI())</f>
        <v>300.96377693474864</v>
      </c>
      <c r="T34" s="53">
        <f t="shared" ref="T34:T35" si="140">ATAN(N34/M34)*180/PI()</f>
        <v>-71.068173455123983</v>
      </c>
      <c r="U34" s="26"/>
      <c r="V34" s="23">
        <f t="shared" ref="V34:V35" si="141">(G34-$G$20)*100</f>
        <v>1.6500000143423676</v>
      </c>
      <c r="W34" s="21">
        <f t="shared" ref="W34:W35" si="142">(H34-$H$20)*100</f>
        <v>2.8000000864267349</v>
      </c>
      <c r="X34" s="21">
        <f t="shared" ref="X34:X35" si="143">SQRT(V34^2+W34^2)</f>
        <v>3.250000081741466</v>
      </c>
      <c r="Y34" s="21">
        <f t="shared" ref="Y34:Y35" si="144">(I34-$I$20)*100</f>
        <v>1.0000000000218279</v>
      </c>
      <c r="Z34" s="21">
        <f t="shared" ref="Z34:Z35" si="145">SQRT((G34-$G$20)^2+(H34-$H$20)^2+(I34-$I$20)^2)*100</f>
        <v>3.4003677053170573</v>
      </c>
      <c r="AA34" s="21">
        <f t="shared" ref="AA34:AA35" si="146">Z34/F34</f>
        <v>3.5482097794611873E-2</v>
      </c>
      <c r="AB34" s="22">
        <f t="shared" ref="AB34:AB35" si="147">(AA34-$AA$20)/(F34-$F$20)</f>
        <v>3.7024797698724494E-4</v>
      </c>
      <c r="AC34" s="26"/>
      <c r="AD34" s="52">
        <f t="shared" ref="AD34:AD35" si="148">IF(F34&lt;=0,NA(),IF((G34-$G$20)&lt;0,ATAN2((H34-$H$20),(G34-$G$20))*180/PI()+360,ATAN2((H34-$H$20),(G34-$G$20))*180/PI()))</f>
        <v>30.510236850404908</v>
      </c>
      <c r="AE34" s="53">
        <f t="shared" ref="AE34:AE35" si="149">IF(E34&lt;=0,NA(),ATAN(Y34/X34)*180/PI())</f>
        <v>17.102728564349558</v>
      </c>
      <c r="AF34" s="26"/>
      <c r="AG34" s="67">
        <f t="shared" ref="AG34:AG35" si="150">1/(O34/E34)</f>
        <v>4.5440547951490027</v>
      </c>
      <c r="AH34" s="67">
        <f t="shared" ref="AH34:AH35" si="151">1/(Z34/F34)</f>
        <v>28.183226532672901</v>
      </c>
      <c r="AI34" s="26"/>
      <c r="AJ34" s="20">
        <f t="shared" ref="AJ34:AJ35" si="152">SQRT((G34-$E$11)^2+(H34-$F$11)^2+(I34-$G$11)^2)</f>
        <v>324.01836599663613</v>
      </c>
    </row>
    <row r="35" spans="2:36" ht="15.75" x14ac:dyDescent="0.25">
      <c r="B35" s="144">
        <v>16</v>
      </c>
      <c r="C35" s="145"/>
      <c r="D35" s="100">
        <v>45704.625</v>
      </c>
      <c r="E35" s="97">
        <f t="shared" si="130"/>
        <v>2.1666666666642413</v>
      </c>
      <c r="F35" s="98">
        <f t="shared" si="131"/>
        <v>98</v>
      </c>
      <c r="G35" s="17">
        <v>808755.28850000002</v>
      </c>
      <c r="H35" s="17">
        <v>9158809.8845000006</v>
      </c>
      <c r="I35" s="18">
        <v>2573.8440000000001</v>
      </c>
      <c r="K35" s="19">
        <f t="shared" si="132"/>
        <v>0.79999999143183231</v>
      </c>
      <c r="L35" s="20">
        <f t="shared" si="133"/>
        <v>-0.40000006556510925</v>
      </c>
      <c r="M35" s="20">
        <f t="shared" si="134"/>
        <v>0.89442721265792413</v>
      </c>
      <c r="N35" s="20">
        <f t="shared" si="135"/>
        <v>-0.10000000002037268</v>
      </c>
      <c r="O35" s="21">
        <f t="shared" si="136"/>
        <v>0.90000002152616532</v>
      </c>
      <c r="P35" s="21">
        <f t="shared" si="137"/>
        <v>0.41538462532023357</v>
      </c>
      <c r="Q35" s="22">
        <f t="shared" si="138"/>
        <v>9.0146241478431352E-2</v>
      </c>
      <c r="R35" s="26"/>
      <c r="S35" s="52">
        <f t="shared" si="139"/>
        <v>116.56505517914185</v>
      </c>
      <c r="T35" s="53">
        <f t="shared" si="140"/>
        <v>-6.3793700565326716</v>
      </c>
      <c r="U35" s="26"/>
      <c r="V35" s="23">
        <f t="shared" si="141"/>
        <v>2.4500000057742</v>
      </c>
      <c r="W35" s="21">
        <f t="shared" si="142"/>
        <v>2.4000000208616257</v>
      </c>
      <c r="X35" s="21">
        <f t="shared" si="143"/>
        <v>3.4296501466518978</v>
      </c>
      <c r="Y35" s="21">
        <f t="shared" si="144"/>
        <v>0.90000000000145519</v>
      </c>
      <c r="Z35" s="21">
        <f t="shared" si="145"/>
        <v>3.5457721484088629</v>
      </c>
      <c r="AA35" s="21">
        <f t="shared" si="146"/>
        <v>3.6181348453151664E-2</v>
      </c>
      <c r="AB35" s="22">
        <f t="shared" si="147"/>
        <v>3.6919743319542515E-4</v>
      </c>
      <c r="AC35" s="26"/>
      <c r="AD35" s="52">
        <f t="shared" si="148"/>
        <v>45.590657033185749</v>
      </c>
      <c r="AE35" s="53">
        <f t="shared" si="149"/>
        <v>14.703878227276151</v>
      </c>
      <c r="AF35" s="26"/>
      <c r="AG35" s="67">
        <f t="shared" si="150"/>
        <v>2.4074073498244366</v>
      </c>
      <c r="AH35" s="67">
        <f t="shared" si="151"/>
        <v>27.638549770880431</v>
      </c>
      <c r="AI35" s="26"/>
      <c r="AJ35" s="20">
        <f t="shared" si="152"/>
        <v>324.01717048716853</v>
      </c>
    </row>
    <row r="36" spans="2:36" ht="15.75" x14ac:dyDescent="0.25">
      <c r="B36" s="144">
        <v>17</v>
      </c>
      <c r="C36" s="145"/>
      <c r="D36" s="100">
        <v>45713.625</v>
      </c>
      <c r="E36" s="97">
        <f t="shared" ref="E36" si="153">D36-D35</f>
        <v>9</v>
      </c>
      <c r="F36" s="98">
        <f t="shared" ref="F36" si="154">D36-D$20</f>
        <v>107</v>
      </c>
      <c r="G36" s="17">
        <v>808755.28899999999</v>
      </c>
      <c r="H36" s="17">
        <v>9158809.8845000006</v>
      </c>
      <c r="I36" s="18">
        <v>2573.8405000000002</v>
      </c>
      <c r="K36" s="19">
        <f>(G36-G35)*100</f>
        <v>4.9999996554106474E-2</v>
      </c>
      <c r="L36" s="20">
        <f t="shared" ref="L36" si="155">(H36-H35)*100</f>
        <v>0</v>
      </c>
      <c r="M36" s="20">
        <f t="shared" ref="M36" si="156">SQRT(K36^2+L36^2)</f>
        <v>4.9999996554106474E-2</v>
      </c>
      <c r="N36" s="20">
        <f t="shared" ref="N36" si="157">(I36-I35)*100</f>
        <v>-0.34999999998035491</v>
      </c>
      <c r="O36" s="21">
        <f t="shared" ref="O36" si="158">(SQRT((G36-G35)^2+(H36-H35)^2+(I36-I35)^2)*100)</f>
        <v>0.35355339008650316</v>
      </c>
      <c r="P36" s="21">
        <f t="shared" ref="P36" si="159">O36/(F36-F35)</f>
        <v>3.9283710009611464E-2</v>
      </c>
      <c r="Q36" s="22">
        <f t="shared" ref="Q36" si="160">(P36-P35)/(F36-F35)</f>
        <v>-4.1788990590069124E-2</v>
      </c>
      <c r="R36" s="26"/>
      <c r="S36" s="52">
        <f t="shared" ref="S36" si="161">IF(K36&lt;0, ATAN2(L36,K36)*180/PI()+360,ATAN2(L36,K36)*180/PI())</f>
        <v>90</v>
      </c>
      <c r="T36" s="53">
        <f t="shared" ref="T36" si="162">ATAN(N36/M36)*180/PI()</f>
        <v>-81.86989819821224</v>
      </c>
      <c r="U36" s="26"/>
      <c r="V36" s="23">
        <f t="shared" ref="V36" si="163">(G36-$G$20)*100</f>
        <v>2.5000000023283064</v>
      </c>
      <c r="W36" s="21">
        <f t="shared" ref="W36" si="164">(H36-$H$20)*100</f>
        <v>2.4000000208616257</v>
      </c>
      <c r="X36" s="21">
        <f t="shared" ref="X36" si="165">SQRT(V36^2+W36^2)</f>
        <v>3.4655447063596418</v>
      </c>
      <c r="Y36" s="21">
        <f t="shared" ref="Y36" si="166">(I36-$I$20)*100</f>
        <v>0.55000000002110028</v>
      </c>
      <c r="Z36" s="21">
        <f t="shared" ref="Z36" si="167">SQRT((G36-$G$20)^2+(H36-$H$20)^2+(I36-$I$20)^2)*100</f>
        <v>3.5089172278354672</v>
      </c>
      <c r="AA36" s="21">
        <f t="shared" ref="AA36" si="168">Z36/F36</f>
        <v>3.2793618951733342E-2</v>
      </c>
      <c r="AB36" s="22">
        <f t="shared" ref="AB36" si="169">(AA36-$AA$20)/(F36-$F$20)</f>
        <v>3.0648242010965741E-4</v>
      </c>
      <c r="AC36" s="26"/>
      <c r="AD36" s="52">
        <f t="shared" ref="AD36" si="170">IF(F36&lt;=0,NA(),IF((G36-$G$20)&lt;0,ATAN2((H36-$H$20),(G36-$G$20))*180/PI()+360,ATAN2((H36-$H$20),(G36-$G$20))*180/PI()))</f>
        <v>46.169139105755661</v>
      </c>
      <c r="AE36" s="53">
        <f t="shared" ref="AE36" si="171">IF(E36&lt;=0,NA(),ATAN(Y36/X36)*180/PI())</f>
        <v>9.0179280935734507</v>
      </c>
      <c r="AF36" s="26"/>
      <c r="AG36" s="67">
        <f t="shared" ref="AG36" si="172">1/(O36/E36)</f>
        <v>25.455844159203192</v>
      </c>
      <c r="AH36" s="67">
        <f t="shared" ref="AH36" si="173">1/(Z36/F36)</f>
        <v>30.493737256379994</v>
      </c>
      <c r="AI36" s="26"/>
      <c r="AJ36" s="20">
        <f t="shared" ref="AJ36" si="174">SQRT((G36-$E$11)^2+(H36-$F$11)^2+(I36-$G$11)^2)</f>
        <v>324.0163535664874</v>
      </c>
    </row>
    <row r="37" spans="2:36" ht="15.75" x14ac:dyDescent="0.25">
      <c r="B37" s="144">
        <v>18</v>
      </c>
      <c r="C37" s="145"/>
      <c r="D37" s="100"/>
      <c r="E37" s="97"/>
      <c r="F37" s="98"/>
      <c r="G37" s="17"/>
      <c r="H37" s="17"/>
      <c r="I37" s="18"/>
      <c r="K37" s="19"/>
      <c r="L37" s="20"/>
      <c r="M37" s="20"/>
      <c r="N37" s="20"/>
      <c r="O37" s="21"/>
      <c r="P37" s="21"/>
      <c r="Q37" s="22"/>
      <c r="R37" s="26"/>
      <c r="S37" s="52"/>
      <c r="T37" s="53"/>
      <c r="U37" s="26"/>
      <c r="V37" s="23"/>
      <c r="W37" s="21"/>
      <c r="X37" s="21"/>
      <c r="Y37" s="21"/>
      <c r="Z37" s="21"/>
      <c r="AA37" s="21"/>
      <c r="AB37" s="22"/>
      <c r="AC37" s="26"/>
      <c r="AD37" s="52"/>
      <c r="AE37" s="53"/>
      <c r="AF37" s="26"/>
      <c r="AG37" s="67"/>
      <c r="AH37" s="67"/>
      <c r="AI37" s="26"/>
      <c r="AJ37" s="20"/>
    </row>
    <row r="38" spans="2:36" ht="15.75" x14ac:dyDescent="0.25">
      <c r="B38" s="144">
        <v>19</v>
      </c>
      <c r="C38" s="145"/>
      <c r="D38" s="100"/>
      <c r="E38" s="97"/>
      <c r="F38" s="98"/>
      <c r="G38" s="17"/>
      <c r="H38" s="17"/>
      <c r="I38" s="18"/>
      <c r="K38" s="19"/>
      <c r="L38" s="20"/>
      <c r="M38" s="20"/>
      <c r="N38" s="20"/>
      <c r="O38" s="21"/>
      <c r="P38" s="21"/>
      <c r="Q38" s="22"/>
      <c r="R38" s="26"/>
      <c r="S38" s="52"/>
      <c r="T38" s="53"/>
      <c r="U38" s="26"/>
      <c r="V38" s="23"/>
      <c r="W38" s="21"/>
      <c r="X38" s="21"/>
      <c r="Y38" s="21"/>
      <c r="Z38" s="21"/>
      <c r="AA38" s="21"/>
      <c r="AB38" s="22"/>
      <c r="AC38" s="26"/>
      <c r="AD38" s="52"/>
      <c r="AE38" s="53"/>
      <c r="AF38" s="26"/>
      <c r="AG38" s="67"/>
      <c r="AH38" s="67"/>
      <c r="AI38" s="26"/>
      <c r="AJ38" s="20"/>
    </row>
    <row r="39" spans="2:36" ht="15.75" x14ac:dyDescent="0.25">
      <c r="B39" s="144">
        <v>20</v>
      </c>
      <c r="C39" s="145"/>
      <c r="D39" s="100"/>
      <c r="E39" s="97"/>
      <c r="F39" s="98"/>
      <c r="G39" s="17"/>
      <c r="H39" s="17"/>
      <c r="I39" s="18"/>
      <c r="K39" s="19"/>
      <c r="L39" s="20"/>
      <c r="M39" s="20"/>
      <c r="N39" s="20"/>
      <c r="O39" s="21"/>
      <c r="P39" s="21"/>
      <c r="Q39" s="22"/>
      <c r="R39" s="26"/>
      <c r="S39" s="52"/>
      <c r="T39" s="53"/>
      <c r="U39" s="26"/>
      <c r="V39" s="23"/>
      <c r="W39" s="21"/>
      <c r="X39" s="21"/>
      <c r="Y39" s="21"/>
      <c r="Z39" s="21"/>
      <c r="AA39" s="21"/>
      <c r="AB39" s="22"/>
      <c r="AC39" s="26"/>
      <c r="AD39" s="52"/>
      <c r="AE39" s="53"/>
      <c r="AF39" s="26"/>
      <c r="AG39" s="67"/>
      <c r="AH39" s="67"/>
      <c r="AI39" s="26"/>
      <c r="AJ39" s="20"/>
    </row>
    <row r="40" spans="2:36" ht="15.75" x14ac:dyDescent="0.25">
      <c r="B40" s="144">
        <v>21</v>
      </c>
      <c r="C40" s="145"/>
      <c r="D40" s="100"/>
      <c r="E40" s="97"/>
      <c r="F40" s="98"/>
      <c r="G40" s="17"/>
      <c r="H40" s="17"/>
      <c r="I40" s="18"/>
      <c r="K40" s="19"/>
      <c r="L40" s="20"/>
      <c r="M40" s="20"/>
      <c r="N40" s="20"/>
      <c r="O40" s="21"/>
      <c r="P40" s="21"/>
      <c r="Q40" s="22"/>
      <c r="R40" s="26"/>
      <c r="S40" s="52"/>
      <c r="T40" s="53"/>
      <c r="U40" s="26"/>
      <c r="V40" s="23"/>
      <c r="W40" s="21"/>
      <c r="X40" s="21"/>
      <c r="Y40" s="21"/>
      <c r="Z40" s="21"/>
      <c r="AA40" s="21"/>
      <c r="AB40" s="22"/>
      <c r="AC40" s="26"/>
      <c r="AD40" s="52"/>
      <c r="AE40" s="53"/>
      <c r="AF40" s="26"/>
      <c r="AG40" s="67"/>
      <c r="AH40" s="67"/>
      <c r="AI40" s="26"/>
      <c r="AJ40" s="20"/>
    </row>
    <row r="41" spans="2:36" ht="15.75" x14ac:dyDescent="0.25">
      <c r="B41" s="144">
        <v>22</v>
      </c>
      <c r="C41" s="145"/>
      <c r="D41" s="100"/>
      <c r="E41" s="97"/>
      <c r="F41" s="98"/>
      <c r="G41" s="17"/>
      <c r="H41" s="17"/>
      <c r="I41" s="18"/>
      <c r="K41" s="19"/>
      <c r="L41" s="20"/>
      <c r="M41" s="20"/>
      <c r="N41" s="20"/>
      <c r="O41" s="21"/>
      <c r="P41" s="21"/>
      <c r="Q41" s="22"/>
      <c r="R41" s="26"/>
      <c r="S41" s="52"/>
      <c r="T41" s="53"/>
      <c r="U41" s="26"/>
      <c r="V41" s="23"/>
      <c r="W41" s="21"/>
      <c r="X41" s="21"/>
      <c r="Y41" s="21"/>
      <c r="Z41" s="21"/>
      <c r="AA41" s="21"/>
      <c r="AB41" s="22"/>
      <c r="AC41" s="26"/>
      <c r="AD41" s="52"/>
      <c r="AE41" s="53"/>
      <c r="AF41" s="26"/>
      <c r="AG41" s="67"/>
      <c r="AH41" s="67"/>
      <c r="AI41" s="26"/>
      <c r="AJ41" s="20"/>
    </row>
    <row r="42" spans="2:36" ht="15.75" x14ac:dyDescent="0.25">
      <c r="B42" s="144">
        <v>23</v>
      </c>
      <c r="C42" s="145"/>
      <c r="D42" s="100"/>
      <c r="E42" s="97"/>
      <c r="F42" s="98"/>
      <c r="G42" s="17"/>
      <c r="H42" s="17"/>
      <c r="I42" s="18"/>
      <c r="K42" s="19"/>
      <c r="L42" s="20"/>
      <c r="M42" s="20"/>
      <c r="N42" s="20"/>
      <c r="O42" s="21"/>
      <c r="P42" s="21"/>
      <c r="Q42" s="22"/>
      <c r="R42" s="26"/>
      <c r="S42" s="52"/>
      <c r="T42" s="53"/>
      <c r="U42" s="26"/>
      <c r="V42" s="23"/>
      <c r="W42" s="21"/>
      <c r="X42" s="21"/>
      <c r="Y42" s="21"/>
      <c r="Z42" s="21"/>
      <c r="AA42" s="21"/>
      <c r="AB42" s="22"/>
      <c r="AC42" s="26"/>
      <c r="AD42" s="52"/>
      <c r="AE42" s="53"/>
      <c r="AF42" s="26"/>
      <c r="AG42" s="67"/>
      <c r="AH42" s="67"/>
      <c r="AI42" s="26"/>
      <c r="AJ42" s="20"/>
    </row>
    <row r="43" spans="2:36" ht="15.75" x14ac:dyDescent="0.25">
      <c r="B43" s="144">
        <v>24</v>
      </c>
      <c r="C43" s="145"/>
      <c r="D43" s="100"/>
      <c r="E43" s="97"/>
      <c r="F43" s="98"/>
      <c r="G43" s="17"/>
      <c r="H43" s="17"/>
      <c r="I43" s="18"/>
      <c r="K43" s="19"/>
      <c r="L43" s="20"/>
      <c r="M43" s="20"/>
      <c r="N43" s="20"/>
      <c r="O43" s="21"/>
      <c r="P43" s="21"/>
      <c r="Q43" s="22"/>
      <c r="R43" s="26"/>
      <c r="S43" s="52"/>
      <c r="T43" s="53"/>
      <c r="U43" s="26"/>
      <c r="V43" s="23"/>
      <c r="W43" s="21"/>
      <c r="X43" s="21"/>
      <c r="Y43" s="21"/>
      <c r="Z43" s="21"/>
      <c r="AA43" s="21"/>
      <c r="AB43" s="22"/>
      <c r="AC43" s="26"/>
      <c r="AD43" s="52"/>
      <c r="AE43" s="53"/>
      <c r="AF43" s="26"/>
      <c r="AG43" s="67"/>
      <c r="AH43" s="67"/>
      <c r="AI43" s="26"/>
      <c r="AJ43" s="20"/>
    </row>
    <row r="44" spans="2:36" ht="15.75" x14ac:dyDescent="0.25">
      <c r="B44" s="144">
        <v>25</v>
      </c>
      <c r="C44" s="145"/>
      <c r="D44" s="100"/>
      <c r="E44" s="97"/>
      <c r="F44" s="98"/>
      <c r="G44" s="17"/>
      <c r="H44" s="17"/>
      <c r="I44" s="18"/>
      <c r="K44" s="19"/>
      <c r="L44" s="20"/>
      <c r="M44" s="20"/>
      <c r="N44" s="20"/>
      <c r="O44" s="21"/>
      <c r="P44" s="21"/>
      <c r="Q44" s="22"/>
      <c r="R44" s="26"/>
      <c r="S44" s="52"/>
      <c r="T44" s="53"/>
      <c r="U44" s="26"/>
      <c r="V44" s="23"/>
      <c r="W44" s="21"/>
      <c r="X44" s="21"/>
      <c r="Y44" s="21"/>
      <c r="Z44" s="21"/>
      <c r="AA44" s="21"/>
      <c r="AB44" s="22"/>
      <c r="AC44" s="26"/>
      <c r="AD44" s="52"/>
      <c r="AE44" s="53"/>
      <c r="AF44" s="26"/>
      <c r="AG44" s="67"/>
      <c r="AH44" s="67"/>
      <c r="AI44" s="26"/>
      <c r="AJ44" s="20"/>
    </row>
    <row r="45" spans="2:36" ht="15.75" x14ac:dyDescent="0.25">
      <c r="B45" s="144">
        <v>26</v>
      </c>
      <c r="C45" s="145"/>
      <c r="D45" s="100"/>
      <c r="E45" s="97"/>
      <c r="F45" s="98"/>
      <c r="G45" s="17"/>
      <c r="H45" s="17"/>
      <c r="I45" s="18"/>
      <c r="K45" s="19"/>
      <c r="L45" s="20"/>
      <c r="M45" s="20"/>
      <c r="N45" s="20"/>
      <c r="O45" s="21"/>
      <c r="P45" s="21"/>
      <c r="Q45" s="22"/>
      <c r="R45" s="26"/>
      <c r="S45" s="52"/>
      <c r="T45" s="53"/>
      <c r="U45" s="26"/>
      <c r="V45" s="23"/>
      <c r="W45" s="21"/>
      <c r="X45" s="21"/>
      <c r="Y45" s="21"/>
      <c r="Z45" s="21"/>
      <c r="AA45" s="21"/>
      <c r="AB45" s="22"/>
      <c r="AC45" s="26"/>
      <c r="AD45" s="52"/>
      <c r="AE45" s="53"/>
      <c r="AF45" s="26"/>
      <c r="AG45" s="67"/>
      <c r="AH45" s="67"/>
      <c r="AI45" s="26"/>
      <c r="AJ45" s="20"/>
    </row>
    <row r="46" spans="2:36" ht="15.75" x14ac:dyDescent="0.25">
      <c r="B46" s="144">
        <v>27</v>
      </c>
      <c r="C46" s="145"/>
      <c r="D46" s="100"/>
      <c r="E46" s="97"/>
      <c r="F46" s="98"/>
      <c r="G46" s="17"/>
      <c r="H46" s="17"/>
      <c r="I46" s="18"/>
      <c r="K46" s="19"/>
      <c r="L46" s="20"/>
      <c r="M46" s="20"/>
      <c r="N46" s="20"/>
      <c r="O46" s="21"/>
      <c r="P46" s="21"/>
      <c r="Q46" s="22"/>
      <c r="R46" s="26"/>
      <c r="S46" s="52"/>
      <c r="T46" s="53"/>
      <c r="U46" s="26"/>
      <c r="V46" s="23"/>
      <c r="W46" s="21"/>
      <c r="X46" s="21"/>
      <c r="Y46" s="21"/>
      <c r="Z46" s="21"/>
      <c r="AA46" s="21"/>
      <c r="AB46" s="22"/>
      <c r="AC46" s="26"/>
      <c r="AD46" s="52"/>
      <c r="AE46" s="53"/>
      <c r="AF46" s="26"/>
      <c r="AG46" s="67"/>
      <c r="AH46" s="67"/>
      <c r="AI46" s="26"/>
      <c r="AJ46" s="20"/>
    </row>
    <row r="47" spans="2:36" ht="15.75" x14ac:dyDescent="0.25">
      <c r="B47" s="144">
        <v>28</v>
      </c>
      <c r="C47" s="145"/>
      <c r="D47" s="100"/>
      <c r="E47" s="97"/>
      <c r="F47" s="98"/>
      <c r="G47" s="17"/>
      <c r="H47" s="17"/>
      <c r="I47" s="18"/>
      <c r="K47" s="19"/>
      <c r="L47" s="20"/>
      <c r="M47" s="20"/>
      <c r="N47" s="20"/>
      <c r="O47" s="21"/>
      <c r="P47" s="21"/>
      <c r="Q47" s="22"/>
      <c r="R47" s="26"/>
      <c r="S47" s="52"/>
      <c r="T47" s="53"/>
      <c r="U47" s="26"/>
      <c r="V47" s="23"/>
      <c r="W47" s="21"/>
      <c r="X47" s="21"/>
      <c r="Y47" s="21"/>
      <c r="Z47" s="21"/>
      <c r="AA47" s="21"/>
      <c r="AB47" s="22"/>
      <c r="AC47" s="26"/>
      <c r="AD47" s="52"/>
      <c r="AE47" s="53"/>
      <c r="AF47" s="26"/>
      <c r="AG47" s="67"/>
      <c r="AH47" s="67"/>
      <c r="AI47" s="26"/>
      <c r="AJ47" s="20"/>
    </row>
    <row r="48" spans="2:36" ht="15.75" x14ac:dyDescent="0.25">
      <c r="B48" s="144">
        <v>29</v>
      </c>
      <c r="C48" s="145"/>
      <c r="D48" s="100"/>
      <c r="E48" s="97"/>
      <c r="F48" s="98"/>
      <c r="G48" s="17"/>
      <c r="H48" s="17"/>
      <c r="I48" s="18"/>
      <c r="K48" s="19"/>
      <c r="L48" s="20"/>
      <c r="M48" s="20"/>
      <c r="N48" s="20"/>
      <c r="O48" s="21"/>
      <c r="P48" s="21"/>
      <c r="Q48" s="22"/>
      <c r="R48" s="26"/>
      <c r="S48" s="52"/>
      <c r="T48" s="53"/>
      <c r="U48" s="26"/>
      <c r="V48" s="23"/>
      <c r="W48" s="21"/>
      <c r="X48" s="21"/>
      <c r="Y48" s="21"/>
      <c r="Z48" s="21"/>
      <c r="AA48" s="21"/>
      <c r="AB48" s="22"/>
      <c r="AC48" s="26"/>
      <c r="AD48" s="52"/>
      <c r="AE48" s="53"/>
      <c r="AF48" s="26"/>
      <c r="AG48" s="67"/>
      <c r="AH48" s="67"/>
      <c r="AI48" s="26"/>
      <c r="AJ48" s="20"/>
    </row>
    <row r="49" spans="2:36" ht="15.75" x14ac:dyDescent="0.25">
      <c r="B49" s="144">
        <v>30</v>
      </c>
      <c r="C49" s="145"/>
      <c r="D49" s="100"/>
      <c r="E49" s="97"/>
      <c r="F49" s="98"/>
      <c r="G49" s="17"/>
      <c r="H49" s="17"/>
      <c r="I49" s="18"/>
      <c r="K49" s="19"/>
      <c r="L49" s="20"/>
      <c r="M49" s="20"/>
      <c r="N49" s="20"/>
      <c r="O49" s="21"/>
      <c r="P49" s="21"/>
      <c r="Q49" s="22"/>
      <c r="R49" s="26"/>
      <c r="S49" s="52"/>
      <c r="T49" s="53"/>
      <c r="U49" s="26"/>
      <c r="V49" s="23"/>
      <c r="W49" s="21"/>
      <c r="X49" s="21"/>
      <c r="Y49" s="21"/>
      <c r="Z49" s="21"/>
      <c r="AA49" s="21"/>
      <c r="AB49" s="22"/>
      <c r="AC49" s="26"/>
      <c r="AD49" s="52"/>
      <c r="AE49" s="53"/>
      <c r="AF49" s="26"/>
      <c r="AG49" s="67"/>
      <c r="AH49" s="67"/>
      <c r="AI49" s="26"/>
      <c r="AJ49" s="20"/>
    </row>
    <row r="50" spans="2:36" ht="15.75" x14ac:dyDescent="0.25">
      <c r="B50" s="144">
        <v>31</v>
      </c>
      <c r="C50" s="145"/>
      <c r="D50" s="100"/>
      <c r="E50" s="97"/>
      <c r="F50" s="98"/>
      <c r="G50" s="17"/>
      <c r="H50" s="17"/>
      <c r="I50" s="18"/>
      <c r="K50" s="19"/>
      <c r="L50" s="20"/>
      <c r="M50" s="20"/>
      <c r="N50" s="20"/>
      <c r="O50" s="21"/>
      <c r="P50" s="21"/>
      <c r="Q50" s="22"/>
      <c r="R50" s="26"/>
      <c r="S50" s="52"/>
      <c r="T50" s="53"/>
      <c r="U50" s="26"/>
      <c r="V50" s="23"/>
      <c r="W50" s="21"/>
      <c r="X50" s="21"/>
      <c r="Y50" s="21"/>
      <c r="Z50" s="21"/>
      <c r="AA50" s="21"/>
      <c r="AB50" s="22"/>
      <c r="AC50" s="26"/>
      <c r="AD50" s="52"/>
      <c r="AE50" s="53"/>
      <c r="AF50" s="26"/>
      <c r="AG50" s="67"/>
      <c r="AH50" s="67"/>
      <c r="AI50" s="26"/>
      <c r="AJ50" s="20"/>
    </row>
    <row r="51" spans="2:36" ht="15.75" x14ac:dyDescent="0.25">
      <c r="B51" s="144">
        <v>32</v>
      </c>
      <c r="C51" s="145"/>
      <c r="D51" s="100"/>
      <c r="E51" s="97"/>
      <c r="F51" s="98"/>
      <c r="G51" s="17"/>
      <c r="H51" s="17"/>
      <c r="I51" s="18"/>
      <c r="K51" s="19"/>
      <c r="L51" s="20"/>
      <c r="M51" s="20"/>
      <c r="N51" s="20"/>
      <c r="O51" s="21"/>
      <c r="P51" s="21"/>
      <c r="Q51" s="22"/>
      <c r="R51" s="26"/>
      <c r="S51" s="52"/>
      <c r="T51" s="53"/>
      <c r="U51" s="26"/>
      <c r="V51" s="23"/>
      <c r="W51" s="21"/>
      <c r="X51" s="21"/>
      <c r="Y51" s="21"/>
      <c r="Z51" s="21"/>
      <c r="AA51" s="21"/>
      <c r="AB51" s="22"/>
      <c r="AC51" s="26"/>
      <c r="AD51" s="52"/>
      <c r="AE51" s="53"/>
      <c r="AF51" s="26"/>
      <c r="AG51" s="67"/>
      <c r="AH51" s="67"/>
      <c r="AI51" s="26"/>
      <c r="AJ51" s="20"/>
    </row>
    <row r="52" spans="2:36" ht="15.75" x14ac:dyDescent="0.25">
      <c r="B52" s="144">
        <v>33</v>
      </c>
      <c r="C52" s="145"/>
      <c r="D52" s="100"/>
      <c r="E52" s="97"/>
      <c r="F52" s="98"/>
      <c r="G52" s="17"/>
      <c r="H52" s="17"/>
      <c r="I52" s="18"/>
      <c r="K52" s="19"/>
      <c r="L52" s="20"/>
      <c r="M52" s="20"/>
      <c r="N52" s="20"/>
      <c r="O52" s="21"/>
      <c r="P52" s="21"/>
      <c r="Q52" s="22"/>
      <c r="R52" s="26"/>
      <c r="S52" s="52"/>
      <c r="T52" s="53"/>
      <c r="U52" s="26"/>
      <c r="V52" s="23"/>
      <c r="W52" s="21"/>
      <c r="X52" s="21"/>
      <c r="Y52" s="21"/>
      <c r="Z52" s="21"/>
      <c r="AA52" s="21"/>
      <c r="AB52" s="22"/>
      <c r="AC52" s="26"/>
      <c r="AD52" s="52"/>
      <c r="AE52" s="53"/>
      <c r="AF52" s="26"/>
      <c r="AG52" s="67"/>
      <c r="AH52" s="67"/>
      <c r="AI52" s="26"/>
      <c r="AJ52" s="20"/>
    </row>
    <row r="53" spans="2:36" ht="15.75" x14ac:dyDescent="0.25">
      <c r="B53" s="111"/>
      <c r="C53" s="112"/>
      <c r="D53" s="100"/>
      <c r="E53" s="97"/>
      <c r="F53" s="98"/>
      <c r="G53" s="17"/>
      <c r="H53" s="17"/>
      <c r="I53" s="18"/>
      <c r="K53" s="19"/>
      <c r="L53" s="20"/>
      <c r="M53" s="20"/>
      <c r="N53" s="20"/>
      <c r="O53" s="21"/>
      <c r="P53" s="21"/>
      <c r="Q53" s="22"/>
      <c r="R53" s="26"/>
      <c r="S53" s="52"/>
      <c r="T53" s="53"/>
      <c r="U53" s="26"/>
      <c r="V53" s="23"/>
      <c r="W53" s="21"/>
      <c r="X53" s="21"/>
      <c r="Y53" s="21"/>
      <c r="Z53" s="21"/>
      <c r="AA53" s="21"/>
      <c r="AB53" s="22"/>
      <c r="AC53" s="26"/>
      <c r="AD53" s="52"/>
      <c r="AE53" s="53"/>
      <c r="AF53" s="26"/>
      <c r="AG53" s="67"/>
      <c r="AH53" s="67"/>
      <c r="AI53" s="26"/>
      <c r="AJ53" s="20"/>
    </row>
    <row r="54" spans="2:36" ht="15.75" x14ac:dyDescent="0.25">
      <c r="B54" s="111"/>
      <c r="C54" s="112"/>
      <c r="D54" s="100"/>
      <c r="E54" s="97"/>
      <c r="F54" s="98"/>
      <c r="G54" s="17"/>
      <c r="H54" s="17"/>
      <c r="I54" s="18"/>
      <c r="K54" s="19"/>
      <c r="L54" s="20"/>
      <c r="M54" s="20"/>
      <c r="N54" s="20"/>
      <c r="O54" s="21"/>
      <c r="P54" s="21"/>
      <c r="Q54" s="22"/>
      <c r="R54" s="26"/>
      <c r="S54" s="52"/>
      <c r="T54" s="53"/>
      <c r="U54" s="26"/>
      <c r="V54" s="23"/>
      <c r="W54" s="21"/>
      <c r="X54" s="21"/>
      <c r="Y54" s="21"/>
      <c r="Z54" s="21"/>
      <c r="AA54" s="21"/>
      <c r="AB54" s="22"/>
      <c r="AC54" s="26"/>
      <c r="AD54" s="52"/>
      <c r="AE54" s="53"/>
      <c r="AF54" s="26"/>
      <c r="AG54" s="67"/>
      <c r="AH54" s="67"/>
      <c r="AI54" s="26"/>
      <c r="AJ54" s="20"/>
    </row>
    <row r="55" spans="2:36" ht="15.75" x14ac:dyDescent="0.25">
      <c r="B55" s="111"/>
      <c r="C55" s="112"/>
      <c r="D55" s="100"/>
      <c r="E55" s="97"/>
      <c r="F55" s="98"/>
      <c r="G55" s="17"/>
      <c r="H55" s="17"/>
      <c r="I55" s="18"/>
      <c r="K55" s="19"/>
      <c r="L55" s="20"/>
      <c r="M55" s="20"/>
      <c r="N55" s="20"/>
      <c r="O55" s="21"/>
      <c r="P55" s="21"/>
      <c r="Q55" s="22"/>
      <c r="R55" s="26"/>
      <c r="S55" s="52"/>
      <c r="T55" s="53"/>
      <c r="U55" s="26"/>
      <c r="V55" s="23"/>
      <c r="W55" s="21"/>
      <c r="X55" s="21"/>
      <c r="Y55" s="21"/>
      <c r="Z55" s="21"/>
      <c r="AA55" s="21"/>
      <c r="AB55" s="22"/>
      <c r="AC55" s="26"/>
      <c r="AD55" s="52"/>
      <c r="AE55" s="53"/>
      <c r="AF55" s="26"/>
      <c r="AG55" s="67"/>
      <c r="AH55" s="67"/>
      <c r="AI55" s="26"/>
      <c r="AJ55" s="20"/>
    </row>
    <row r="56" spans="2:36" ht="15.75" x14ac:dyDescent="0.25">
      <c r="B56" s="111"/>
      <c r="C56" s="112"/>
      <c r="D56" s="100"/>
      <c r="E56" s="97"/>
      <c r="F56" s="98"/>
      <c r="G56" s="17"/>
      <c r="H56" s="17"/>
      <c r="I56" s="18"/>
      <c r="K56" s="19"/>
      <c r="L56" s="20"/>
      <c r="M56" s="20"/>
      <c r="N56" s="20"/>
      <c r="O56" s="21"/>
      <c r="P56" s="21"/>
      <c r="Q56" s="22"/>
      <c r="R56" s="26"/>
      <c r="S56" s="52"/>
      <c r="T56" s="53"/>
      <c r="U56" s="26"/>
      <c r="V56" s="23"/>
      <c r="W56" s="21"/>
      <c r="X56" s="21"/>
      <c r="Y56" s="21"/>
      <c r="Z56" s="21"/>
      <c r="AA56" s="21"/>
      <c r="AB56" s="22"/>
      <c r="AC56" s="26"/>
      <c r="AD56" s="52"/>
      <c r="AE56" s="53"/>
      <c r="AF56" s="26"/>
      <c r="AG56" s="67"/>
      <c r="AH56" s="67"/>
      <c r="AI56" s="26"/>
      <c r="AJ56" s="20"/>
    </row>
    <row r="57" spans="2:36" ht="15.75" x14ac:dyDescent="0.25">
      <c r="B57" s="111"/>
      <c r="C57" s="112"/>
      <c r="D57" s="100"/>
      <c r="E57" s="97"/>
      <c r="F57" s="98"/>
      <c r="G57" s="17"/>
      <c r="H57" s="17"/>
      <c r="I57" s="18"/>
      <c r="K57" s="19"/>
      <c r="L57" s="20"/>
      <c r="M57" s="20"/>
      <c r="N57" s="20"/>
      <c r="O57" s="21"/>
      <c r="P57" s="21"/>
      <c r="Q57" s="22"/>
      <c r="R57" s="26"/>
      <c r="S57" s="52"/>
      <c r="T57" s="53"/>
      <c r="U57" s="26"/>
      <c r="V57" s="23"/>
      <c r="W57" s="21"/>
      <c r="X57" s="21"/>
      <c r="Y57" s="21"/>
      <c r="Z57" s="21"/>
      <c r="AA57" s="21"/>
      <c r="AB57" s="22"/>
      <c r="AC57" s="26"/>
      <c r="AD57" s="52"/>
      <c r="AE57" s="53"/>
      <c r="AF57" s="26"/>
      <c r="AG57" s="67"/>
      <c r="AH57" s="67"/>
      <c r="AI57" s="26"/>
      <c r="AJ57" s="20"/>
    </row>
    <row r="58" spans="2:36" ht="15.75" x14ac:dyDescent="0.25">
      <c r="B58" s="111"/>
      <c r="C58" s="112"/>
      <c r="D58" s="100"/>
      <c r="E58" s="97"/>
      <c r="F58" s="98"/>
      <c r="G58" s="17"/>
      <c r="H58" s="17"/>
      <c r="I58" s="18"/>
      <c r="K58" s="19"/>
      <c r="L58" s="20"/>
      <c r="M58" s="20"/>
      <c r="N58" s="20"/>
      <c r="O58" s="21"/>
      <c r="P58" s="21"/>
      <c r="Q58" s="22"/>
      <c r="R58" s="26"/>
      <c r="S58" s="52"/>
      <c r="T58" s="53"/>
      <c r="U58" s="26"/>
      <c r="V58" s="23"/>
      <c r="W58" s="21"/>
      <c r="X58" s="21"/>
      <c r="Y58" s="21"/>
      <c r="Z58" s="21"/>
      <c r="AA58" s="21"/>
      <c r="AB58" s="22"/>
      <c r="AC58" s="26"/>
      <c r="AD58" s="52"/>
      <c r="AE58" s="53"/>
      <c r="AF58" s="26"/>
      <c r="AG58" s="67"/>
      <c r="AH58" s="67"/>
      <c r="AI58" s="26"/>
      <c r="AJ58" s="20"/>
    </row>
    <row r="59" spans="2:36" ht="15.75" x14ac:dyDescent="0.25">
      <c r="B59" s="111"/>
      <c r="C59" s="112"/>
      <c r="D59" s="100"/>
      <c r="E59" s="97"/>
      <c r="F59" s="98"/>
      <c r="G59" s="17"/>
      <c r="H59" s="17"/>
      <c r="I59" s="18"/>
      <c r="K59" s="19"/>
      <c r="L59" s="20"/>
      <c r="M59" s="20"/>
      <c r="N59" s="20"/>
      <c r="O59" s="21"/>
      <c r="P59" s="21"/>
      <c r="Q59" s="22"/>
      <c r="R59" s="26"/>
      <c r="S59" s="52"/>
      <c r="T59" s="53"/>
      <c r="U59" s="26"/>
      <c r="V59" s="23"/>
      <c r="W59" s="21"/>
      <c r="X59" s="21"/>
      <c r="Y59" s="21"/>
      <c r="Z59" s="21"/>
      <c r="AA59" s="21"/>
      <c r="AB59" s="22"/>
      <c r="AC59" s="26"/>
      <c r="AD59" s="52"/>
      <c r="AE59" s="53"/>
      <c r="AF59" s="26"/>
      <c r="AG59" s="67"/>
      <c r="AH59" s="67"/>
      <c r="AI59" s="26"/>
      <c r="AJ59" s="20"/>
    </row>
    <row r="60" spans="2:36" ht="15.75" x14ac:dyDescent="0.25">
      <c r="B60" s="111"/>
      <c r="C60" s="112"/>
      <c r="D60" s="100"/>
      <c r="E60" s="97"/>
      <c r="F60" s="98"/>
      <c r="G60" s="17"/>
      <c r="H60" s="17"/>
      <c r="I60" s="18"/>
      <c r="K60" s="19"/>
      <c r="L60" s="20"/>
      <c r="M60" s="20"/>
      <c r="N60" s="20"/>
      <c r="O60" s="21"/>
      <c r="P60" s="21"/>
      <c r="Q60" s="22"/>
      <c r="R60" s="26"/>
      <c r="S60" s="52"/>
      <c r="T60" s="53"/>
      <c r="U60" s="26"/>
      <c r="V60" s="23"/>
      <c r="W60" s="21"/>
      <c r="X60" s="21"/>
      <c r="Y60" s="21"/>
      <c r="Z60" s="21"/>
      <c r="AA60" s="21"/>
      <c r="AB60" s="22"/>
      <c r="AC60" s="26"/>
      <c r="AD60" s="52"/>
      <c r="AE60" s="53"/>
      <c r="AF60" s="26"/>
      <c r="AG60" s="67"/>
      <c r="AH60" s="67"/>
      <c r="AI60" s="26"/>
      <c r="AJ60" s="20"/>
    </row>
    <row r="61" spans="2:36" ht="15.75" x14ac:dyDescent="0.25">
      <c r="B61" s="111"/>
      <c r="C61" s="112"/>
      <c r="D61" s="100"/>
      <c r="E61" s="97"/>
      <c r="F61" s="98"/>
      <c r="G61" s="17"/>
      <c r="H61" s="17"/>
      <c r="I61" s="18"/>
      <c r="K61" s="19"/>
      <c r="L61" s="20"/>
      <c r="M61" s="20"/>
      <c r="N61" s="20"/>
      <c r="O61" s="21"/>
      <c r="P61" s="21"/>
      <c r="Q61" s="22"/>
      <c r="R61" s="26"/>
      <c r="S61" s="52"/>
      <c r="T61" s="53"/>
      <c r="U61" s="26"/>
      <c r="V61" s="23"/>
      <c r="W61" s="21"/>
      <c r="X61" s="21"/>
      <c r="Y61" s="21"/>
      <c r="Z61" s="21"/>
      <c r="AA61" s="21"/>
      <c r="AB61" s="22"/>
      <c r="AC61" s="26"/>
      <c r="AD61" s="52"/>
      <c r="AE61" s="53"/>
      <c r="AF61" s="26"/>
      <c r="AG61" s="67"/>
      <c r="AH61" s="67"/>
      <c r="AI61" s="26"/>
      <c r="AJ61" s="20"/>
    </row>
    <row r="62" spans="2:36" ht="15.75" x14ac:dyDescent="0.25">
      <c r="B62" s="111"/>
      <c r="C62" s="112"/>
      <c r="D62" s="100"/>
      <c r="E62" s="97"/>
      <c r="F62" s="98"/>
      <c r="G62" s="17"/>
      <c r="H62" s="17"/>
      <c r="I62" s="18"/>
      <c r="K62" s="19"/>
      <c r="L62" s="20"/>
      <c r="M62" s="20"/>
      <c r="N62" s="20"/>
      <c r="O62" s="21"/>
      <c r="P62" s="21"/>
      <c r="Q62" s="22"/>
      <c r="R62" s="26"/>
      <c r="S62" s="52"/>
      <c r="T62" s="53"/>
      <c r="U62" s="26"/>
      <c r="V62" s="23"/>
      <c r="W62" s="21"/>
      <c r="X62" s="21"/>
      <c r="Y62" s="21"/>
      <c r="Z62" s="21"/>
      <c r="AA62" s="21"/>
      <c r="AB62" s="22"/>
      <c r="AC62" s="26"/>
      <c r="AD62" s="52"/>
      <c r="AE62" s="53"/>
      <c r="AF62" s="26"/>
      <c r="AG62" s="67"/>
      <c r="AH62" s="67"/>
      <c r="AI62" s="26"/>
      <c r="AJ62" s="20"/>
    </row>
    <row r="63" spans="2:36" ht="15.75" x14ac:dyDescent="0.25">
      <c r="B63" s="111"/>
      <c r="C63" s="112"/>
      <c r="D63" s="100"/>
      <c r="E63" s="97"/>
      <c r="F63" s="98"/>
      <c r="G63" s="17"/>
      <c r="H63" s="17"/>
      <c r="I63" s="18"/>
      <c r="K63" s="19"/>
      <c r="L63" s="20"/>
      <c r="M63" s="20"/>
      <c r="N63" s="20"/>
      <c r="O63" s="21"/>
      <c r="P63" s="21"/>
      <c r="Q63" s="22"/>
      <c r="R63" s="26"/>
      <c r="S63" s="52"/>
      <c r="T63" s="53"/>
      <c r="U63" s="26"/>
      <c r="V63" s="23"/>
      <c r="W63" s="21"/>
      <c r="X63" s="21"/>
      <c r="Y63" s="21"/>
      <c r="Z63" s="21"/>
      <c r="AA63" s="21"/>
      <c r="AB63" s="22"/>
      <c r="AC63" s="26"/>
      <c r="AD63" s="52"/>
      <c r="AE63" s="53"/>
      <c r="AF63" s="26"/>
      <c r="AG63" s="67"/>
      <c r="AH63" s="67"/>
      <c r="AI63" s="26"/>
      <c r="AJ63" s="20"/>
    </row>
    <row r="64" spans="2:36" ht="15.75" x14ac:dyDescent="0.25">
      <c r="B64" s="111"/>
      <c r="C64" s="112"/>
      <c r="D64" s="100"/>
      <c r="E64" s="97"/>
      <c r="F64" s="98"/>
      <c r="G64" s="17"/>
      <c r="H64" s="17"/>
      <c r="I64" s="18"/>
      <c r="K64" s="19"/>
      <c r="L64" s="20"/>
      <c r="M64" s="20"/>
      <c r="N64" s="20"/>
      <c r="O64" s="21"/>
      <c r="P64" s="21"/>
      <c r="Q64" s="22"/>
      <c r="R64" s="26"/>
      <c r="S64" s="52"/>
      <c r="T64" s="53"/>
      <c r="U64" s="26"/>
      <c r="V64" s="23"/>
      <c r="W64" s="21"/>
      <c r="X64" s="21"/>
      <c r="Y64" s="21"/>
      <c r="Z64" s="21"/>
      <c r="AA64" s="21"/>
      <c r="AB64" s="22"/>
      <c r="AC64" s="26"/>
      <c r="AD64" s="52"/>
      <c r="AE64" s="53"/>
      <c r="AF64" s="26"/>
      <c r="AG64" s="67"/>
      <c r="AH64" s="67"/>
      <c r="AI64" s="26"/>
      <c r="AJ64" s="20"/>
    </row>
    <row r="65" spans="2:36" ht="15.75" x14ac:dyDescent="0.25">
      <c r="B65" s="111"/>
      <c r="C65" s="112"/>
      <c r="D65" s="100"/>
      <c r="E65" s="97"/>
      <c r="F65" s="98"/>
      <c r="G65" s="17"/>
      <c r="H65" s="17"/>
      <c r="I65" s="18"/>
      <c r="K65" s="19"/>
      <c r="L65" s="20"/>
      <c r="M65" s="20"/>
      <c r="N65" s="20"/>
      <c r="O65" s="21"/>
      <c r="P65" s="21"/>
      <c r="Q65" s="22"/>
      <c r="R65" s="26"/>
      <c r="S65" s="52"/>
      <c r="T65" s="53"/>
      <c r="U65" s="26"/>
      <c r="V65" s="23"/>
      <c r="W65" s="21"/>
      <c r="X65" s="21"/>
      <c r="Y65" s="21"/>
      <c r="Z65" s="21"/>
      <c r="AA65" s="21"/>
      <c r="AB65" s="22"/>
      <c r="AC65" s="26"/>
      <c r="AD65" s="52"/>
      <c r="AE65" s="53"/>
      <c r="AF65" s="26"/>
      <c r="AG65" s="67"/>
      <c r="AH65" s="67"/>
      <c r="AI65" s="26"/>
      <c r="AJ65" s="20"/>
    </row>
    <row r="66" spans="2:36" ht="15.75" x14ac:dyDescent="0.25">
      <c r="B66" s="111"/>
      <c r="C66" s="112"/>
      <c r="D66" s="100"/>
      <c r="E66" s="97"/>
      <c r="F66" s="98"/>
      <c r="G66" s="17"/>
      <c r="H66" s="17"/>
      <c r="I66" s="18"/>
      <c r="K66" s="19"/>
      <c r="L66" s="20"/>
      <c r="M66" s="20"/>
      <c r="N66" s="20"/>
      <c r="O66" s="21"/>
      <c r="P66" s="21"/>
      <c r="Q66" s="22"/>
      <c r="R66" s="26"/>
      <c r="S66" s="52"/>
      <c r="T66" s="53"/>
      <c r="U66" s="26"/>
      <c r="V66" s="23"/>
      <c r="W66" s="21"/>
      <c r="X66" s="21"/>
      <c r="Y66" s="21"/>
      <c r="Z66" s="21"/>
      <c r="AA66" s="21"/>
      <c r="AB66" s="22"/>
      <c r="AC66" s="26"/>
      <c r="AD66" s="52"/>
      <c r="AE66" s="53"/>
      <c r="AF66" s="26"/>
      <c r="AG66" s="67"/>
      <c r="AH66" s="67"/>
      <c r="AI66" s="26"/>
      <c r="AJ66" s="20"/>
    </row>
    <row r="67" spans="2:36" ht="15.75" x14ac:dyDescent="0.25">
      <c r="B67" s="111"/>
      <c r="C67" s="112"/>
      <c r="D67" s="100"/>
      <c r="E67" s="97"/>
      <c r="F67" s="98"/>
      <c r="G67" s="17"/>
      <c r="H67" s="17"/>
      <c r="I67" s="18"/>
      <c r="K67" s="19"/>
      <c r="L67" s="20"/>
      <c r="M67" s="20"/>
      <c r="N67" s="20"/>
      <c r="O67" s="21"/>
      <c r="P67" s="21"/>
      <c r="Q67" s="22"/>
      <c r="R67" s="26"/>
      <c r="S67" s="52"/>
      <c r="T67" s="53"/>
      <c r="U67" s="26"/>
      <c r="V67" s="23"/>
      <c r="W67" s="21"/>
      <c r="X67" s="21"/>
      <c r="Y67" s="21"/>
      <c r="Z67" s="21"/>
      <c r="AA67" s="21"/>
      <c r="AB67" s="22"/>
      <c r="AC67" s="26"/>
      <c r="AD67" s="52"/>
      <c r="AE67" s="53"/>
      <c r="AF67" s="26"/>
      <c r="AG67" s="67"/>
      <c r="AH67" s="67"/>
      <c r="AI67" s="26"/>
      <c r="AJ67" s="20"/>
    </row>
    <row r="68" spans="2:36" ht="15.75" x14ac:dyDescent="0.25">
      <c r="B68" s="111"/>
      <c r="C68" s="112"/>
      <c r="D68" s="100"/>
      <c r="E68" s="97"/>
      <c r="F68" s="98"/>
      <c r="G68" s="17"/>
      <c r="H68" s="17"/>
      <c r="I68" s="18"/>
      <c r="K68" s="19"/>
      <c r="L68" s="20"/>
      <c r="M68" s="20"/>
      <c r="N68" s="20"/>
      <c r="O68" s="21"/>
      <c r="P68" s="21"/>
      <c r="Q68" s="22"/>
      <c r="R68" s="26"/>
      <c r="S68" s="52"/>
      <c r="T68" s="53"/>
      <c r="U68" s="26"/>
      <c r="V68" s="23"/>
      <c r="W68" s="21"/>
      <c r="X68" s="21"/>
      <c r="Y68" s="21"/>
      <c r="Z68" s="21"/>
      <c r="AA68" s="21"/>
      <c r="AB68" s="22"/>
      <c r="AC68" s="26"/>
      <c r="AD68" s="52"/>
      <c r="AE68" s="53"/>
      <c r="AF68" s="26"/>
      <c r="AG68" s="67"/>
      <c r="AH68" s="67"/>
      <c r="AI68" s="26"/>
      <c r="AJ68" s="20"/>
    </row>
    <row r="69" spans="2:36" ht="15.75" x14ac:dyDescent="0.25">
      <c r="B69" s="111"/>
      <c r="C69" s="112"/>
      <c r="D69" s="100"/>
      <c r="E69" s="97"/>
      <c r="F69" s="98"/>
      <c r="G69" s="17"/>
      <c r="H69" s="17"/>
      <c r="I69" s="18"/>
      <c r="K69" s="19"/>
      <c r="L69" s="20"/>
      <c r="M69" s="20"/>
      <c r="N69" s="20"/>
      <c r="O69" s="21"/>
      <c r="P69" s="21"/>
      <c r="Q69" s="22"/>
      <c r="R69" s="26"/>
      <c r="S69" s="52"/>
      <c r="T69" s="53"/>
      <c r="U69" s="26"/>
      <c r="V69" s="23"/>
      <c r="W69" s="21"/>
      <c r="X69" s="21"/>
      <c r="Y69" s="21"/>
      <c r="Z69" s="21"/>
      <c r="AA69" s="21"/>
      <c r="AB69" s="22"/>
      <c r="AC69" s="26"/>
      <c r="AD69" s="52"/>
      <c r="AE69" s="53"/>
      <c r="AF69" s="26"/>
      <c r="AG69" s="67"/>
      <c r="AH69" s="67"/>
      <c r="AI69" s="26"/>
      <c r="AJ69" s="20"/>
    </row>
    <row r="70" spans="2:36" ht="15.75" x14ac:dyDescent="0.25">
      <c r="B70" s="111"/>
      <c r="C70" s="112"/>
      <c r="D70" s="100"/>
      <c r="E70" s="97"/>
      <c r="F70" s="98"/>
      <c r="G70" s="17"/>
      <c r="H70" s="17"/>
      <c r="I70" s="18"/>
      <c r="K70" s="19"/>
      <c r="L70" s="20"/>
      <c r="M70" s="20"/>
      <c r="N70" s="20"/>
      <c r="O70" s="21"/>
      <c r="P70" s="21"/>
      <c r="Q70" s="22"/>
      <c r="R70" s="26"/>
      <c r="S70" s="52"/>
      <c r="T70" s="53"/>
      <c r="U70" s="26"/>
      <c r="V70" s="23"/>
      <c r="W70" s="21"/>
      <c r="X70" s="21"/>
      <c r="Y70" s="21"/>
      <c r="Z70" s="21"/>
      <c r="AA70" s="21"/>
      <c r="AB70" s="22"/>
      <c r="AC70" s="26"/>
      <c r="AD70" s="52"/>
      <c r="AE70" s="53"/>
      <c r="AF70" s="26"/>
      <c r="AG70" s="67"/>
      <c r="AH70" s="67"/>
      <c r="AI70" s="26"/>
      <c r="AJ70" s="20"/>
    </row>
    <row r="71" spans="2:36" ht="15.75" x14ac:dyDescent="0.25">
      <c r="B71" s="111"/>
      <c r="C71" s="112"/>
      <c r="D71" s="100"/>
      <c r="E71" s="97"/>
      <c r="F71" s="98"/>
      <c r="G71" s="17"/>
      <c r="H71" s="17"/>
      <c r="I71" s="18"/>
      <c r="K71" s="19"/>
      <c r="L71" s="20"/>
      <c r="M71" s="20"/>
      <c r="N71" s="20"/>
      <c r="O71" s="21"/>
      <c r="P71" s="21"/>
      <c r="Q71" s="22"/>
      <c r="R71" s="26"/>
      <c r="S71" s="52"/>
      <c r="T71" s="53"/>
      <c r="U71" s="26"/>
      <c r="V71" s="23"/>
      <c r="W71" s="21"/>
      <c r="X71" s="21"/>
      <c r="Y71" s="21"/>
      <c r="Z71" s="21"/>
      <c r="AA71" s="21"/>
      <c r="AB71" s="22"/>
      <c r="AC71" s="26"/>
      <c r="AD71" s="52"/>
      <c r="AE71" s="53"/>
      <c r="AF71" s="26"/>
      <c r="AG71" s="67"/>
      <c r="AH71" s="67"/>
      <c r="AI71" s="26"/>
      <c r="AJ71" s="20"/>
    </row>
    <row r="72" spans="2:36" ht="15.75" x14ac:dyDescent="0.25">
      <c r="B72" s="111"/>
      <c r="C72" s="112"/>
      <c r="D72" s="100"/>
      <c r="E72" s="97"/>
      <c r="F72" s="98"/>
      <c r="G72" s="17"/>
      <c r="H72" s="17"/>
      <c r="I72" s="18"/>
      <c r="K72" s="19"/>
      <c r="L72" s="20"/>
      <c r="M72" s="20"/>
      <c r="N72" s="20"/>
      <c r="O72" s="21"/>
      <c r="P72" s="21"/>
      <c r="Q72" s="22"/>
      <c r="R72" s="26"/>
      <c r="S72" s="52"/>
      <c r="T72" s="53"/>
      <c r="U72" s="26"/>
      <c r="V72" s="23"/>
      <c r="W72" s="21"/>
      <c r="X72" s="21"/>
      <c r="Y72" s="21"/>
      <c r="Z72" s="21"/>
      <c r="AA72" s="21"/>
      <c r="AB72" s="22"/>
      <c r="AC72" s="26"/>
      <c r="AD72" s="52"/>
      <c r="AE72" s="53"/>
      <c r="AF72" s="26"/>
      <c r="AG72" s="67"/>
      <c r="AH72" s="67"/>
      <c r="AI72" s="26"/>
      <c r="AJ72" s="20"/>
    </row>
    <row r="73" spans="2:36" ht="15.75" x14ac:dyDescent="0.25">
      <c r="B73" s="111"/>
      <c r="C73" s="112"/>
      <c r="D73" s="100"/>
      <c r="E73" s="97"/>
      <c r="F73" s="98"/>
      <c r="G73" s="17"/>
      <c r="H73" s="17"/>
      <c r="I73" s="18"/>
      <c r="K73" s="19"/>
      <c r="L73" s="20"/>
      <c r="M73" s="20"/>
      <c r="N73" s="20"/>
      <c r="O73" s="21"/>
      <c r="P73" s="21"/>
      <c r="Q73" s="22"/>
      <c r="R73" s="26"/>
      <c r="S73" s="52"/>
      <c r="T73" s="53"/>
      <c r="U73" s="26"/>
      <c r="V73" s="23"/>
      <c r="W73" s="21"/>
      <c r="X73" s="21"/>
      <c r="Y73" s="21"/>
      <c r="Z73" s="21"/>
      <c r="AA73" s="21"/>
      <c r="AB73" s="22"/>
      <c r="AC73" s="26"/>
      <c r="AD73" s="52"/>
      <c r="AE73" s="53"/>
      <c r="AF73" s="26"/>
      <c r="AG73" s="67"/>
      <c r="AH73" s="67"/>
      <c r="AI73" s="26"/>
      <c r="AJ73" s="20"/>
    </row>
    <row r="74" spans="2:36" ht="15.75" x14ac:dyDescent="0.25">
      <c r="B74" s="111"/>
      <c r="C74" s="112"/>
      <c r="D74" s="100"/>
      <c r="E74" s="97"/>
      <c r="F74" s="98"/>
      <c r="G74" s="17"/>
      <c r="H74" s="17"/>
      <c r="I74" s="18"/>
      <c r="K74" s="19"/>
      <c r="L74" s="20"/>
      <c r="M74" s="20"/>
      <c r="N74" s="20"/>
      <c r="O74" s="21"/>
      <c r="P74" s="21"/>
      <c r="Q74" s="22"/>
      <c r="R74" s="26"/>
      <c r="S74" s="52"/>
      <c r="T74" s="53"/>
      <c r="U74" s="26"/>
      <c r="V74" s="23"/>
      <c r="W74" s="21"/>
      <c r="X74" s="21"/>
      <c r="Y74" s="21"/>
      <c r="Z74" s="21"/>
      <c r="AA74" s="21"/>
      <c r="AB74" s="22"/>
      <c r="AC74" s="26"/>
      <c r="AD74" s="52"/>
      <c r="AE74" s="53"/>
      <c r="AF74" s="26"/>
      <c r="AG74" s="67"/>
      <c r="AH74" s="67"/>
      <c r="AI74" s="26"/>
      <c r="AJ74" s="20"/>
    </row>
    <row r="75" spans="2:36" ht="15.75" x14ac:dyDescent="0.25">
      <c r="B75" s="111"/>
      <c r="C75" s="112"/>
      <c r="D75" s="100"/>
      <c r="E75" s="97"/>
      <c r="F75" s="98"/>
      <c r="G75" s="17"/>
      <c r="H75" s="17"/>
      <c r="I75" s="18"/>
      <c r="K75" s="19"/>
      <c r="L75" s="20"/>
      <c r="M75" s="20"/>
      <c r="N75" s="20"/>
      <c r="O75" s="21"/>
      <c r="P75" s="21"/>
      <c r="Q75" s="22"/>
      <c r="R75" s="26"/>
      <c r="S75" s="52"/>
      <c r="T75" s="53"/>
      <c r="U75" s="26"/>
      <c r="V75" s="23"/>
      <c r="W75" s="21"/>
      <c r="X75" s="21"/>
      <c r="Y75" s="21"/>
      <c r="Z75" s="21"/>
      <c r="AA75" s="21"/>
      <c r="AB75" s="22"/>
      <c r="AC75" s="26"/>
      <c r="AD75" s="52"/>
      <c r="AE75" s="53"/>
      <c r="AF75" s="26"/>
      <c r="AG75" s="67"/>
      <c r="AH75" s="67"/>
      <c r="AI75" s="26"/>
      <c r="AJ75" s="20"/>
    </row>
    <row r="76" spans="2:36" ht="15.75" x14ac:dyDescent="0.25">
      <c r="B76" s="111"/>
      <c r="C76" s="112"/>
      <c r="D76" s="100"/>
      <c r="E76" s="97"/>
      <c r="F76" s="98"/>
      <c r="G76" s="17"/>
      <c r="H76" s="17"/>
      <c r="I76" s="18"/>
    </row>
    <row r="77" spans="2:36" ht="15.75" x14ac:dyDescent="0.25">
      <c r="B77" s="111"/>
      <c r="C77" s="112"/>
      <c r="D77" s="100"/>
      <c r="E77" s="97"/>
      <c r="F77" s="98"/>
      <c r="G77" s="17"/>
      <c r="H77" s="17"/>
      <c r="I77" s="18"/>
    </row>
    <row r="78" spans="2:36" ht="15.75" x14ac:dyDescent="0.25">
      <c r="B78" s="111">
        <v>61</v>
      </c>
      <c r="C78" s="112"/>
      <c r="D78" s="100"/>
      <c r="E78" s="97"/>
      <c r="F78" s="98"/>
      <c r="G78" s="17"/>
      <c r="H78" s="17"/>
      <c r="I78" s="18"/>
    </row>
    <row r="79" spans="2:36" ht="15.75" x14ac:dyDescent="0.25">
      <c r="B79" s="111">
        <v>62</v>
      </c>
      <c r="C79" s="112"/>
      <c r="D79" s="100"/>
      <c r="E79" s="97"/>
      <c r="F79" s="98"/>
      <c r="G79" s="17"/>
      <c r="H79" s="17"/>
      <c r="I79" s="18"/>
    </row>
    <row r="80" spans="2:36" ht="15.75" x14ac:dyDescent="0.25">
      <c r="B80" s="111">
        <v>63</v>
      </c>
      <c r="C80" s="112"/>
      <c r="D80" s="100"/>
      <c r="E80" s="97"/>
      <c r="F80" s="98"/>
      <c r="G80" s="17"/>
      <c r="H80" s="17"/>
      <c r="I80" s="18"/>
    </row>
    <row r="81" spans="2:9" ht="15.75" x14ac:dyDescent="0.25">
      <c r="B81" s="111">
        <v>64</v>
      </c>
      <c r="C81" s="112"/>
      <c r="D81" s="100"/>
      <c r="E81" s="97"/>
      <c r="F81" s="98"/>
      <c r="G81" s="17"/>
      <c r="H81" s="17"/>
      <c r="I81" s="18"/>
    </row>
    <row r="82" spans="2:9" ht="15.75" x14ac:dyDescent="0.25">
      <c r="B82" s="111">
        <v>65</v>
      </c>
      <c r="C82" s="112"/>
      <c r="D82" s="100"/>
      <c r="E82" s="97"/>
      <c r="F82" s="98"/>
      <c r="G82" s="17"/>
      <c r="H82" s="17"/>
      <c r="I82" s="18"/>
    </row>
    <row r="83" spans="2:9" ht="15.75" x14ac:dyDescent="0.25">
      <c r="B83" s="111">
        <v>66</v>
      </c>
      <c r="C83" s="112"/>
      <c r="D83" s="100"/>
      <c r="E83" s="97"/>
      <c r="F83" s="98"/>
      <c r="G83" s="17"/>
      <c r="H83" s="17"/>
      <c r="I83" s="18"/>
    </row>
    <row r="84" spans="2:9" ht="15.75" x14ac:dyDescent="0.25">
      <c r="B84" s="111">
        <v>67</v>
      </c>
      <c r="C84" s="112"/>
      <c r="D84" s="100"/>
      <c r="E84" s="97"/>
      <c r="F84" s="98"/>
      <c r="G84" s="17"/>
      <c r="H84" s="17"/>
      <c r="I84" s="18"/>
    </row>
    <row r="85" spans="2:9" ht="15.75" x14ac:dyDescent="0.25">
      <c r="B85" s="111">
        <v>68</v>
      </c>
      <c r="C85" s="112"/>
      <c r="D85" s="100"/>
      <c r="E85" s="97"/>
      <c r="F85" s="98"/>
      <c r="G85" s="17"/>
      <c r="H85" s="17"/>
      <c r="I85" s="18"/>
    </row>
    <row r="86" spans="2:9" ht="15.75" x14ac:dyDescent="0.25">
      <c r="B86" s="111">
        <v>69</v>
      </c>
      <c r="C86" s="112"/>
      <c r="D86" s="100"/>
      <c r="E86" s="97"/>
      <c r="F86" s="98"/>
      <c r="G86" s="17"/>
      <c r="H86" s="17"/>
      <c r="I86" s="18"/>
    </row>
    <row r="87" spans="2:9" ht="15.75" x14ac:dyDescent="0.25">
      <c r="B87" s="111">
        <v>70</v>
      </c>
      <c r="C87" s="112"/>
      <c r="D87" s="100"/>
      <c r="E87" s="97"/>
      <c r="F87" s="98"/>
      <c r="G87" s="17"/>
      <c r="H87" s="17"/>
      <c r="I87" s="18"/>
    </row>
    <row r="88" spans="2:9" ht="15.75" x14ac:dyDescent="0.25">
      <c r="B88" s="111">
        <v>71</v>
      </c>
      <c r="C88" s="112"/>
      <c r="D88" s="100"/>
      <c r="E88" s="97"/>
      <c r="F88" s="98"/>
      <c r="G88" s="17"/>
      <c r="H88" s="17"/>
      <c r="I88" s="18"/>
    </row>
    <row r="89" spans="2:9" ht="15.75" x14ac:dyDescent="0.25">
      <c r="B89" s="111">
        <v>72</v>
      </c>
      <c r="C89" s="112"/>
      <c r="D89" s="100"/>
      <c r="E89" s="97"/>
      <c r="F89" s="98"/>
      <c r="G89" s="17"/>
      <c r="H89" s="17"/>
      <c r="I89" s="18"/>
    </row>
    <row r="90" spans="2:9" ht="15.75" x14ac:dyDescent="0.25">
      <c r="B90" s="111">
        <v>73</v>
      </c>
      <c r="C90" s="112"/>
      <c r="D90" s="100"/>
      <c r="E90" s="97"/>
      <c r="F90" s="98"/>
      <c r="G90" s="17"/>
      <c r="H90" s="17"/>
      <c r="I90" s="18"/>
    </row>
    <row r="91" spans="2:9" ht="15.75" x14ac:dyDescent="0.25">
      <c r="B91" s="111">
        <v>74</v>
      </c>
      <c r="C91" s="112"/>
      <c r="D91" s="100"/>
      <c r="E91" s="97"/>
      <c r="F91" s="98"/>
      <c r="G91" s="17"/>
      <c r="H91" s="17"/>
      <c r="I91" s="18"/>
    </row>
    <row r="92" spans="2:9" ht="15.75" x14ac:dyDescent="0.25">
      <c r="B92" s="111">
        <v>75</v>
      </c>
      <c r="C92" s="112"/>
    </row>
    <row r="93" spans="2:9" ht="15.75" x14ac:dyDescent="0.25">
      <c r="B93" s="111">
        <v>76</v>
      </c>
      <c r="C93" s="112"/>
    </row>
    <row r="94" spans="2:9" ht="15.75" x14ac:dyDescent="0.25">
      <c r="B94" s="111">
        <v>77</v>
      </c>
      <c r="C94" s="112"/>
    </row>
    <row r="95" spans="2:9" ht="15.75" x14ac:dyDescent="0.25">
      <c r="B95" s="111">
        <v>78</v>
      </c>
      <c r="C95" s="112"/>
    </row>
    <row r="96" spans="2:9" ht="15.75" x14ac:dyDescent="0.25">
      <c r="B96" s="111">
        <v>79</v>
      </c>
      <c r="C96" s="112"/>
    </row>
    <row r="97" spans="2:3" ht="15.75" x14ac:dyDescent="0.25">
      <c r="B97" s="111">
        <v>80</v>
      </c>
      <c r="C97" s="112"/>
    </row>
    <row r="98" spans="2:3" ht="15.75" x14ac:dyDescent="0.25">
      <c r="B98" s="111">
        <v>81</v>
      </c>
      <c r="C98" s="112"/>
    </row>
    <row r="99" spans="2:3" ht="15.75" x14ac:dyDescent="0.25">
      <c r="B99" s="111">
        <v>82</v>
      </c>
      <c r="C99" s="112"/>
    </row>
    <row r="100" spans="2:3" ht="15.75" x14ac:dyDescent="0.25">
      <c r="B100" s="111">
        <v>83</v>
      </c>
      <c r="C100" s="112"/>
    </row>
    <row r="101" spans="2:3" ht="15.75" x14ac:dyDescent="0.25">
      <c r="B101" s="111">
        <v>84</v>
      </c>
      <c r="C101" s="112"/>
    </row>
    <row r="102" spans="2:3" ht="15.75" x14ac:dyDescent="0.25">
      <c r="B102" s="111">
        <v>85</v>
      </c>
      <c r="C102" s="112"/>
    </row>
    <row r="103" spans="2:3" ht="15.75" x14ac:dyDescent="0.25">
      <c r="B103" s="111">
        <v>86</v>
      </c>
      <c r="C103" s="112"/>
    </row>
    <row r="104" spans="2:3" ht="15.75" x14ac:dyDescent="0.25">
      <c r="B104" s="111">
        <v>87</v>
      </c>
      <c r="C104" s="112"/>
    </row>
    <row r="105" spans="2:3" ht="15.75" x14ac:dyDescent="0.25">
      <c r="B105" s="111">
        <v>88</v>
      </c>
      <c r="C105" s="112"/>
    </row>
    <row r="106" spans="2:3" ht="15.75" x14ac:dyDescent="0.25">
      <c r="B106" s="111">
        <v>89</v>
      </c>
      <c r="C106" s="112"/>
    </row>
    <row r="107" spans="2:3" ht="15.75" x14ac:dyDescent="0.25">
      <c r="B107" s="111">
        <v>90</v>
      </c>
      <c r="C107" s="112"/>
    </row>
    <row r="108" spans="2:3" ht="15.75" x14ac:dyDescent="0.25">
      <c r="B108" s="111">
        <v>91</v>
      </c>
      <c r="C108" s="112"/>
    </row>
    <row r="109" spans="2:3" ht="15.75" x14ac:dyDescent="0.25">
      <c r="B109" s="111">
        <v>92</v>
      </c>
      <c r="C109" s="112"/>
    </row>
    <row r="110" spans="2:3" ht="15.75" x14ac:dyDescent="0.25">
      <c r="B110" s="111">
        <v>93</v>
      </c>
      <c r="C110" s="112"/>
    </row>
    <row r="111" spans="2:3" ht="15.75" x14ac:dyDescent="0.25">
      <c r="B111" s="111">
        <v>94</v>
      </c>
      <c r="C111" s="112"/>
    </row>
    <row r="112" spans="2:3" ht="15.75" x14ac:dyDescent="0.25">
      <c r="B112" s="111">
        <v>95</v>
      </c>
      <c r="C112" s="112"/>
    </row>
    <row r="113" spans="2:3" ht="15.75" x14ac:dyDescent="0.25">
      <c r="B113" s="111">
        <v>96</v>
      </c>
      <c r="C113" s="112"/>
    </row>
    <row r="114" spans="2:3" ht="15.75" x14ac:dyDescent="0.25">
      <c r="B114" s="111">
        <v>97</v>
      </c>
      <c r="C114" s="112"/>
    </row>
    <row r="115" spans="2:3" ht="15.75" x14ac:dyDescent="0.25">
      <c r="B115" s="111">
        <v>98</v>
      </c>
      <c r="C115" s="112"/>
    </row>
    <row r="116" spans="2:3" ht="15.75" x14ac:dyDescent="0.25">
      <c r="B116" s="111">
        <v>99</v>
      </c>
      <c r="C116" s="112"/>
    </row>
    <row r="117" spans="2:3" ht="15.75" x14ac:dyDescent="0.25">
      <c r="B117" s="111">
        <v>100</v>
      </c>
      <c r="C117" s="112"/>
    </row>
    <row r="118" spans="2:3" ht="15.75" x14ac:dyDescent="0.25">
      <c r="B118" s="111">
        <v>101</v>
      </c>
      <c r="C118" s="112"/>
    </row>
    <row r="119" spans="2:3" ht="15.75" x14ac:dyDescent="0.25">
      <c r="B119" s="111">
        <v>102</v>
      </c>
      <c r="C119" s="112"/>
    </row>
    <row r="120" spans="2:3" ht="15.75" x14ac:dyDescent="0.25">
      <c r="B120" s="111">
        <v>103</v>
      </c>
      <c r="C120" s="112"/>
    </row>
    <row r="121" spans="2:3" ht="15.75" x14ac:dyDescent="0.25">
      <c r="B121" s="111">
        <v>104</v>
      </c>
      <c r="C121" s="112"/>
    </row>
    <row r="122" spans="2:3" ht="15.75" x14ac:dyDescent="0.25">
      <c r="B122" s="111">
        <v>105</v>
      </c>
      <c r="C122" s="112"/>
    </row>
    <row r="123" spans="2:3" ht="15.75" x14ac:dyDescent="0.25">
      <c r="B123" s="111">
        <v>106</v>
      </c>
      <c r="C123" s="112"/>
    </row>
    <row r="124" spans="2:3" ht="15.75" x14ac:dyDescent="0.25">
      <c r="B124" s="111">
        <v>107</v>
      </c>
      <c r="C124" s="112"/>
    </row>
    <row r="125" spans="2:3" ht="15.75" x14ac:dyDescent="0.25">
      <c r="B125" s="111">
        <v>108</v>
      </c>
      <c r="C125" s="112"/>
    </row>
    <row r="126" spans="2:3" ht="15.75" x14ac:dyDescent="0.25">
      <c r="B126" s="111">
        <v>109</v>
      </c>
      <c r="C126" s="112"/>
    </row>
    <row r="127" spans="2:3" ht="15.75" x14ac:dyDescent="0.25">
      <c r="B127" s="111">
        <v>110</v>
      </c>
      <c r="C127" s="112"/>
    </row>
    <row r="128" spans="2:3" ht="15.75" x14ac:dyDescent="0.25">
      <c r="B128" s="111">
        <v>111</v>
      </c>
      <c r="C128" s="112"/>
    </row>
    <row r="129" spans="2:3" ht="15.75" x14ac:dyDescent="0.25">
      <c r="B129" s="111">
        <v>112</v>
      </c>
      <c r="C129" s="112"/>
    </row>
    <row r="130" spans="2:3" ht="15.75" x14ac:dyDescent="0.25">
      <c r="B130" s="111">
        <v>113</v>
      </c>
      <c r="C130" s="112"/>
    </row>
    <row r="131" spans="2:3" ht="15.75" x14ac:dyDescent="0.25">
      <c r="B131" s="111">
        <v>114</v>
      </c>
      <c r="C131" s="112"/>
    </row>
    <row r="132" spans="2:3" ht="15.75" x14ac:dyDescent="0.25">
      <c r="B132" s="111">
        <v>115</v>
      </c>
      <c r="C132" s="112"/>
    </row>
    <row r="133" spans="2:3" ht="15.75" x14ac:dyDescent="0.25">
      <c r="B133" s="111">
        <v>116</v>
      </c>
      <c r="C133" s="112"/>
    </row>
    <row r="134" spans="2:3" ht="15.75" x14ac:dyDescent="0.25">
      <c r="B134" s="111">
        <v>117</v>
      </c>
      <c r="C134" s="112"/>
    </row>
    <row r="135" spans="2:3" ht="15.75" x14ac:dyDescent="0.25">
      <c r="B135" s="111">
        <v>118</v>
      </c>
      <c r="C135" s="112"/>
    </row>
    <row r="136" spans="2:3" ht="15.75" x14ac:dyDescent="0.25">
      <c r="B136" s="111">
        <v>119</v>
      </c>
      <c r="C136" s="112"/>
    </row>
    <row r="137" spans="2:3" ht="15.75" x14ac:dyDescent="0.25">
      <c r="B137" s="111">
        <v>120</v>
      </c>
      <c r="C137" s="112"/>
    </row>
    <row r="138" spans="2:3" ht="15.75" x14ac:dyDescent="0.25">
      <c r="B138" s="111">
        <v>121</v>
      </c>
      <c r="C138" s="112"/>
    </row>
  </sheetData>
  <mergeCells count="131">
    <mergeCell ref="B134:C134"/>
    <mergeCell ref="B135:C135"/>
    <mergeCell ref="B136:C136"/>
    <mergeCell ref="B137:C137"/>
    <mergeCell ref="B138:C138"/>
    <mergeCell ref="B128:C128"/>
    <mergeCell ref="B129:C129"/>
    <mergeCell ref="B130:C130"/>
    <mergeCell ref="B131:C131"/>
    <mergeCell ref="B132:C132"/>
    <mergeCell ref="B133:C133"/>
    <mergeCell ref="B122:C122"/>
    <mergeCell ref="B123:C123"/>
    <mergeCell ref="B124:C124"/>
    <mergeCell ref="B125:C125"/>
    <mergeCell ref="B126:C126"/>
    <mergeCell ref="B127:C127"/>
    <mergeCell ref="B116:C116"/>
    <mergeCell ref="B117:C117"/>
    <mergeCell ref="B118:C118"/>
    <mergeCell ref="B119:C119"/>
    <mergeCell ref="B120:C120"/>
    <mergeCell ref="B121:C121"/>
    <mergeCell ref="B110:C110"/>
    <mergeCell ref="B111:C111"/>
    <mergeCell ref="B112:C112"/>
    <mergeCell ref="B113:C113"/>
    <mergeCell ref="B114:C114"/>
    <mergeCell ref="B115:C115"/>
    <mergeCell ref="B104:C104"/>
    <mergeCell ref="B105:C105"/>
    <mergeCell ref="B106:C106"/>
    <mergeCell ref="B107:C107"/>
    <mergeCell ref="B108:C108"/>
    <mergeCell ref="B109:C109"/>
    <mergeCell ref="B98:C98"/>
    <mergeCell ref="B99:C99"/>
    <mergeCell ref="B100:C100"/>
    <mergeCell ref="B101:C101"/>
    <mergeCell ref="B102:C102"/>
    <mergeCell ref="B103:C103"/>
    <mergeCell ref="B92:C92"/>
    <mergeCell ref="B93:C93"/>
    <mergeCell ref="B94:C94"/>
    <mergeCell ref="B95:C95"/>
    <mergeCell ref="B96:C96"/>
    <mergeCell ref="B97:C97"/>
    <mergeCell ref="B86:C86"/>
    <mergeCell ref="B87:C87"/>
    <mergeCell ref="B88:C88"/>
    <mergeCell ref="B89:C89"/>
    <mergeCell ref="B90:C90"/>
    <mergeCell ref="B91:C91"/>
    <mergeCell ref="B80:C80"/>
    <mergeCell ref="B81:C81"/>
    <mergeCell ref="B82:C82"/>
    <mergeCell ref="B83:C83"/>
    <mergeCell ref="B84:C84"/>
    <mergeCell ref="B85:C85"/>
    <mergeCell ref="B74:C74"/>
    <mergeCell ref="B75:C75"/>
    <mergeCell ref="B76:C76"/>
    <mergeCell ref="B77:C77"/>
    <mergeCell ref="B78:C78"/>
    <mergeCell ref="B79:C79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61:C61"/>
    <mergeCell ref="B50:C50"/>
    <mergeCell ref="B51:C51"/>
    <mergeCell ref="B52:C52"/>
    <mergeCell ref="B53:C53"/>
    <mergeCell ref="B54:C54"/>
    <mergeCell ref="B55:C55"/>
    <mergeCell ref="B44:C44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32:C32"/>
    <mergeCell ref="B33:C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20:C20"/>
    <mergeCell ref="B21:C21"/>
    <mergeCell ref="B22:C22"/>
    <mergeCell ref="B23:C23"/>
    <mergeCell ref="B24:C24"/>
    <mergeCell ref="B25:C25"/>
    <mergeCell ref="K17:Q17"/>
    <mergeCell ref="S17:T17"/>
    <mergeCell ref="V17:AB17"/>
    <mergeCell ref="AD17:AE17"/>
    <mergeCell ref="AG17:AG18"/>
    <mergeCell ref="AH17:AH18"/>
    <mergeCell ref="B2:D5"/>
    <mergeCell ref="B17:C19"/>
    <mergeCell ref="D17:D19"/>
    <mergeCell ref="E17:E18"/>
    <mergeCell ref="F17:F18"/>
    <mergeCell ref="G17:I17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10</vt:i4>
      </vt:variant>
    </vt:vector>
  </HeadingPairs>
  <TitlesOfParts>
    <vt:vector size="22" baseType="lpstr">
      <vt:lpstr>Vector Imagen</vt:lpstr>
      <vt:lpstr>D-CH-1</vt:lpstr>
      <vt:lpstr>D-CH-2</vt:lpstr>
      <vt:lpstr>D-CH-3</vt:lpstr>
      <vt:lpstr>D-CH-4</vt:lpstr>
      <vt:lpstr>D-CH-5</vt:lpstr>
      <vt:lpstr>D-CH-11</vt:lpstr>
      <vt:lpstr>D-CH-31</vt:lpstr>
      <vt:lpstr>D-CH-32</vt:lpstr>
      <vt:lpstr>D-CH-33</vt:lpstr>
      <vt:lpstr>D-CH-34</vt:lpstr>
      <vt:lpstr>D-CH-35</vt:lpstr>
      <vt:lpstr>'D-CH-11'!Área_de_impresión</vt:lpstr>
      <vt:lpstr>'D-CH-2'!Área_de_impresión</vt:lpstr>
      <vt:lpstr>'D-CH-3'!Área_de_impresión</vt:lpstr>
      <vt:lpstr>'D-CH-31'!Área_de_impresión</vt:lpstr>
      <vt:lpstr>'D-CH-32'!Área_de_impresión</vt:lpstr>
      <vt:lpstr>'D-CH-33'!Área_de_impresión</vt:lpstr>
      <vt:lpstr>'D-CH-34'!Área_de_impresión</vt:lpstr>
      <vt:lpstr>'D-CH-35'!Área_de_impresión</vt:lpstr>
      <vt:lpstr>'D-CH-5'!Área_de_impresión</vt:lpstr>
      <vt:lpstr>'Vector Imagen'!Área_de_impresión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J. Lopez Paez</dc:creator>
  <cp:lastModifiedBy>Usuario</cp:lastModifiedBy>
  <cp:lastPrinted>2022-11-30T21:28:57Z</cp:lastPrinted>
  <dcterms:created xsi:type="dcterms:W3CDTF">2022-07-12T02:43:15Z</dcterms:created>
  <dcterms:modified xsi:type="dcterms:W3CDTF">2025-03-06T01:14:55Z</dcterms:modified>
</cp:coreProperties>
</file>