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CHOLOQUE\PRISMAS\"/>
    </mc:Choice>
  </mc:AlternateContent>
  <xr:revisionPtr revIDLastSave="0" documentId="13_ncr:1_{7032A4DF-2790-4FD7-97AB-621054197614}" xr6:coauthVersionLast="47" xr6:coauthVersionMax="47" xr10:uidLastSave="{00000000-0000-0000-0000-000000000000}"/>
  <bookViews>
    <workbookView xWindow="2730" yWindow="0" windowWidth="19770" windowHeight="15585" tabRatio="795" firstSheet="1" activeTab="1" xr2:uid="{00000000-000D-0000-FFFF-FFFF00000000}"/>
  </bookViews>
  <sheets>
    <sheet name="Vector Imagen" sheetId="29" state="hidden" r:id="rId1"/>
    <sheet name="D-CH-6" sheetId="37" r:id="rId2"/>
    <sheet name="D-CH-7" sheetId="38" r:id="rId3"/>
    <sheet name="D-CH-8" sheetId="39" r:id="rId4"/>
    <sheet name="D-CH-9" sheetId="40" r:id="rId5"/>
    <sheet name="D-CH-10" sheetId="41" r:id="rId6"/>
  </sheets>
  <definedNames>
    <definedName name="_xlnm.Print_Area" localSheetId="5">'D-CH-10'!$A$1:$AJ$21</definedName>
    <definedName name="_xlnm.Print_Area" localSheetId="2">'D-CH-7'!$A$1:$AO$19</definedName>
    <definedName name="_xlnm.Print_Area" localSheetId="3">'D-CH-8'!$A$1:$AJ$21</definedName>
    <definedName name="_xlnm.Print_Area" localSheetId="0">'Vector Imagen'!$B$7:$O$42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41" l="1"/>
  <c r="F93" i="41"/>
  <c r="AD93" i="41" s="1"/>
  <c r="K93" i="41"/>
  <c r="L93" i="41"/>
  <c r="M93" i="41"/>
  <c r="N93" i="41"/>
  <c r="O93" i="41"/>
  <c r="S93" i="41"/>
  <c r="T93" i="41"/>
  <c r="V93" i="41"/>
  <c r="W93" i="41"/>
  <c r="X93" i="41"/>
  <c r="Y93" i="41"/>
  <c r="Z93" i="41"/>
  <c r="AJ93" i="41"/>
  <c r="E91" i="40"/>
  <c r="F91" i="40"/>
  <c r="P91" i="40" s="1"/>
  <c r="Q91" i="40" s="1"/>
  <c r="K91" i="40"/>
  <c r="L91" i="40"/>
  <c r="M91" i="40"/>
  <c r="N91" i="40"/>
  <c r="O91" i="40"/>
  <c r="S91" i="40"/>
  <c r="T91" i="40"/>
  <c r="V91" i="40"/>
  <c r="W91" i="40"/>
  <c r="X91" i="40"/>
  <c r="Y91" i="40"/>
  <c r="Z91" i="40"/>
  <c r="AJ91" i="40"/>
  <c r="E92" i="39"/>
  <c r="F92" i="39"/>
  <c r="AD92" i="39" s="1"/>
  <c r="K92" i="39"/>
  <c r="L92" i="39"/>
  <c r="M92" i="39"/>
  <c r="N92" i="39"/>
  <c r="O92" i="39"/>
  <c r="S92" i="39"/>
  <c r="T92" i="39"/>
  <c r="V92" i="39"/>
  <c r="W92" i="39"/>
  <c r="X92" i="39"/>
  <c r="Y92" i="39"/>
  <c r="Z92" i="39"/>
  <c r="AJ92" i="39"/>
  <c r="E93" i="38"/>
  <c r="F93" i="38"/>
  <c r="K93" i="38"/>
  <c r="L93" i="38"/>
  <c r="M93" i="38"/>
  <c r="T93" i="38" s="1"/>
  <c r="N93" i="38"/>
  <c r="O93" i="38"/>
  <c r="AG93" i="38" s="1"/>
  <c r="S93" i="38"/>
  <c r="V93" i="38"/>
  <c r="W93" i="38"/>
  <c r="X93" i="38"/>
  <c r="Y93" i="38"/>
  <c r="AE93" i="38" s="1"/>
  <c r="Z93" i="38"/>
  <c r="AA93" i="38" s="1"/>
  <c r="AB93" i="38" s="1"/>
  <c r="AD93" i="38"/>
  <c r="AJ93" i="38"/>
  <c r="E93" i="37"/>
  <c r="F93" i="37"/>
  <c r="AD93" i="37" s="1"/>
  <c r="K93" i="37"/>
  <c r="S93" i="37" s="1"/>
  <c r="L93" i="37"/>
  <c r="M93" i="37"/>
  <c r="N93" i="37"/>
  <c r="T93" i="37" s="1"/>
  <c r="O93" i="37"/>
  <c r="AG93" i="37" s="1"/>
  <c r="V93" i="37"/>
  <c r="W93" i="37"/>
  <c r="X93" i="37"/>
  <c r="Y93" i="37"/>
  <c r="AE93" i="37" s="1"/>
  <c r="Z93" i="37"/>
  <c r="AA93" i="37" s="1"/>
  <c r="AB93" i="37" s="1"/>
  <c r="AJ93" i="37"/>
  <c r="K89" i="40"/>
  <c r="L89" i="40"/>
  <c r="M89" i="40"/>
  <c r="N89" i="40"/>
  <c r="O89" i="40"/>
  <c r="P89" i="40" s="1"/>
  <c r="Q89" i="40" s="1"/>
  <c r="S89" i="40"/>
  <c r="T89" i="40"/>
  <c r="V89" i="40"/>
  <c r="W89" i="40"/>
  <c r="X89" i="40"/>
  <c r="Y89" i="40"/>
  <c r="AE89" i="40" s="1"/>
  <c r="Z89" i="40"/>
  <c r="AH89" i="40" s="1"/>
  <c r="AA89" i="40"/>
  <c r="AB89" i="40"/>
  <c r="AD89" i="40"/>
  <c r="AG89" i="40"/>
  <c r="AJ89" i="40"/>
  <c r="K90" i="40"/>
  <c r="L90" i="40"/>
  <c r="M90" i="40"/>
  <c r="N90" i="40"/>
  <c r="O90" i="40"/>
  <c r="P90" i="40" s="1"/>
  <c r="S90" i="40"/>
  <c r="T90" i="40"/>
  <c r="V90" i="40"/>
  <c r="X90" i="40" s="1"/>
  <c r="AE90" i="40" s="1"/>
  <c r="W90" i="40"/>
  <c r="Y90" i="40"/>
  <c r="Z90" i="40"/>
  <c r="AA90" i="40"/>
  <c r="AB90" i="40" s="1"/>
  <c r="AD90" i="40"/>
  <c r="AH90" i="40"/>
  <c r="AJ90" i="40"/>
  <c r="E89" i="40"/>
  <c r="F89" i="40"/>
  <c r="E90" i="40"/>
  <c r="F90" i="40"/>
  <c r="K90" i="39"/>
  <c r="L90" i="39"/>
  <c r="M90" i="39"/>
  <c r="N90" i="39"/>
  <c r="O90" i="39"/>
  <c r="AG90" i="39" s="1"/>
  <c r="P90" i="39"/>
  <c r="Q90" i="39"/>
  <c r="S90" i="39"/>
  <c r="T90" i="39"/>
  <c r="V90" i="39"/>
  <c r="X90" i="39" s="1"/>
  <c r="W90" i="39"/>
  <c r="Y90" i="39"/>
  <c r="AE90" i="39" s="1"/>
  <c r="Z90" i="39"/>
  <c r="AH90" i="39" s="1"/>
  <c r="AA90" i="39"/>
  <c r="AB90" i="39"/>
  <c r="AD90" i="39"/>
  <c r="AJ90" i="39"/>
  <c r="K91" i="39"/>
  <c r="L91" i="39"/>
  <c r="M91" i="39"/>
  <c r="N91" i="39"/>
  <c r="O91" i="39"/>
  <c r="AG91" i="39" s="1"/>
  <c r="P91" i="39"/>
  <c r="Q91" i="39"/>
  <c r="S91" i="39"/>
  <c r="T91" i="39"/>
  <c r="V91" i="39"/>
  <c r="X91" i="39" s="1"/>
  <c r="AE91" i="39" s="1"/>
  <c r="W91" i="39"/>
  <c r="Y91" i="39"/>
  <c r="Z91" i="39"/>
  <c r="AA91" i="39"/>
  <c r="AB91" i="39"/>
  <c r="AD91" i="39"/>
  <c r="AH91" i="39"/>
  <c r="AJ91" i="39"/>
  <c r="E90" i="39"/>
  <c r="F90" i="39"/>
  <c r="E91" i="39"/>
  <c r="F91" i="39"/>
  <c r="K91" i="38"/>
  <c r="L91" i="38"/>
  <c r="M91" i="38"/>
  <c r="N91" i="38"/>
  <c r="O91" i="38"/>
  <c r="AG91" i="38" s="1"/>
  <c r="P91" i="38"/>
  <c r="Q91" i="38"/>
  <c r="S91" i="38"/>
  <c r="T91" i="38"/>
  <c r="V91" i="38"/>
  <c r="W91" i="38"/>
  <c r="X91" i="38"/>
  <c r="Y91" i="38"/>
  <c r="AE91" i="38" s="1"/>
  <c r="Z91" i="38"/>
  <c r="AH91" i="38" s="1"/>
  <c r="AD91" i="38"/>
  <c r="AJ91" i="38"/>
  <c r="K92" i="38"/>
  <c r="L92" i="38"/>
  <c r="M92" i="38" s="1"/>
  <c r="T92" i="38" s="1"/>
  <c r="N92" i="38"/>
  <c r="O92" i="38"/>
  <c r="AG92" i="38" s="1"/>
  <c r="P92" i="38"/>
  <c r="Q92" i="38"/>
  <c r="S92" i="38"/>
  <c r="V92" i="38"/>
  <c r="X92" i="38" s="1"/>
  <c r="AE92" i="38" s="1"/>
  <c r="W92" i="38"/>
  <c r="Y92" i="38"/>
  <c r="Z92" i="38"/>
  <c r="AA92" i="38"/>
  <c r="AB92" i="38"/>
  <c r="AD92" i="38"/>
  <c r="AH92" i="38"/>
  <c r="AJ92" i="38"/>
  <c r="E91" i="38"/>
  <c r="F91" i="38"/>
  <c r="E92" i="38"/>
  <c r="F92" i="38"/>
  <c r="K91" i="37"/>
  <c r="L91" i="37"/>
  <c r="M91" i="37" s="1"/>
  <c r="T91" i="37" s="1"/>
  <c r="N91" i="37"/>
  <c r="O91" i="37"/>
  <c r="P91" i="37"/>
  <c r="Q91" i="37"/>
  <c r="S91" i="37"/>
  <c r="V91" i="37"/>
  <c r="X91" i="37" s="1"/>
  <c r="AE91" i="37" s="1"/>
  <c r="W91" i="37"/>
  <c r="Y91" i="37"/>
  <c r="Z91" i="37"/>
  <c r="AH91" i="37" s="1"/>
  <c r="AA91" i="37"/>
  <c r="AB91" i="37"/>
  <c r="AD91" i="37"/>
  <c r="AG91" i="37"/>
  <c r="AJ91" i="37"/>
  <c r="K92" i="37"/>
  <c r="L92" i="37"/>
  <c r="S92" i="37" s="1"/>
  <c r="M92" i="37"/>
  <c r="N92" i="37"/>
  <c r="T92" i="37" s="1"/>
  <c r="O92" i="37"/>
  <c r="P92" i="37" s="1"/>
  <c r="Q92" i="37" s="1"/>
  <c r="V92" i="37"/>
  <c r="W92" i="37"/>
  <c r="X92" i="37"/>
  <c r="Y92" i="37"/>
  <c r="AE92" i="37" s="1"/>
  <c r="Z92" i="37"/>
  <c r="AA92" i="37" s="1"/>
  <c r="AB92" i="37" s="1"/>
  <c r="AD92" i="37"/>
  <c r="AH92" i="37"/>
  <c r="AJ92" i="37"/>
  <c r="E91" i="37"/>
  <c r="F91" i="37"/>
  <c r="E92" i="37"/>
  <c r="F92" i="37"/>
  <c r="K91" i="41"/>
  <c r="M91" i="41" s="1"/>
  <c r="T91" i="41" s="1"/>
  <c r="L91" i="41"/>
  <c r="N91" i="41"/>
  <c r="O91" i="41"/>
  <c r="AG91" i="41" s="1"/>
  <c r="P91" i="41"/>
  <c r="Q91" i="41"/>
  <c r="V91" i="41"/>
  <c r="W91" i="41"/>
  <c r="X91" i="41"/>
  <c r="Y91" i="41"/>
  <c r="AE91" i="41" s="1"/>
  <c r="Z91" i="41"/>
  <c r="AH91" i="41" s="1"/>
  <c r="AA91" i="41"/>
  <c r="AB91" i="41"/>
  <c r="AD91" i="41"/>
  <c r="AJ91" i="41"/>
  <c r="K92" i="41"/>
  <c r="L92" i="41"/>
  <c r="M92" i="41"/>
  <c r="N92" i="41"/>
  <c r="O92" i="41"/>
  <c r="AG92" i="41" s="1"/>
  <c r="P92" i="41"/>
  <c r="Q92" i="41"/>
  <c r="S92" i="41"/>
  <c r="T92" i="41"/>
  <c r="V92" i="41"/>
  <c r="W92" i="41"/>
  <c r="X92" i="41"/>
  <c r="AE92" i="41" s="1"/>
  <c r="Y92" i="41"/>
  <c r="Z92" i="41"/>
  <c r="AA92" i="41" s="1"/>
  <c r="AB92" i="41" s="1"/>
  <c r="AD92" i="41"/>
  <c r="AH92" i="41"/>
  <c r="AJ92" i="41"/>
  <c r="E91" i="41"/>
  <c r="F91" i="41"/>
  <c r="E92" i="41"/>
  <c r="F92" i="41"/>
  <c r="AA93" i="41" l="1"/>
  <c r="AB93" i="41" s="1"/>
  <c r="AE93" i="41"/>
  <c r="AG93" i="41"/>
  <c r="P93" i="41"/>
  <c r="Q93" i="41" s="1"/>
  <c r="AH93" i="41"/>
  <c r="AD91" i="40"/>
  <c r="AA91" i="40"/>
  <c r="AB91" i="40" s="1"/>
  <c r="AE91" i="40"/>
  <c r="AG91" i="40"/>
  <c r="AH91" i="40"/>
  <c r="AA92" i="39"/>
  <c r="AB92" i="39" s="1"/>
  <c r="AE92" i="39"/>
  <c r="P92" i="39"/>
  <c r="Q92" i="39" s="1"/>
  <c r="AH92" i="39"/>
  <c r="AG92" i="39"/>
  <c r="P93" i="38"/>
  <c r="Q93" i="38" s="1"/>
  <c r="AH93" i="38"/>
  <c r="P93" i="37"/>
  <c r="Q93" i="37" s="1"/>
  <c r="AH93" i="37"/>
  <c r="Q90" i="40"/>
  <c r="AG90" i="40"/>
  <c r="AA91" i="38"/>
  <c r="AB91" i="38" s="1"/>
  <c r="AG92" i="37"/>
  <c r="S91" i="41"/>
  <c r="K89" i="39" l="1"/>
  <c r="S89" i="39" s="1"/>
  <c r="L89" i="39"/>
  <c r="M89" i="39"/>
  <c r="N89" i="39"/>
  <c r="T89" i="39" s="1"/>
  <c r="O89" i="39"/>
  <c r="P89" i="39" s="1"/>
  <c r="Q89" i="39" s="1"/>
  <c r="V89" i="39"/>
  <c r="W89" i="39"/>
  <c r="X89" i="39" s="1"/>
  <c r="AE89" i="39" s="1"/>
  <c r="Y89" i="39"/>
  <c r="Z89" i="39"/>
  <c r="AA89" i="39" s="1"/>
  <c r="AB89" i="39" s="1"/>
  <c r="AD89" i="39"/>
  <c r="AG89" i="39"/>
  <c r="AH89" i="39"/>
  <c r="AJ89" i="39"/>
  <c r="K88" i="40"/>
  <c r="M88" i="40" s="1"/>
  <c r="T88" i="40" s="1"/>
  <c r="L88" i="40"/>
  <c r="N88" i="40"/>
  <c r="O88" i="40"/>
  <c r="AG88" i="40" s="1"/>
  <c r="P88" i="40"/>
  <c r="Q88" i="40"/>
  <c r="S88" i="40"/>
  <c r="V88" i="40"/>
  <c r="W88" i="40"/>
  <c r="X88" i="40"/>
  <c r="Y88" i="40"/>
  <c r="AE88" i="40" s="1"/>
  <c r="Z88" i="40"/>
  <c r="AH88" i="40" s="1"/>
  <c r="AD88" i="40"/>
  <c r="AJ88" i="40"/>
  <c r="K90" i="41"/>
  <c r="S90" i="41" s="1"/>
  <c r="L90" i="41"/>
  <c r="M90" i="41"/>
  <c r="N90" i="41"/>
  <c r="T90" i="41" s="1"/>
  <c r="O90" i="41"/>
  <c r="AG90" i="41" s="1"/>
  <c r="P90" i="41"/>
  <c r="Q90" i="41"/>
  <c r="V90" i="41"/>
  <c r="W90" i="41"/>
  <c r="X90" i="41"/>
  <c r="Y90" i="41"/>
  <c r="Z90" i="41"/>
  <c r="AA90" i="41"/>
  <c r="AB90" i="41"/>
  <c r="AD90" i="41"/>
  <c r="AE90" i="41"/>
  <c r="AH90" i="41"/>
  <c r="AJ90" i="41"/>
  <c r="E89" i="39"/>
  <c r="F89" i="39"/>
  <c r="E88" i="40"/>
  <c r="F88" i="40"/>
  <c r="E90" i="41"/>
  <c r="F90" i="41"/>
  <c r="K90" i="38"/>
  <c r="L90" i="38"/>
  <c r="M90" i="38"/>
  <c r="N90" i="38"/>
  <c r="O90" i="38"/>
  <c r="AG90" i="38" s="1"/>
  <c r="P90" i="38"/>
  <c r="Q90" i="38"/>
  <c r="S90" i="38"/>
  <c r="T90" i="38"/>
  <c r="V90" i="38"/>
  <c r="W90" i="38"/>
  <c r="X90" i="38" s="1"/>
  <c r="Y90" i="38"/>
  <c r="Z90" i="38"/>
  <c r="AH90" i="38" s="1"/>
  <c r="AA90" i="38"/>
  <c r="AB90" i="38"/>
  <c r="AD90" i="38"/>
  <c r="AJ90" i="38"/>
  <c r="E90" i="38"/>
  <c r="AE90" i="38" s="1"/>
  <c r="F90" i="38"/>
  <c r="K90" i="37"/>
  <c r="L90" i="37"/>
  <c r="M90" i="37" s="1"/>
  <c r="T90" i="37" s="1"/>
  <c r="N90" i="37"/>
  <c r="O90" i="37"/>
  <c r="P90" i="37" s="1"/>
  <c r="Q90" i="37" s="1"/>
  <c r="S90" i="37"/>
  <c r="V90" i="37"/>
  <c r="W90" i="37"/>
  <c r="X90" i="37"/>
  <c r="Y90" i="37"/>
  <c r="AE90" i="37" s="1"/>
  <c r="Z90" i="37"/>
  <c r="AH90" i="37" s="1"/>
  <c r="AD90" i="37"/>
  <c r="AJ90" i="37"/>
  <c r="E90" i="37"/>
  <c r="F90" i="37"/>
  <c r="K87" i="39"/>
  <c r="L87" i="39"/>
  <c r="M87" i="39"/>
  <c r="N87" i="39"/>
  <c r="O87" i="39"/>
  <c r="P87" i="39"/>
  <c r="Q87" i="39"/>
  <c r="S87" i="39"/>
  <c r="T87" i="39"/>
  <c r="V87" i="39"/>
  <c r="W87" i="39"/>
  <c r="X87" i="39"/>
  <c r="Y87" i="39"/>
  <c r="AE87" i="39" s="1"/>
  <c r="Z87" i="39"/>
  <c r="AH87" i="39" s="1"/>
  <c r="AA87" i="39"/>
  <c r="AB87" i="39"/>
  <c r="AD87" i="39"/>
  <c r="AG87" i="39"/>
  <c r="AJ87" i="39"/>
  <c r="K88" i="39"/>
  <c r="L88" i="39"/>
  <c r="M88" i="39"/>
  <c r="N88" i="39"/>
  <c r="O88" i="39"/>
  <c r="S88" i="39"/>
  <c r="T88" i="39"/>
  <c r="V88" i="39"/>
  <c r="X88" i="39" s="1"/>
  <c r="AE88" i="39" s="1"/>
  <c r="W88" i="39"/>
  <c r="Y88" i="39"/>
  <c r="Z88" i="39"/>
  <c r="AJ88" i="39"/>
  <c r="K88" i="38"/>
  <c r="M88" i="38" s="1"/>
  <c r="L88" i="38"/>
  <c r="N88" i="38"/>
  <c r="T88" i="38" s="1"/>
  <c r="O88" i="38"/>
  <c r="V88" i="38"/>
  <c r="W88" i="38"/>
  <c r="X88" i="38"/>
  <c r="Y88" i="38"/>
  <c r="Z88" i="38"/>
  <c r="AD88" i="38"/>
  <c r="AG88" i="38"/>
  <c r="AJ88" i="38"/>
  <c r="K89" i="38"/>
  <c r="S89" i="38" s="1"/>
  <c r="L89" i="38"/>
  <c r="M89" i="38"/>
  <c r="N89" i="38"/>
  <c r="T89" i="38" s="1"/>
  <c r="O89" i="38"/>
  <c r="V89" i="38"/>
  <c r="W89" i="38"/>
  <c r="Y89" i="38"/>
  <c r="Z89" i="38"/>
  <c r="AJ89" i="38"/>
  <c r="K88" i="37"/>
  <c r="L88" i="37"/>
  <c r="M88" i="37"/>
  <c r="N88" i="37"/>
  <c r="O88" i="37"/>
  <c r="P88" i="37"/>
  <c r="Q88" i="37"/>
  <c r="S88" i="37"/>
  <c r="T88" i="37"/>
  <c r="V88" i="37"/>
  <c r="W88" i="37"/>
  <c r="X88" i="37"/>
  <c r="Y88" i="37"/>
  <c r="AE88" i="37" s="1"/>
  <c r="Z88" i="37"/>
  <c r="AH88" i="37" s="1"/>
  <c r="AA88" i="37"/>
  <c r="AB88" i="37"/>
  <c r="AD88" i="37"/>
  <c r="AG88" i="37"/>
  <c r="AJ88" i="37"/>
  <c r="K89" i="37"/>
  <c r="L89" i="37"/>
  <c r="M89" i="37"/>
  <c r="N89" i="37"/>
  <c r="O89" i="37"/>
  <c r="S89" i="37"/>
  <c r="T89" i="37"/>
  <c r="V89" i="37"/>
  <c r="X89" i="37" s="1"/>
  <c r="W89" i="37"/>
  <c r="Y89" i="37"/>
  <c r="Z89" i="37"/>
  <c r="AJ89" i="37"/>
  <c r="E89" i="37"/>
  <c r="AE89" i="37" s="1"/>
  <c r="F89" i="37"/>
  <c r="AA89" i="37" s="1"/>
  <c r="AB89" i="37" s="1"/>
  <c r="E88" i="38"/>
  <c r="F88" i="38"/>
  <c r="AA88" i="38" s="1"/>
  <c r="AB88" i="38" s="1"/>
  <c r="E89" i="38"/>
  <c r="F89" i="38"/>
  <c r="AD89" i="38" s="1"/>
  <c r="E87" i="39"/>
  <c r="F87" i="39"/>
  <c r="E88" i="39"/>
  <c r="F88" i="39"/>
  <c r="AA88" i="39" s="1"/>
  <c r="AB88" i="39" s="1"/>
  <c r="K89" i="41"/>
  <c r="L89" i="41"/>
  <c r="M89" i="41" s="1"/>
  <c r="T89" i="41" s="1"/>
  <c r="N89" i="41"/>
  <c r="O89" i="41"/>
  <c r="P89" i="41"/>
  <c r="Q89" i="41" s="1"/>
  <c r="S89" i="41"/>
  <c r="V89" i="41"/>
  <c r="W89" i="41"/>
  <c r="X89" i="41"/>
  <c r="Y89" i="41"/>
  <c r="Z89" i="41"/>
  <c r="AJ89" i="41"/>
  <c r="K86" i="40"/>
  <c r="L86" i="40"/>
  <c r="M86" i="40"/>
  <c r="N86" i="40"/>
  <c r="T86" i="40" s="1"/>
  <c r="O86" i="40"/>
  <c r="AG86" i="40" s="1"/>
  <c r="P86" i="40"/>
  <c r="Q86" i="40" s="1"/>
  <c r="V86" i="40"/>
  <c r="W86" i="40"/>
  <c r="X86" i="40"/>
  <c r="AE86" i="40" s="1"/>
  <c r="Y86" i="40"/>
  <c r="Z86" i="40"/>
  <c r="AA86" i="40"/>
  <c r="AB86" i="40" s="1"/>
  <c r="AD86" i="40"/>
  <c r="AH86" i="40"/>
  <c r="AJ86" i="40"/>
  <c r="K87" i="40"/>
  <c r="L87" i="40"/>
  <c r="M87" i="40"/>
  <c r="N87" i="40"/>
  <c r="O87" i="40"/>
  <c r="AG87" i="40" s="1"/>
  <c r="S87" i="40"/>
  <c r="T87" i="40"/>
  <c r="V87" i="40"/>
  <c r="W87" i="40"/>
  <c r="Y87" i="40"/>
  <c r="Z87" i="40"/>
  <c r="AJ87" i="40"/>
  <c r="E86" i="40"/>
  <c r="F86" i="40"/>
  <c r="E87" i="40"/>
  <c r="F87" i="40"/>
  <c r="AA87" i="40" s="1"/>
  <c r="AB87" i="40" s="1"/>
  <c r="E89" i="41"/>
  <c r="F89" i="41"/>
  <c r="AA89" i="41" s="1"/>
  <c r="AB89" i="41" s="1"/>
  <c r="E88" i="37"/>
  <c r="F88" i="37"/>
  <c r="K88" i="41"/>
  <c r="L88" i="41"/>
  <c r="N88" i="41"/>
  <c r="O88" i="41"/>
  <c r="S88" i="41"/>
  <c r="V88" i="41"/>
  <c r="W88" i="41"/>
  <c r="X88" i="41"/>
  <c r="Y88" i="41"/>
  <c r="Z88" i="41"/>
  <c r="AH88" i="41" s="1"/>
  <c r="AA88" i="41"/>
  <c r="AB88" i="41"/>
  <c r="AD88" i="41"/>
  <c r="AG88" i="41"/>
  <c r="AJ88" i="41"/>
  <c r="E88" i="41"/>
  <c r="F88" i="41"/>
  <c r="AA88" i="40" l="1"/>
  <c r="AB88" i="40" s="1"/>
  <c r="AH89" i="38"/>
  <c r="AA89" i="38"/>
  <c r="AB89" i="38" s="1"/>
  <c r="AH88" i="38"/>
  <c r="AE88" i="38"/>
  <c r="X89" i="38"/>
  <c r="P89" i="38"/>
  <c r="S88" i="38"/>
  <c r="AE89" i="38"/>
  <c r="AA90" i="37"/>
  <c r="AB90" i="37" s="1"/>
  <c r="AG90" i="37"/>
  <c r="S86" i="40"/>
  <c r="X87" i="40"/>
  <c r="AE87" i="40" s="1"/>
  <c r="P89" i="37"/>
  <c r="Q89" i="37" s="1"/>
  <c r="AG89" i="37"/>
  <c r="AD89" i="37"/>
  <c r="AH89" i="37"/>
  <c r="AG89" i="38"/>
  <c r="P88" i="39"/>
  <c r="Q88" i="39" s="1"/>
  <c r="AG88" i="39"/>
  <c r="AH88" i="39"/>
  <c r="AD88" i="39"/>
  <c r="AD87" i="40"/>
  <c r="AH87" i="40"/>
  <c r="AD89" i="41"/>
  <c r="AE89" i="41"/>
  <c r="AG89" i="41"/>
  <c r="AH89" i="41"/>
  <c r="P87" i="40"/>
  <c r="Q87" i="40" s="1"/>
  <c r="AE88" i="41"/>
  <c r="M88" i="41"/>
  <c r="T88" i="41" s="1"/>
  <c r="L87" i="41" l="1"/>
  <c r="O85" i="40"/>
  <c r="AG85" i="40" s="1"/>
  <c r="K86" i="39"/>
  <c r="O87" i="38"/>
  <c r="AJ87" i="37"/>
  <c r="Z87" i="37"/>
  <c r="AA87" i="37" s="1"/>
  <c r="AB87" i="37" s="1"/>
  <c r="Y87" i="37"/>
  <c r="W87" i="37"/>
  <c r="V87" i="37"/>
  <c r="O87" i="37"/>
  <c r="P87" i="37" s="1"/>
  <c r="Q87" i="37" s="1"/>
  <c r="N87" i="37"/>
  <c r="L87" i="37"/>
  <c r="K87" i="37"/>
  <c r="F87" i="37"/>
  <c r="AD87" i="37" s="1"/>
  <c r="E87" i="37"/>
  <c r="AG87" i="37" s="1"/>
  <c r="AJ87" i="38"/>
  <c r="Z87" i="38"/>
  <c r="Y87" i="38"/>
  <c r="W87" i="38"/>
  <c r="V87" i="38"/>
  <c r="N87" i="38"/>
  <c r="L87" i="38"/>
  <c r="F87" i="38"/>
  <c r="E87" i="38"/>
  <c r="Z86" i="39"/>
  <c r="AH86" i="39" s="1"/>
  <c r="Y86" i="39"/>
  <c r="W86" i="39"/>
  <c r="V86" i="39"/>
  <c r="X86" i="39" s="1"/>
  <c r="O86" i="39"/>
  <c r="N86" i="39"/>
  <c r="L86" i="39"/>
  <c r="F86" i="39"/>
  <c r="AD86" i="39" s="1"/>
  <c r="E86" i="39"/>
  <c r="AJ85" i="40"/>
  <c r="Z85" i="40"/>
  <c r="AH85" i="40" s="1"/>
  <c r="Y85" i="40"/>
  <c r="W85" i="40"/>
  <c r="V85" i="40"/>
  <c r="X85" i="40" s="1"/>
  <c r="N85" i="40"/>
  <c r="L85" i="40"/>
  <c r="K85" i="40"/>
  <c r="M85" i="40" s="1"/>
  <c r="F85" i="40"/>
  <c r="AD85" i="40" s="1"/>
  <c r="E85" i="40"/>
  <c r="E87" i="41"/>
  <c r="F87" i="41"/>
  <c r="P88" i="41" s="1"/>
  <c r="K87" i="41"/>
  <c r="N87" i="41"/>
  <c r="O87" i="41"/>
  <c r="V87" i="41"/>
  <c r="W87" i="41"/>
  <c r="Y87" i="41"/>
  <c r="Z87" i="41"/>
  <c r="AJ87" i="41"/>
  <c r="K86" i="41"/>
  <c r="M86" i="41" s="1"/>
  <c r="T86" i="41" s="1"/>
  <c r="L86" i="41"/>
  <c r="N86" i="41"/>
  <c r="O86" i="41"/>
  <c r="AG86" i="41" s="1"/>
  <c r="S86" i="41"/>
  <c r="V86" i="41"/>
  <c r="W86" i="41"/>
  <c r="X86" i="41"/>
  <c r="Y86" i="41"/>
  <c r="AE86" i="41" s="1"/>
  <c r="Z86" i="41"/>
  <c r="AH86" i="41" s="1"/>
  <c r="AD86" i="41"/>
  <c r="AJ86" i="41"/>
  <c r="E86" i="41"/>
  <c r="F86" i="41"/>
  <c r="K84" i="40"/>
  <c r="L84" i="40"/>
  <c r="M84" i="40" s="1"/>
  <c r="T84" i="40" s="1"/>
  <c r="N84" i="40"/>
  <c r="O84" i="40"/>
  <c r="AG84" i="40" s="1"/>
  <c r="S84" i="40"/>
  <c r="V84" i="40"/>
  <c r="X84" i="40" s="1"/>
  <c r="W84" i="40"/>
  <c r="Y84" i="40"/>
  <c r="AE84" i="40" s="1"/>
  <c r="Z84" i="40"/>
  <c r="AH84" i="40" s="1"/>
  <c r="AD84" i="40"/>
  <c r="AJ84" i="40"/>
  <c r="E84" i="40"/>
  <c r="F84" i="40"/>
  <c r="K85" i="39"/>
  <c r="L85" i="39"/>
  <c r="M85" i="39" s="1"/>
  <c r="T85" i="39" s="1"/>
  <c r="N85" i="39"/>
  <c r="O85" i="39"/>
  <c r="AG85" i="39" s="1"/>
  <c r="S85" i="39"/>
  <c r="V85" i="39"/>
  <c r="W85" i="39"/>
  <c r="X85" i="39"/>
  <c r="Y85" i="39"/>
  <c r="AE85" i="39" s="1"/>
  <c r="Z85" i="39"/>
  <c r="AH85" i="39" s="1"/>
  <c r="AD85" i="39"/>
  <c r="AJ85" i="39"/>
  <c r="E85" i="39"/>
  <c r="F85" i="39"/>
  <c r="K86" i="38"/>
  <c r="M86" i="38" s="1"/>
  <c r="T86" i="38" s="1"/>
  <c r="L86" i="38"/>
  <c r="N86" i="38"/>
  <c r="O86" i="38"/>
  <c r="V86" i="38"/>
  <c r="W86" i="38"/>
  <c r="X86" i="38"/>
  <c r="Y86" i="38"/>
  <c r="Z86" i="38"/>
  <c r="AJ86" i="38"/>
  <c r="E86" i="38"/>
  <c r="F86" i="38"/>
  <c r="AD86" i="38" s="1"/>
  <c r="K86" i="37"/>
  <c r="M86" i="37" s="1"/>
  <c r="T86" i="37" s="1"/>
  <c r="L86" i="37"/>
  <c r="N86" i="37"/>
  <c r="O86" i="37"/>
  <c r="AG86" i="37" s="1"/>
  <c r="S86" i="37"/>
  <c r="V86" i="37"/>
  <c r="W86" i="37"/>
  <c r="X86" i="37"/>
  <c r="Y86" i="37"/>
  <c r="AE86" i="37" s="1"/>
  <c r="Z86" i="37"/>
  <c r="AH86" i="37" s="1"/>
  <c r="AD86" i="37"/>
  <c r="AJ86" i="37"/>
  <c r="E86" i="37"/>
  <c r="F86" i="37"/>
  <c r="Y84" i="39"/>
  <c r="W84" i="39"/>
  <c r="AJ84" i="39"/>
  <c r="AJ85" i="37"/>
  <c r="AJ85" i="41"/>
  <c r="Z85" i="41"/>
  <c r="AH85" i="41" s="1"/>
  <c r="Y85" i="41"/>
  <c r="W85" i="41"/>
  <c r="V85" i="41"/>
  <c r="O85" i="41"/>
  <c r="P85" i="41" s="1"/>
  <c r="Q85" i="41" s="1"/>
  <c r="N85" i="41"/>
  <c r="L85" i="41"/>
  <c r="K85" i="41"/>
  <c r="M85" i="41" s="1"/>
  <c r="T85" i="41" s="1"/>
  <c r="F85" i="41"/>
  <c r="E85" i="41"/>
  <c r="AJ83" i="40"/>
  <c r="Z83" i="40"/>
  <c r="AH83" i="40" s="1"/>
  <c r="Y83" i="40"/>
  <c r="W83" i="40"/>
  <c r="V83" i="40"/>
  <c r="X83" i="40" s="1"/>
  <c r="O83" i="40"/>
  <c r="P83" i="40" s="1"/>
  <c r="Q83" i="40" s="1"/>
  <c r="N83" i="40"/>
  <c r="L83" i="40"/>
  <c r="K83" i="40"/>
  <c r="M83" i="40" s="1"/>
  <c r="F83" i="40"/>
  <c r="AD83" i="40" s="1"/>
  <c r="E83" i="40"/>
  <c r="AG83" i="40" s="1"/>
  <c r="N84" i="39"/>
  <c r="L84" i="39"/>
  <c r="K84" i="39"/>
  <c r="M84" i="39" s="1"/>
  <c r="T84" i="39" s="1"/>
  <c r="F84" i="39"/>
  <c r="AD84" i="39" s="1"/>
  <c r="E84" i="39"/>
  <c r="AJ85" i="38"/>
  <c r="Z85" i="38"/>
  <c r="AH85" i="38" s="1"/>
  <c r="Y85" i="38"/>
  <c r="W85" i="38"/>
  <c r="V85" i="38"/>
  <c r="O85" i="38"/>
  <c r="N85" i="38"/>
  <c r="L85" i="38"/>
  <c r="K85" i="38"/>
  <c r="M85" i="38" s="1"/>
  <c r="T85" i="38" s="1"/>
  <c r="F85" i="38"/>
  <c r="AD85" i="38" s="1"/>
  <c r="E85" i="38"/>
  <c r="E85" i="37"/>
  <c r="F85" i="37"/>
  <c r="AD85" i="37" s="1"/>
  <c r="K85" i="37"/>
  <c r="L85" i="37"/>
  <c r="N85" i="37"/>
  <c r="O85" i="37"/>
  <c r="V85" i="37"/>
  <c r="X85" i="37" s="1"/>
  <c r="W85" i="37"/>
  <c r="Y85" i="37"/>
  <c r="Z85" i="37"/>
  <c r="K84" i="41"/>
  <c r="M84" i="41" s="1"/>
  <c r="L84" i="41"/>
  <c r="S84" i="41" s="1"/>
  <c r="N84" i="41"/>
  <c r="T84" i="41" s="1"/>
  <c r="O84" i="41"/>
  <c r="AG84" i="41" s="1"/>
  <c r="P84" i="41"/>
  <c r="Q84" i="41"/>
  <c r="V84" i="41"/>
  <c r="W84" i="41"/>
  <c r="X84" i="41"/>
  <c r="Y84" i="41"/>
  <c r="Z84" i="41"/>
  <c r="AH84" i="41" s="1"/>
  <c r="AA84" i="41"/>
  <c r="AB84" i="41"/>
  <c r="AD84" i="41"/>
  <c r="AE84" i="41"/>
  <c r="AJ84" i="41"/>
  <c r="E84" i="41"/>
  <c r="F84" i="41"/>
  <c r="K82" i="40"/>
  <c r="M82" i="40" s="1"/>
  <c r="T82" i="40" s="1"/>
  <c r="L82" i="40"/>
  <c r="N82" i="40"/>
  <c r="O82" i="40"/>
  <c r="AG82" i="40" s="1"/>
  <c r="S82" i="40"/>
  <c r="V82" i="40"/>
  <c r="W82" i="40"/>
  <c r="X82" i="40"/>
  <c r="Y82" i="40"/>
  <c r="AE82" i="40" s="1"/>
  <c r="Z82" i="40"/>
  <c r="AH82" i="40" s="1"/>
  <c r="AA82" i="40"/>
  <c r="AB82" i="40"/>
  <c r="AD82" i="40"/>
  <c r="AJ82" i="40"/>
  <c r="E82" i="40"/>
  <c r="F82" i="40"/>
  <c r="K83" i="39"/>
  <c r="L83" i="39"/>
  <c r="M83" i="39"/>
  <c r="N83" i="39"/>
  <c r="O83" i="39"/>
  <c r="AG83" i="39" s="1"/>
  <c r="P83" i="39"/>
  <c r="Q83" i="39"/>
  <c r="S83" i="39"/>
  <c r="T83" i="39"/>
  <c r="V83" i="39"/>
  <c r="W83" i="39"/>
  <c r="X83" i="39"/>
  <c r="Y83" i="39"/>
  <c r="AE83" i="39" s="1"/>
  <c r="Z83" i="39"/>
  <c r="AH83" i="39" s="1"/>
  <c r="AA83" i="39"/>
  <c r="AB83" i="39"/>
  <c r="AD83" i="39"/>
  <c r="AJ83" i="39"/>
  <c r="E83" i="39"/>
  <c r="F83" i="39"/>
  <c r="K84" i="38"/>
  <c r="L84" i="38"/>
  <c r="M84" i="38"/>
  <c r="N84" i="38"/>
  <c r="O84" i="38"/>
  <c r="AG84" i="38" s="1"/>
  <c r="P84" i="38"/>
  <c r="S84" i="38"/>
  <c r="T84" i="38"/>
  <c r="V84" i="38"/>
  <c r="W84" i="38"/>
  <c r="X84" i="38"/>
  <c r="Y84" i="38"/>
  <c r="AE84" i="38" s="1"/>
  <c r="Z84" i="38"/>
  <c r="AH84" i="38" s="1"/>
  <c r="AA84" i="38"/>
  <c r="AB84" i="38" s="1"/>
  <c r="AJ84" i="38"/>
  <c r="E84" i="38"/>
  <c r="F84" i="38"/>
  <c r="AD84" i="38" s="1"/>
  <c r="K84" i="37"/>
  <c r="L84" i="37"/>
  <c r="M84" i="37"/>
  <c r="N84" i="37"/>
  <c r="T84" i="37" s="1"/>
  <c r="O84" i="37"/>
  <c r="P84" i="37"/>
  <c r="Q84" i="37" s="1"/>
  <c r="S84" i="37"/>
  <c r="V84" i="37"/>
  <c r="W84" i="37"/>
  <c r="X84" i="37"/>
  <c r="Y84" i="37"/>
  <c r="AE84" i="37" s="1"/>
  <c r="Z84" i="37"/>
  <c r="AH84" i="37" s="1"/>
  <c r="AA84" i="37"/>
  <c r="AB84" i="37"/>
  <c r="AD84" i="37"/>
  <c r="AG84" i="37"/>
  <c r="AJ84" i="37"/>
  <c r="E84" i="37"/>
  <c r="F84" i="37"/>
  <c r="K82" i="41"/>
  <c r="L82" i="41"/>
  <c r="M82" i="41" s="1"/>
  <c r="N82" i="41"/>
  <c r="T82" i="41" s="1"/>
  <c r="O82" i="41"/>
  <c r="AG82" i="41" s="1"/>
  <c r="P82" i="41"/>
  <c r="Q82" i="41"/>
  <c r="S82" i="41"/>
  <c r="V82" i="41"/>
  <c r="W82" i="41"/>
  <c r="X82" i="41"/>
  <c r="Y82" i="41"/>
  <c r="AE82" i="41" s="1"/>
  <c r="Z82" i="41"/>
  <c r="AH82" i="41" s="1"/>
  <c r="AA82" i="41"/>
  <c r="AB82" i="41"/>
  <c r="AD82" i="41"/>
  <c r="AJ82" i="41"/>
  <c r="K83" i="41"/>
  <c r="L83" i="41"/>
  <c r="M83" i="41"/>
  <c r="N83" i="41"/>
  <c r="O83" i="41"/>
  <c r="P83" i="41"/>
  <c r="Q83" i="41"/>
  <c r="S83" i="41"/>
  <c r="T83" i="41"/>
  <c r="V83" i="41"/>
  <c r="X83" i="41" s="1"/>
  <c r="AE83" i="41" s="1"/>
  <c r="W83" i="41"/>
  <c r="Y83" i="41"/>
  <c r="Z83" i="41"/>
  <c r="AA83" i="41"/>
  <c r="AB83" i="41"/>
  <c r="AD83" i="41"/>
  <c r="AG83" i="41"/>
  <c r="AH83" i="41"/>
  <c r="AJ83" i="41"/>
  <c r="E83" i="41"/>
  <c r="F83" i="41"/>
  <c r="K80" i="40"/>
  <c r="L80" i="40"/>
  <c r="M80" i="40"/>
  <c r="N80" i="40"/>
  <c r="O80" i="40"/>
  <c r="AG80" i="40" s="1"/>
  <c r="S80" i="40"/>
  <c r="T80" i="40"/>
  <c r="V80" i="40"/>
  <c r="W80" i="40"/>
  <c r="X80" i="40"/>
  <c r="Y80" i="40"/>
  <c r="AE80" i="40" s="1"/>
  <c r="Z80" i="40"/>
  <c r="AH80" i="40" s="1"/>
  <c r="AA80" i="40"/>
  <c r="AB80" i="40"/>
  <c r="AD80" i="40"/>
  <c r="AJ80" i="40"/>
  <c r="K81" i="40"/>
  <c r="L81" i="40"/>
  <c r="M81" i="40"/>
  <c r="N81" i="40"/>
  <c r="O81" i="40"/>
  <c r="AG81" i="40" s="1"/>
  <c r="P81" i="40"/>
  <c r="S81" i="40"/>
  <c r="T81" i="40"/>
  <c r="V81" i="40"/>
  <c r="X81" i="40" s="1"/>
  <c r="AE81" i="40" s="1"/>
  <c r="W81" i="40"/>
  <c r="Y81" i="40"/>
  <c r="Z81" i="40"/>
  <c r="AA81" i="40"/>
  <c r="AB81" i="40"/>
  <c r="AD81" i="40"/>
  <c r="AH81" i="40"/>
  <c r="AJ81" i="40"/>
  <c r="E80" i="40"/>
  <c r="F80" i="40"/>
  <c r="E81" i="40"/>
  <c r="F81" i="40"/>
  <c r="K81" i="39"/>
  <c r="L81" i="39"/>
  <c r="M81" i="39"/>
  <c r="N81" i="39"/>
  <c r="O81" i="39"/>
  <c r="P81" i="39"/>
  <c r="Q81" i="39"/>
  <c r="S81" i="39"/>
  <c r="T81" i="39"/>
  <c r="V81" i="39"/>
  <c r="W81" i="39"/>
  <c r="X81" i="39"/>
  <c r="Y81" i="39"/>
  <c r="AE81" i="39" s="1"/>
  <c r="Z81" i="39"/>
  <c r="AH81" i="39" s="1"/>
  <c r="AA81" i="39"/>
  <c r="AB81" i="39" s="1"/>
  <c r="AD81" i="39"/>
  <c r="AG81" i="39"/>
  <c r="AJ81" i="39"/>
  <c r="K82" i="39"/>
  <c r="L82" i="39"/>
  <c r="M82" i="39"/>
  <c r="N82" i="39"/>
  <c r="O82" i="39"/>
  <c r="AG82" i="39" s="1"/>
  <c r="P82" i="39"/>
  <c r="Q82" i="39"/>
  <c r="S82" i="39"/>
  <c r="T82" i="39"/>
  <c r="V82" i="39"/>
  <c r="W82" i="39"/>
  <c r="Y82" i="39"/>
  <c r="Z82" i="39"/>
  <c r="AH82" i="39" s="1"/>
  <c r="AJ82" i="39"/>
  <c r="K82" i="38"/>
  <c r="L82" i="38"/>
  <c r="N82" i="38"/>
  <c r="O82" i="38"/>
  <c r="AG82" i="38" s="1"/>
  <c r="P82" i="38"/>
  <c r="V82" i="38"/>
  <c r="W82" i="38"/>
  <c r="X82" i="38"/>
  <c r="AE82" i="38" s="1"/>
  <c r="Y82" i="38"/>
  <c r="Z82" i="38"/>
  <c r="AJ82" i="38"/>
  <c r="K83" i="38"/>
  <c r="L83" i="38"/>
  <c r="N83" i="38"/>
  <c r="O83" i="38"/>
  <c r="AG83" i="38" s="1"/>
  <c r="V83" i="38"/>
  <c r="W83" i="38"/>
  <c r="X83" i="38"/>
  <c r="Y83" i="38"/>
  <c r="AE83" i="38" s="1"/>
  <c r="Z83" i="38"/>
  <c r="AD83" i="38"/>
  <c r="AJ83" i="38"/>
  <c r="E82" i="38"/>
  <c r="F82" i="38"/>
  <c r="AA82" i="38" s="1"/>
  <c r="AB82" i="38" s="1"/>
  <c r="E83" i="38"/>
  <c r="F83" i="38"/>
  <c r="K82" i="37"/>
  <c r="L82" i="37"/>
  <c r="M82" i="37"/>
  <c r="N82" i="37"/>
  <c r="T82" i="37" s="1"/>
  <c r="O82" i="37"/>
  <c r="AG82" i="37" s="1"/>
  <c r="S82" i="37"/>
  <c r="V82" i="37"/>
  <c r="W82" i="37"/>
  <c r="X82" i="37"/>
  <c r="Y82" i="37"/>
  <c r="AE82" i="37" s="1"/>
  <c r="Z82" i="37"/>
  <c r="AH82" i="37" s="1"/>
  <c r="AA82" i="37"/>
  <c r="AB82" i="37"/>
  <c r="AD82" i="37"/>
  <c r="AJ82" i="37"/>
  <c r="K83" i="37"/>
  <c r="L83" i="37"/>
  <c r="M83" i="37"/>
  <c r="N83" i="37"/>
  <c r="O83" i="37"/>
  <c r="AG83" i="37" s="1"/>
  <c r="P83" i="37"/>
  <c r="S83" i="37"/>
  <c r="T83" i="37"/>
  <c r="V83" i="37"/>
  <c r="X83" i="37" s="1"/>
  <c r="AE83" i="37" s="1"/>
  <c r="W83" i="37"/>
  <c r="Y83" i="37"/>
  <c r="Z83" i="37"/>
  <c r="AA83" i="37"/>
  <c r="AB83" i="37" s="1"/>
  <c r="AD83" i="37"/>
  <c r="AH83" i="37"/>
  <c r="AJ83" i="37"/>
  <c r="E81" i="39"/>
  <c r="F81" i="39"/>
  <c r="E82" i="39"/>
  <c r="F82" i="39"/>
  <c r="AD82" i="39" s="1"/>
  <c r="E82" i="41"/>
  <c r="F82" i="41"/>
  <c r="E82" i="37"/>
  <c r="F82" i="37"/>
  <c r="E83" i="37"/>
  <c r="F83" i="37"/>
  <c r="AJ79" i="40"/>
  <c r="AJ80" i="39"/>
  <c r="K81" i="41"/>
  <c r="K81" i="38"/>
  <c r="M81" i="38" s="1"/>
  <c r="T81" i="38" s="1"/>
  <c r="L81" i="38"/>
  <c r="N81" i="38"/>
  <c r="O81" i="38"/>
  <c r="V81" i="38"/>
  <c r="W81" i="38"/>
  <c r="X81" i="38"/>
  <c r="Y81" i="38"/>
  <c r="AE81" i="38" s="1"/>
  <c r="Z81" i="38"/>
  <c r="AH81" i="38" s="1"/>
  <c r="AJ81" i="38"/>
  <c r="O81" i="37"/>
  <c r="AJ81" i="41"/>
  <c r="AD81" i="41"/>
  <c r="Z81" i="41"/>
  <c r="AH81" i="41" s="1"/>
  <c r="Y81" i="41"/>
  <c r="W81" i="41"/>
  <c r="V81" i="41"/>
  <c r="X81" i="41" s="1"/>
  <c r="O81" i="41"/>
  <c r="AG81" i="41" s="1"/>
  <c r="N81" i="41"/>
  <c r="L81" i="41"/>
  <c r="F81" i="41"/>
  <c r="E81" i="41"/>
  <c r="Z79" i="40"/>
  <c r="AH79" i="40" s="1"/>
  <c r="Y79" i="40"/>
  <c r="W79" i="40"/>
  <c r="V79" i="40"/>
  <c r="X79" i="40" s="1"/>
  <c r="O79" i="40"/>
  <c r="AG79" i="40" s="1"/>
  <c r="N79" i="40"/>
  <c r="L79" i="40"/>
  <c r="K79" i="40"/>
  <c r="M79" i="40" s="1"/>
  <c r="F79" i="40"/>
  <c r="AD79" i="40" s="1"/>
  <c r="E79" i="40"/>
  <c r="Z80" i="39"/>
  <c r="AA80" i="39" s="1"/>
  <c r="AB80" i="39" s="1"/>
  <c r="Y80" i="39"/>
  <c r="W80" i="39"/>
  <c r="V80" i="39"/>
  <c r="O80" i="39"/>
  <c r="P80" i="39" s="1"/>
  <c r="Q80" i="39" s="1"/>
  <c r="N80" i="39"/>
  <c r="L80" i="39"/>
  <c r="K80" i="39"/>
  <c r="M80" i="39" s="1"/>
  <c r="T80" i="39" s="1"/>
  <c r="F80" i="39"/>
  <c r="E80" i="39"/>
  <c r="AG80" i="39" s="1"/>
  <c r="F81" i="38"/>
  <c r="AD81" i="38" s="1"/>
  <c r="E81" i="38"/>
  <c r="E81" i="37"/>
  <c r="F81" i="37"/>
  <c r="AD81" i="37" s="1"/>
  <c r="K81" i="37"/>
  <c r="L81" i="37"/>
  <c r="N81" i="37"/>
  <c r="V81" i="37"/>
  <c r="W81" i="37"/>
  <c r="Y81" i="37"/>
  <c r="Z81" i="37"/>
  <c r="AJ81" i="37"/>
  <c r="Y80" i="41"/>
  <c r="AD80" i="41"/>
  <c r="AJ80" i="41"/>
  <c r="W78" i="40"/>
  <c r="L79" i="39"/>
  <c r="K79" i="39"/>
  <c r="M79" i="39" s="1"/>
  <c r="V80" i="37"/>
  <c r="V80" i="41"/>
  <c r="K80" i="41"/>
  <c r="F80" i="41"/>
  <c r="E80" i="41"/>
  <c r="AJ78" i="40"/>
  <c r="AG78" i="40"/>
  <c r="AD78" i="40"/>
  <c r="Z78" i="40"/>
  <c r="AA78" i="40" s="1"/>
  <c r="AB78" i="40" s="1"/>
  <c r="Y78" i="40"/>
  <c r="V78" i="40"/>
  <c r="O78" i="40"/>
  <c r="P78" i="40" s="1"/>
  <c r="Q78" i="40" s="1"/>
  <c r="N78" i="40"/>
  <c r="L78" i="40"/>
  <c r="K78" i="40"/>
  <c r="S78" i="40" s="1"/>
  <c r="F78" i="40"/>
  <c r="E78" i="40"/>
  <c r="AJ79" i="39"/>
  <c r="AD79" i="39"/>
  <c r="Z79" i="39"/>
  <c r="AH79" i="39" s="1"/>
  <c r="Y79" i="39"/>
  <c r="W79" i="39"/>
  <c r="V79" i="39"/>
  <c r="X79" i="39" s="1"/>
  <c r="O79" i="39"/>
  <c r="P79" i="39" s="1"/>
  <c r="Q79" i="39" s="1"/>
  <c r="N79" i="39"/>
  <c r="F79" i="39"/>
  <c r="E79" i="39"/>
  <c r="AJ80" i="38"/>
  <c r="Z80" i="38"/>
  <c r="Y80" i="38"/>
  <c r="W80" i="38"/>
  <c r="V80" i="38"/>
  <c r="O80" i="38"/>
  <c r="N80" i="38"/>
  <c r="L80" i="38"/>
  <c r="K80" i="38"/>
  <c r="F80" i="38"/>
  <c r="AD80" i="38" s="1"/>
  <c r="E80" i="38"/>
  <c r="E80" i="37"/>
  <c r="F80" i="37"/>
  <c r="K80" i="37"/>
  <c r="L80" i="37"/>
  <c r="S80" i="37" s="1"/>
  <c r="M80" i="37"/>
  <c r="N80" i="37"/>
  <c r="W80" i="37"/>
  <c r="Y80" i="37"/>
  <c r="Z80" i="37"/>
  <c r="AH80" i="37" s="1"/>
  <c r="AD80" i="37"/>
  <c r="AJ80" i="37"/>
  <c r="K78" i="38"/>
  <c r="L78" i="38"/>
  <c r="M78" i="38"/>
  <c r="N78" i="38"/>
  <c r="T78" i="38" s="1"/>
  <c r="O78" i="38"/>
  <c r="AG78" i="38" s="1"/>
  <c r="S78" i="38"/>
  <c r="V78" i="38"/>
  <c r="W78" i="38"/>
  <c r="X78" i="38"/>
  <c r="Y78" i="38"/>
  <c r="Z78" i="38"/>
  <c r="AJ78" i="38"/>
  <c r="K79" i="38"/>
  <c r="S79" i="38" s="1"/>
  <c r="L79" i="38"/>
  <c r="M79" i="38"/>
  <c r="N79" i="38"/>
  <c r="T79" i="38" s="1"/>
  <c r="O79" i="38"/>
  <c r="AG79" i="38" s="1"/>
  <c r="P79" i="38"/>
  <c r="V79" i="38"/>
  <c r="W79" i="38"/>
  <c r="Y79" i="38"/>
  <c r="Z79" i="38"/>
  <c r="AA79" i="38" s="1"/>
  <c r="AB79" i="38" s="1"/>
  <c r="AJ79" i="38"/>
  <c r="E78" i="38"/>
  <c r="F78" i="38"/>
  <c r="AA78" i="38" s="1"/>
  <c r="AB78" i="38" s="1"/>
  <c r="E79" i="38"/>
  <c r="F79" i="38"/>
  <c r="AD79" i="38" s="1"/>
  <c r="K77" i="39"/>
  <c r="L77" i="39"/>
  <c r="M77" i="39" s="1"/>
  <c r="T77" i="39" s="1"/>
  <c r="N77" i="39"/>
  <c r="O77" i="39"/>
  <c r="AG77" i="39" s="1"/>
  <c r="P77" i="39"/>
  <c r="Q77" i="39"/>
  <c r="S77" i="39"/>
  <c r="V77" i="39"/>
  <c r="W77" i="39"/>
  <c r="X77" i="39"/>
  <c r="Y77" i="39"/>
  <c r="AE77" i="39" s="1"/>
  <c r="Z77" i="39"/>
  <c r="AH77" i="39" s="1"/>
  <c r="AA77" i="39"/>
  <c r="AB77" i="39"/>
  <c r="AD77" i="39"/>
  <c r="AJ77" i="39"/>
  <c r="K78" i="39"/>
  <c r="L78" i="39"/>
  <c r="M78" i="39"/>
  <c r="N78" i="39"/>
  <c r="O78" i="39"/>
  <c r="AG78" i="39" s="1"/>
  <c r="P78" i="39"/>
  <c r="Q78" i="39"/>
  <c r="S78" i="39"/>
  <c r="T78" i="39"/>
  <c r="V78" i="39"/>
  <c r="X78" i="39" s="1"/>
  <c r="AE78" i="39" s="1"/>
  <c r="W78" i="39"/>
  <c r="Y78" i="39"/>
  <c r="Z78" i="39"/>
  <c r="AA78" i="39"/>
  <c r="AB78" i="39"/>
  <c r="AD78" i="39"/>
  <c r="AH78" i="39"/>
  <c r="AJ78" i="39"/>
  <c r="E77" i="39"/>
  <c r="F77" i="39"/>
  <c r="E78" i="39"/>
  <c r="F78" i="39"/>
  <c r="K76" i="40"/>
  <c r="L76" i="40"/>
  <c r="M76" i="40" s="1"/>
  <c r="T76" i="40" s="1"/>
  <c r="N76" i="40"/>
  <c r="O76" i="40"/>
  <c r="AG76" i="40" s="1"/>
  <c r="P76" i="40"/>
  <c r="Q76" i="40"/>
  <c r="S76" i="40"/>
  <c r="V76" i="40"/>
  <c r="W76" i="40"/>
  <c r="X76" i="40"/>
  <c r="Y76" i="40"/>
  <c r="AE76" i="40" s="1"/>
  <c r="Z76" i="40"/>
  <c r="AH76" i="40" s="1"/>
  <c r="AA76" i="40"/>
  <c r="AB76" i="40"/>
  <c r="AD76" i="40"/>
  <c r="AJ76" i="40"/>
  <c r="K77" i="40"/>
  <c r="L77" i="40"/>
  <c r="M77" i="40" s="1"/>
  <c r="T77" i="40" s="1"/>
  <c r="N77" i="40"/>
  <c r="O77" i="40"/>
  <c r="AG77" i="40" s="1"/>
  <c r="P77" i="40"/>
  <c r="Q77" i="40"/>
  <c r="S77" i="40"/>
  <c r="V77" i="40"/>
  <c r="X77" i="40" s="1"/>
  <c r="AE77" i="40" s="1"/>
  <c r="W77" i="40"/>
  <c r="Y77" i="40"/>
  <c r="Z77" i="40"/>
  <c r="AA77" i="40"/>
  <c r="AB77" i="40"/>
  <c r="AD77" i="40"/>
  <c r="AH77" i="40"/>
  <c r="AJ77" i="40"/>
  <c r="E76" i="40"/>
  <c r="F76" i="40"/>
  <c r="E77" i="40"/>
  <c r="F77" i="40"/>
  <c r="K78" i="41"/>
  <c r="M78" i="41" s="1"/>
  <c r="T78" i="41" s="1"/>
  <c r="L78" i="41"/>
  <c r="N78" i="41"/>
  <c r="O78" i="41"/>
  <c r="P78" i="41"/>
  <c r="Q78" i="41"/>
  <c r="V78" i="41"/>
  <c r="W78" i="41"/>
  <c r="X78" i="41"/>
  <c r="Y78" i="41"/>
  <c r="Z78" i="41"/>
  <c r="AH78" i="41" s="1"/>
  <c r="AA78" i="41"/>
  <c r="AB78" i="41"/>
  <c r="AD78" i="41"/>
  <c r="AE78" i="41"/>
  <c r="AG78" i="41"/>
  <c r="AJ78" i="41"/>
  <c r="K79" i="41"/>
  <c r="L79" i="41"/>
  <c r="M79" i="41"/>
  <c r="N79" i="41"/>
  <c r="O79" i="41"/>
  <c r="AG79" i="41" s="1"/>
  <c r="S79" i="41"/>
  <c r="T79" i="41"/>
  <c r="V79" i="41"/>
  <c r="W79" i="41"/>
  <c r="X79" i="41"/>
  <c r="Y79" i="41"/>
  <c r="AE79" i="41" s="1"/>
  <c r="Z79" i="41"/>
  <c r="AA79" i="41" s="1"/>
  <c r="AB79" i="41" s="1"/>
  <c r="AD79" i="41"/>
  <c r="AH79" i="41"/>
  <c r="AJ79" i="41"/>
  <c r="E78" i="41"/>
  <c r="F78" i="41"/>
  <c r="E79" i="41"/>
  <c r="F79" i="41"/>
  <c r="K79" i="37"/>
  <c r="M79" i="37" s="1"/>
  <c r="T79" i="37" s="1"/>
  <c r="L79" i="37"/>
  <c r="N79" i="37"/>
  <c r="O79" i="37"/>
  <c r="AG79" i="37" s="1"/>
  <c r="P79" i="37"/>
  <c r="Q79" i="37"/>
  <c r="V79" i="37"/>
  <c r="W79" i="37"/>
  <c r="X79" i="37"/>
  <c r="Y79" i="37"/>
  <c r="Z79" i="37"/>
  <c r="AH79" i="37" s="1"/>
  <c r="AA79" i="37"/>
  <c r="AB79" i="37"/>
  <c r="AD79" i="37"/>
  <c r="AE79" i="37"/>
  <c r="AJ79" i="37"/>
  <c r="E79" i="37"/>
  <c r="F79" i="37"/>
  <c r="K78" i="37"/>
  <c r="S78" i="37" s="1"/>
  <c r="L78" i="37"/>
  <c r="M78" i="37"/>
  <c r="N78" i="37"/>
  <c r="T78" i="37" s="1"/>
  <c r="O78" i="37"/>
  <c r="P78" i="37"/>
  <c r="Q78" i="37"/>
  <c r="V78" i="37"/>
  <c r="W78" i="37"/>
  <c r="X78" i="37"/>
  <c r="Y78" i="37"/>
  <c r="Z78" i="37"/>
  <c r="AA78" i="37"/>
  <c r="AB78" i="37"/>
  <c r="AD78" i="37"/>
  <c r="AE78" i="37"/>
  <c r="AG78" i="37"/>
  <c r="AH78" i="37"/>
  <c r="AJ78" i="37"/>
  <c r="E78" i="37"/>
  <c r="F78" i="37"/>
  <c r="K77" i="41"/>
  <c r="L77" i="41"/>
  <c r="M77" i="41"/>
  <c r="N77" i="41"/>
  <c r="T77" i="41" s="1"/>
  <c r="O77" i="41"/>
  <c r="AG77" i="41" s="1"/>
  <c r="P77" i="41"/>
  <c r="Q77" i="41"/>
  <c r="S77" i="41"/>
  <c r="V77" i="41"/>
  <c r="W77" i="41"/>
  <c r="X77" i="41"/>
  <c r="Y77" i="41"/>
  <c r="AE77" i="41" s="1"/>
  <c r="Z77" i="41"/>
  <c r="AH77" i="41" s="1"/>
  <c r="AA77" i="41"/>
  <c r="AB77" i="41"/>
  <c r="AD77" i="41"/>
  <c r="AJ77" i="41"/>
  <c r="K75" i="40"/>
  <c r="L75" i="40"/>
  <c r="M75" i="40"/>
  <c r="N75" i="40"/>
  <c r="O75" i="40"/>
  <c r="AG75" i="40" s="1"/>
  <c r="P75" i="40"/>
  <c r="Q75" i="40"/>
  <c r="S75" i="40"/>
  <c r="T75" i="40"/>
  <c r="V75" i="40"/>
  <c r="W75" i="40"/>
  <c r="X75" i="40"/>
  <c r="Y75" i="40"/>
  <c r="AE75" i="40" s="1"/>
  <c r="Z75" i="40"/>
  <c r="AH75" i="40" s="1"/>
  <c r="AA75" i="40"/>
  <c r="AB75" i="40"/>
  <c r="AD75" i="40"/>
  <c r="AJ75" i="40"/>
  <c r="K76" i="39"/>
  <c r="L76" i="39"/>
  <c r="M76" i="39"/>
  <c r="T76" i="39" s="1"/>
  <c r="N76" i="39"/>
  <c r="O76" i="39"/>
  <c r="P76" i="39"/>
  <c r="Q76" i="39"/>
  <c r="S76" i="39"/>
  <c r="V76" i="39"/>
  <c r="W76" i="39"/>
  <c r="X76" i="39"/>
  <c r="Y76" i="39"/>
  <c r="AE76" i="39" s="1"/>
  <c r="Z76" i="39"/>
  <c r="AH76" i="39" s="1"/>
  <c r="AA76" i="39"/>
  <c r="AB76" i="39"/>
  <c r="AD76" i="39"/>
  <c r="AG76" i="39"/>
  <c r="AJ76" i="39"/>
  <c r="K77" i="38"/>
  <c r="L77" i="38"/>
  <c r="M77" i="38" s="1"/>
  <c r="N77" i="38"/>
  <c r="O77" i="38"/>
  <c r="S77" i="38"/>
  <c r="V77" i="38"/>
  <c r="W77" i="38"/>
  <c r="X77" i="38"/>
  <c r="Y77" i="38"/>
  <c r="Z77" i="38"/>
  <c r="AJ77" i="38"/>
  <c r="K77" i="37"/>
  <c r="L77" i="37"/>
  <c r="M77" i="37"/>
  <c r="N77" i="37"/>
  <c r="O77" i="37"/>
  <c r="P77" i="37" s="1"/>
  <c r="Q77" i="37" s="1"/>
  <c r="S77" i="37"/>
  <c r="T77" i="37"/>
  <c r="V77" i="37"/>
  <c r="W77" i="37"/>
  <c r="X77" i="37"/>
  <c r="Y77" i="37"/>
  <c r="AE77" i="37" s="1"/>
  <c r="Z77" i="37"/>
  <c r="AH77" i="37" s="1"/>
  <c r="AA77" i="37"/>
  <c r="AB77" i="37"/>
  <c r="AD77" i="37"/>
  <c r="AJ77" i="37"/>
  <c r="F77" i="41"/>
  <c r="E77" i="41"/>
  <c r="F75" i="40"/>
  <c r="E75" i="40"/>
  <c r="F76" i="39"/>
  <c r="E76" i="39"/>
  <c r="F77" i="38"/>
  <c r="AD77" i="38" s="1"/>
  <c r="E77" i="38"/>
  <c r="E77" i="37"/>
  <c r="F77" i="37"/>
  <c r="K76" i="41"/>
  <c r="M76" i="41" s="1"/>
  <c r="T76" i="41" s="1"/>
  <c r="L76" i="41"/>
  <c r="N76" i="41"/>
  <c r="O76" i="41"/>
  <c r="AG76" i="41" s="1"/>
  <c r="P76" i="41"/>
  <c r="Q76" i="41" s="1"/>
  <c r="V76" i="41"/>
  <c r="W76" i="41"/>
  <c r="X76" i="41"/>
  <c r="Y76" i="41"/>
  <c r="Z76" i="41"/>
  <c r="AH76" i="41" s="1"/>
  <c r="AA76" i="41"/>
  <c r="AB76" i="41"/>
  <c r="AD76" i="41"/>
  <c r="AE76" i="41"/>
  <c r="AJ76" i="41"/>
  <c r="E76" i="41"/>
  <c r="F76" i="41"/>
  <c r="K74" i="40"/>
  <c r="L74" i="40"/>
  <c r="S74" i="40" s="1"/>
  <c r="M74" i="40"/>
  <c r="N74" i="40"/>
  <c r="T74" i="40" s="1"/>
  <c r="O74" i="40"/>
  <c r="AG74" i="40" s="1"/>
  <c r="P74" i="40"/>
  <c r="Q74" i="40"/>
  <c r="V74" i="40"/>
  <c r="W74" i="40"/>
  <c r="X74" i="40"/>
  <c r="Y74" i="40"/>
  <c r="AE74" i="40" s="1"/>
  <c r="Z74" i="40"/>
  <c r="AH74" i="40" s="1"/>
  <c r="AA74" i="40"/>
  <c r="AB74" i="40" s="1"/>
  <c r="AD74" i="40"/>
  <c r="AJ74" i="40"/>
  <c r="E74" i="40"/>
  <c r="F74" i="40"/>
  <c r="K75" i="39"/>
  <c r="L75" i="39"/>
  <c r="M75" i="39"/>
  <c r="N75" i="39"/>
  <c r="O75" i="39"/>
  <c r="AG75" i="39" s="1"/>
  <c r="S75" i="39"/>
  <c r="T75" i="39"/>
  <c r="V75" i="39"/>
  <c r="W75" i="39"/>
  <c r="X75" i="39"/>
  <c r="Y75" i="39"/>
  <c r="AE75" i="39" s="1"/>
  <c r="Z75" i="39"/>
  <c r="AH75" i="39" s="1"/>
  <c r="AD75" i="39"/>
  <c r="AJ75" i="39"/>
  <c r="E75" i="39"/>
  <c r="F75" i="39"/>
  <c r="K76" i="38"/>
  <c r="S76" i="38" s="1"/>
  <c r="L76" i="38"/>
  <c r="M76" i="38"/>
  <c r="T76" i="38" s="1"/>
  <c r="N76" i="38"/>
  <c r="O76" i="38"/>
  <c r="V76" i="38"/>
  <c r="W76" i="38"/>
  <c r="X76" i="38"/>
  <c r="Y76" i="38"/>
  <c r="AE76" i="38" s="1"/>
  <c r="Z76" i="38"/>
  <c r="AH76" i="38" s="1"/>
  <c r="AJ76" i="38"/>
  <c r="E76" i="38"/>
  <c r="F76" i="38"/>
  <c r="AD76" i="38" s="1"/>
  <c r="K76" i="37"/>
  <c r="L76" i="37"/>
  <c r="M76" i="37"/>
  <c r="N76" i="37"/>
  <c r="O76" i="37"/>
  <c r="AG76" i="37" s="1"/>
  <c r="S76" i="37"/>
  <c r="T76" i="37"/>
  <c r="V76" i="37"/>
  <c r="W76" i="37"/>
  <c r="X76" i="37"/>
  <c r="Y76" i="37"/>
  <c r="AE76" i="37" s="1"/>
  <c r="Z76" i="37"/>
  <c r="AH76" i="37" s="1"/>
  <c r="AA76" i="37"/>
  <c r="AB76" i="37"/>
  <c r="AD76" i="37"/>
  <c r="AJ76" i="37"/>
  <c r="E76" i="37"/>
  <c r="F76" i="37"/>
  <c r="W75" i="41"/>
  <c r="AJ75" i="41"/>
  <c r="AJ73" i="40"/>
  <c r="O75" i="37"/>
  <c r="Y75" i="41"/>
  <c r="O75" i="41"/>
  <c r="P75" i="41" s="1"/>
  <c r="Q75" i="41" s="1"/>
  <c r="N75" i="41"/>
  <c r="L75" i="41"/>
  <c r="K75" i="41"/>
  <c r="M75" i="41" s="1"/>
  <c r="T75" i="41" s="1"/>
  <c r="F75" i="41"/>
  <c r="E75" i="41"/>
  <c r="Z73" i="40"/>
  <c r="AH73" i="40" s="1"/>
  <c r="Y73" i="40"/>
  <c r="W73" i="40"/>
  <c r="V73" i="40"/>
  <c r="X73" i="40" s="1"/>
  <c r="O73" i="40"/>
  <c r="P73" i="40" s="1"/>
  <c r="Q73" i="40" s="1"/>
  <c r="N73" i="40"/>
  <c r="L73" i="40"/>
  <c r="K73" i="40"/>
  <c r="F73" i="40"/>
  <c r="AD73" i="40" s="1"/>
  <c r="E73" i="40"/>
  <c r="AG73" i="40" s="1"/>
  <c r="AJ74" i="39"/>
  <c r="Z74" i="39"/>
  <c r="AH74" i="39" s="1"/>
  <c r="Y74" i="39"/>
  <c r="W74" i="39"/>
  <c r="V74" i="39"/>
  <c r="X74" i="39" s="1"/>
  <c r="O74" i="39"/>
  <c r="P74" i="39" s="1"/>
  <c r="Q74" i="39" s="1"/>
  <c r="N74" i="39"/>
  <c r="L74" i="39"/>
  <c r="K74" i="39"/>
  <c r="M74" i="39" s="1"/>
  <c r="F74" i="39"/>
  <c r="AD74" i="39" s="1"/>
  <c r="E74" i="39"/>
  <c r="AJ75" i="38"/>
  <c r="Z75" i="38"/>
  <c r="AH75" i="38" s="1"/>
  <c r="Y75" i="38"/>
  <c r="W75" i="38"/>
  <c r="V75" i="38"/>
  <c r="X75" i="38" s="1"/>
  <c r="O75" i="38"/>
  <c r="P75" i="38" s="1"/>
  <c r="N75" i="38"/>
  <c r="L75" i="38"/>
  <c r="K75" i="38"/>
  <c r="F75" i="38"/>
  <c r="AD75" i="38" s="1"/>
  <c r="E75" i="38"/>
  <c r="E75" i="37"/>
  <c r="F75" i="37"/>
  <c r="AD75" i="37" s="1"/>
  <c r="K75" i="37"/>
  <c r="L75" i="37"/>
  <c r="N75" i="37"/>
  <c r="V75" i="37"/>
  <c r="X75" i="37" s="1"/>
  <c r="W75" i="37"/>
  <c r="Y75" i="37"/>
  <c r="Z75" i="37"/>
  <c r="AH75" i="37" s="1"/>
  <c r="AJ75" i="37"/>
  <c r="K74" i="41"/>
  <c r="M74" i="41" s="1"/>
  <c r="L74" i="41"/>
  <c r="N74" i="41"/>
  <c r="T74" i="41" s="1"/>
  <c r="O74" i="41"/>
  <c r="AG74" i="41" s="1"/>
  <c r="V74" i="41"/>
  <c r="W74" i="41"/>
  <c r="X74" i="41"/>
  <c r="Y74" i="41"/>
  <c r="Z74" i="41"/>
  <c r="AH74" i="41" s="1"/>
  <c r="AA74" i="41"/>
  <c r="AB74" i="41"/>
  <c r="AD74" i="41"/>
  <c r="AE74" i="41"/>
  <c r="AJ74" i="41"/>
  <c r="K71" i="40"/>
  <c r="S71" i="40" s="1"/>
  <c r="L71" i="40"/>
  <c r="M71" i="40"/>
  <c r="T71" i="40" s="1"/>
  <c r="N71" i="40"/>
  <c r="O71" i="40"/>
  <c r="P71" i="40" s="1"/>
  <c r="V71" i="40"/>
  <c r="W71" i="40"/>
  <c r="X71" i="40"/>
  <c r="Y71" i="40"/>
  <c r="Z71" i="40"/>
  <c r="AH71" i="40" s="1"/>
  <c r="AA71" i="40"/>
  <c r="AB71" i="40"/>
  <c r="AD71" i="40"/>
  <c r="AE71" i="40"/>
  <c r="AG71" i="40"/>
  <c r="AJ71" i="40"/>
  <c r="K72" i="40"/>
  <c r="L72" i="40"/>
  <c r="M72" i="40"/>
  <c r="N72" i="40"/>
  <c r="O72" i="40"/>
  <c r="AG72" i="40" s="1"/>
  <c r="P72" i="40"/>
  <c r="S72" i="40"/>
  <c r="T72" i="40"/>
  <c r="V72" i="40"/>
  <c r="W72" i="40"/>
  <c r="X72" i="40"/>
  <c r="Y72" i="40"/>
  <c r="AE72" i="40" s="1"/>
  <c r="Z72" i="40"/>
  <c r="AA72" i="40" s="1"/>
  <c r="AB72" i="40" s="1"/>
  <c r="AD72" i="40"/>
  <c r="AJ72" i="40"/>
  <c r="K72" i="39"/>
  <c r="M72" i="39" s="1"/>
  <c r="T72" i="39" s="1"/>
  <c r="L72" i="39"/>
  <c r="N72" i="39"/>
  <c r="O72" i="39"/>
  <c r="AG72" i="39" s="1"/>
  <c r="P72" i="39"/>
  <c r="Q72" i="39"/>
  <c r="V72" i="39"/>
  <c r="W72" i="39"/>
  <c r="X72" i="39"/>
  <c r="Y72" i="39"/>
  <c r="AE72" i="39" s="1"/>
  <c r="Z72" i="39"/>
  <c r="AH72" i="39" s="1"/>
  <c r="AA72" i="39"/>
  <c r="AB72" i="39"/>
  <c r="AD72" i="39"/>
  <c r="AJ72" i="39"/>
  <c r="K73" i="39"/>
  <c r="L73" i="39"/>
  <c r="M73" i="39"/>
  <c r="N73" i="39"/>
  <c r="O73" i="39"/>
  <c r="AG73" i="39" s="1"/>
  <c r="P73" i="39"/>
  <c r="Q73" i="39"/>
  <c r="S73" i="39"/>
  <c r="T73" i="39"/>
  <c r="V73" i="39"/>
  <c r="X73" i="39" s="1"/>
  <c r="W73" i="39"/>
  <c r="Y73" i="39"/>
  <c r="AE73" i="39" s="1"/>
  <c r="Z73" i="39"/>
  <c r="AA73" i="39"/>
  <c r="AB73" i="39"/>
  <c r="AD73" i="39"/>
  <c r="AH73" i="39"/>
  <c r="AJ73" i="39"/>
  <c r="K73" i="38"/>
  <c r="S73" i="38" s="1"/>
  <c r="L73" i="38"/>
  <c r="M73" i="38"/>
  <c r="N73" i="38"/>
  <c r="T73" i="38" s="1"/>
  <c r="O73" i="38"/>
  <c r="AG73" i="38" s="1"/>
  <c r="V73" i="38"/>
  <c r="W73" i="38"/>
  <c r="X73" i="38"/>
  <c r="Y73" i="38"/>
  <c r="AE73" i="38" s="1"/>
  <c r="Z73" i="38"/>
  <c r="AH73" i="38" s="1"/>
  <c r="AD73" i="38"/>
  <c r="AJ73" i="38"/>
  <c r="K74" i="38"/>
  <c r="S74" i="38" s="1"/>
  <c r="L74" i="38"/>
  <c r="M74" i="38"/>
  <c r="N74" i="38"/>
  <c r="T74" i="38" s="1"/>
  <c r="O74" i="38"/>
  <c r="AG74" i="38" s="1"/>
  <c r="P74" i="38"/>
  <c r="V74" i="38"/>
  <c r="W74" i="38"/>
  <c r="Y74" i="38"/>
  <c r="Z74" i="38"/>
  <c r="AH74" i="38" s="1"/>
  <c r="AD74" i="38"/>
  <c r="AJ74" i="38"/>
  <c r="K73" i="37"/>
  <c r="S73" i="37" s="1"/>
  <c r="L73" i="37"/>
  <c r="M73" i="37"/>
  <c r="T73" i="37" s="1"/>
  <c r="N73" i="37"/>
  <c r="O73" i="37"/>
  <c r="P73" i="37" s="1"/>
  <c r="V73" i="37"/>
  <c r="W73" i="37"/>
  <c r="X73" i="37"/>
  <c r="Y73" i="37"/>
  <c r="Z73" i="37"/>
  <c r="AH73" i="37" s="1"/>
  <c r="AA73" i="37"/>
  <c r="AB73" i="37"/>
  <c r="AD73" i="37"/>
  <c r="AE73" i="37"/>
  <c r="AG73" i="37"/>
  <c r="AJ73" i="37"/>
  <c r="K74" i="37"/>
  <c r="L74" i="37"/>
  <c r="M74" i="37"/>
  <c r="N74" i="37"/>
  <c r="O74" i="37"/>
  <c r="AG74" i="37" s="1"/>
  <c r="P74" i="37"/>
  <c r="S74" i="37"/>
  <c r="T74" i="37"/>
  <c r="V74" i="37"/>
  <c r="W74" i="37"/>
  <c r="X74" i="37"/>
  <c r="Y74" i="37"/>
  <c r="AE74" i="37" s="1"/>
  <c r="Z74" i="37"/>
  <c r="AA74" i="37" s="1"/>
  <c r="AB74" i="37" s="1"/>
  <c r="AD74" i="37"/>
  <c r="AJ74" i="37"/>
  <c r="E74" i="41"/>
  <c r="F74" i="41"/>
  <c r="E72" i="40"/>
  <c r="F72" i="40"/>
  <c r="E73" i="39"/>
  <c r="F73" i="39"/>
  <c r="E74" i="38"/>
  <c r="F74" i="38"/>
  <c r="E74" i="37"/>
  <c r="F74" i="37"/>
  <c r="K73" i="41"/>
  <c r="L73" i="41"/>
  <c r="M73" i="41"/>
  <c r="N73" i="41"/>
  <c r="T73" i="41" s="1"/>
  <c r="O73" i="41"/>
  <c r="P73" i="41" s="1"/>
  <c r="Q73" i="41" s="1"/>
  <c r="S73" i="41"/>
  <c r="V73" i="41"/>
  <c r="W73" i="41"/>
  <c r="X73" i="41"/>
  <c r="Y73" i="41"/>
  <c r="AE73" i="41" s="1"/>
  <c r="Z73" i="41"/>
  <c r="AH73" i="41" s="1"/>
  <c r="AD73" i="41"/>
  <c r="AG73" i="41"/>
  <c r="AJ73" i="41"/>
  <c r="F73" i="41"/>
  <c r="E73" i="41"/>
  <c r="F71" i="40"/>
  <c r="E71" i="40"/>
  <c r="F72" i="39"/>
  <c r="E72" i="39"/>
  <c r="F73" i="38"/>
  <c r="E73" i="38"/>
  <c r="E73" i="37"/>
  <c r="F73" i="37"/>
  <c r="E72" i="41"/>
  <c r="F72" i="41"/>
  <c r="AD72" i="41" s="1"/>
  <c r="K72" i="41"/>
  <c r="L72" i="41"/>
  <c r="M72" i="41"/>
  <c r="N72" i="41"/>
  <c r="O72" i="41"/>
  <c r="AG72" i="41" s="1"/>
  <c r="P72" i="41"/>
  <c r="Q72" i="41" s="1"/>
  <c r="S72" i="41"/>
  <c r="T72" i="41"/>
  <c r="V72" i="41"/>
  <c r="W72" i="41"/>
  <c r="X72" i="41"/>
  <c r="Y72" i="41"/>
  <c r="AE72" i="41" s="1"/>
  <c r="Z72" i="41"/>
  <c r="AA72" i="41" s="1"/>
  <c r="AB72" i="41" s="1"/>
  <c r="AJ72" i="41"/>
  <c r="E70" i="40"/>
  <c r="F70" i="40"/>
  <c r="AD70" i="40" s="1"/>
  <c r="K70" i="40"/>
  <c r="M70" i="40" s="1"/>
  <c r="T70" i="40" s="1"/>
  <c r="L70" i="40"/>
  <c r="N70" i="40"/>
  <c r="O70" i="40"/>
  <c r="AG70" i="40" s="1"/>
  <c r="P70" i="40"/>
  <c r="Q70" i="40"/>
  <c r="V70" i="40"/>
  <c r="W70" i="40"/>
  <c r="X70" i="40"/>
  <c r="Y70" i="40"/>
  <c r="Z70" i="40"/>
  <c r="AJ70" i="40"/>
  <c r="E71" i="39"/>
  <c r="F71" i="39"/>
  <c r="AD71" i="39" s="1"/>
  <c r="K71" i="39"/>
  <c r="L71" i="39"/>
  <c r="M71" i="39"/>
  <c r="N71" i="39"/>
  <c r="O71" i="39"/>
  <c r="AG71" i="39" s="1"/>
  <c r="S71" i="39"/>
  <c r="T71" i="39"/>
  <c r="V71" i="39"/>
  <c r="W71" i="39"/>
  <c r="X71" i="39"/>
  <c r="Y71" i="39"/>
  <c r="Z71" i="39"/>
  <c r="AJ71" i="39"/>
  <c r="E72" i="38"/>
  <c r="F72" i="38"/>
  <c r="K72" i="38"/>
  <c r="L72" i="38"/>
  <c r="N72" i="38"/>
  <c r="O72" i="38"/>
  <c r="AG72" i="38" s="1"/>
  <c r="V72" i="38"/>
  <c r="X72" i="38" s="1"/>
  <c r="W72" i="38"/>
  <c r="Y72" i="38"/>
  <c r="Z72" i="38"/>
  <c r="AJ72" i="38"/>
  <c r="E72" i="37"/>
  <c r="F72" i="37"/>
  <c r="AD72" i="37" s="1"/>
  <c r="K72" i="37"/>
  <c r="L72" i="37"/>
  <c r="M72" i="37"/>
  <c r="N72" i="37"/>
  <c r="O72" i="37"/>
  <c r="AG72" i="37" s="1"/>
  <c r="S72" i="37"/>
  <c r="T72" i="37"/>
  <c r="V72" i="37"/>
  <c r="W72" i="37"/>
  <c r="X72" i="37"/>
  <c r="Y72" i="37"/>
  <c r="Z72" i="37"/>
  <c r="AJ72" i="37"/>
  <c r="E71" i="37"/>
  <c r="F71" i="37"/>
  <c r="K71" i="37"/>
  <c r="M71" i="37" s="1"/>
  <c r="L71" i="37"/>
  <c r="N71" i="37"/>
  <c r="O71" i="37"/>
  <c r="P71" i="37" s="1"/>
  <c r="Q71" i="37" s="1"/>
  <c r="V71" i="37"/>
  <c r="W71" i="37"/>
  <c r="X71" i="37"/>
  <c r="Y71" i="37"/>
  <c r="AE71" i="37" s="1"/>
  <c r="Z71" i="37"/>
  <c r="AH71" i="37" s="1"/>
  <c r="AD71" i="37"/>
  <c r="AJ71" i="37"/>
  <c r="K71" i="38"/>
  <c r="L71" i="38"/>
  <c r="M71" i="38" s="1"/>
  <c r="N71" i="38"/>
  <c r="O71" i="38"/>
  <c r="V71" i="38"/>
  <c r="W71" i="38"/>
  <c r="X71" i="38"/>
  <c r="Y71" i="38"/>
  <c r="Z71" i="38"/>
  <c r="AJ71" i="38"/>
  <c r="E71" i="38"/>
  <c r="F71" i="38"/>
  <c r="K70" i="39"/>
  <c r="M70" i="39" s="1"/>
  <c r="T70" i="39" s="1"/>
  <c r="L70" i="39"/>
  <c r="N70" i="39"/>
  <c r="O70" i="39"/>
  <c r="AG70" i="39" s="1"/>
  <c r="P70" i="39"/>
  <c r="Q70" i="39"/>
  <c r="V70" i="39"/>
  <c r="W70" i="39"/>
  <c r="X70" i="39"/>
  <c r="Y70" i="39"/>
  <c r="AE70" i="39" s="1"/>
  <c r="Z70" i="39"/>
  <c r="AH70" i="39" s="1"/>
  <c r="AA70" i="39"/>
  <c r="AB70" i="39"/>
  <c r="AD70" i="39"/>
  <c r="AJ70" i="39"/>
  <c r="K69" i="40"/>
  <c r="L69" i="40"/>
  <c r="M69" i="40"/>
  <c r="N69" i="40"/>
  <c r="O69" i="40"/>
  <c r="AG69" i="40" s="1"/>
  <c r="P69" i="40"/>
  <c r="Q69" i="40"/>
  <c r="S69" i="40"/>
  <c r="T69" i="40"/>
  <c r="V69" i="40"/>
  <c r="W69" i="40"/>
  <c r="X69" i="40"/>
  <c r="Y69" i="40"/>
  <c r="AE69" i="40" s="1"/>
  <c r="Z69" i="40"/>
  <c r="AH69" i="40" s="1"/>
  <c r="AA69" i="40"/>
  <c r="AB69" i="40"/>
  <c r="AD69" i="40"/>
  <c r="AJ69" i="40"/>
  <c r="K71" i="41"/>
  <c r="M71" i="41" s="1"/>
  <c r="T71" i="41" s="1"/>
  <c r="L71" i="41"/>
  <c r="N71" i="41"/>
  <c r="O71" i="41"/>
  <c r="AG71" i="41" s="1"/>
  <c r="V71" i="41"/>
  <c r="W71" i="41"/>
  <c r="X71" i="41"/>
  <c r="Y71" i="41"/>
  <c r="Z71" i="41"/>
  <c r="AH71" i="41" s="1"/>
  <c r="AD71" i="41"/>
  <c r="AE71" i="41"/>
  <c r="AJ71" i="41"/>
  <c r="E71" i="41"/>
  <c r="F71" i="41"/>
  <c r="E69" i="40"/>
  <c r="F69" i="40"/>
  <c r="E70" i="39"/>
  <c r="F70" i="39"/>
  <c r="P71" i="38" l="1"/>
  <c r="AG77" i="38"/>
  <c r="AA71" i="38"/>
  <c r="AB71" i="38" s="1"/>
  <c r="P83" i="38"/>
  <c r="Q84" i="38" s="1"/>
  <c r="AE71" i="38"/>
  <c r="M72" i="38"/>
  <c r="T72" i="38" s="1"/>
  <c r="T77" i="38"/>
  <c r="AH86" i="38"/>
  <c r="S81" i="38"/>
  <c r="AE86" i="38"/>
  <c r="P76" i="38"/>
  <c r="Q76" i="38" s="1"/>
  <c r="AG81" i="38"/>
  <c r="M82" i="38"/>
  <c r="T82" i="38" s="1"/>
  <c r="AG76" i="38"/>
  <c r="AD78" i="38"/>
  <c r="AG80" i="38"/>
  <c r="M83" i="38"/>
  <c r="T83" i="38" s="1"/>
  <c r="AD87" i="38"/>
  <c r="P88" i="38"/>
  <c r="S71" i="38"/>
  <c r="AA74" i="38"/>
  <c r="AB74" i="38" s="1"/>
  <c r="AA73" i="38"/>
  <c r="AB73" i="38" s="1"/>
  <c r="X80" i="38"/>
  <c r="AE80" i="38" s="1"/>
  <c r="Q75" i="38"/>
  <c r="P77" i="38"/>
  <c r="P78" i="38"/>
  <c r="AD71" i="38"/>
  <c r="AH79" i="38"/>
  <c r="AA77" i="38"/>
  <c r="AB77" i="38" s="1"/>
  <c r="AH78" i="38"/>
  <c r="AD82" i="38"/>
  <c r="S86" i="38"/>
  <c r="AG71" i="38"/>
  <c r="AE77" i="38"/>
  <c r="AE78" i="38"/>
  <c r="AG86" i="38"/>
  <c r="X74" i="38"/>
  <c r="AE74" i="38" s="1"/>
  <c r="X79" i="38"/>
  <c r="AE79" i="38" s="1"/>
  <c r="T71" i="38"/>
  <c r="AH82" i="38"/>
  <c r="P85" i="38"/>
  <c r="Q85" i="38" s="1"/>
  <c r="AA76" i="38"/>
  <c r="AB76" i="38" s="1"/>
  <c r="AA81" i="38"/>
  <c r="AB81" i="38" s="1"/>
  <c r="AA83" i="38"/>
  <c r="AB83" i="38" s="1"/>
  <c r="P87" i="38"/>
  <c r="AA87" i="38"/>
  <c r="AB87" i="38" s="1"/>
  <c r="AD87" i="41"/>
  <c r="AA87" i="41"/>
  <c r="AB87" i="41" s="1"/>
  <c r="P87" i="41"/>
  <c r="Q87" i="41" s="1"/>
  <c r="X87" i="41"/>
  <c r="AE87" i="41" s="1"/>
  <c r="AG87" i="41"/>
  <c r="S87" i="41"/>
  <c r="AE85" i="40"/>
  <c r="M86" i="39"/>
  <c r="T86" i="39" s="1"/>
  <c r="S86" i="39"/>
  <c r="AA86" i="39"/>
  <c r="AB86" i="39" s="1"/>
  <c r="AJ86" i="39"/>
  <c r="AE86" i="39"/>
  <c r="X87" i="38"/>
  <c r="AE87" i="38" s="1"/>
  <c r="K87" i="38"/>
  <c r="AG87" i="38"/>
  <c r="X87" i="37"/>
  <c r="AE87" i="37" s="1"/>
  <c r="M87" i="37"/>
  <c r="T87" i="37" s="1"/>
  <c r="S87" i="37"/>
  <c r="AH87" i="37"/>
  <c r="AH87" i="38"/>
  <c r="AG86" i="39"/>
  <c r="P86" i="39"/>
  <c r="Q86" i="39" s="1"/>
  <c r="T85" i="40"/>
  <c r="AA85" i="40"/>
  <c r="AB85" i="40" s="1"/>
  <c r="P85" i="40"/>
  <c r="Q85" i="40" s="1"/>
  <c r="S85" i="40"/>
  <c r="M87" i="41"/>
  <c r="T87" i="41" s="1"/>
  <c r="AH87" i="41"/>
  <c r="AA86" i="41"/>
  <c r="AB86" i="41" s="1"/>
  <c r="P86" i="41"/>
  <c r="Q86" i="41" s="1"/>
  <c r="AA84" i="40"/>
  <c r="AB84" i="40" s="1"/>
  <c r="P84" i="40"/>
  <c r="Q84" i="40" s="1"/>
  <c r="AA85" i="39"/>
  <c r="AB85" i="39" s="1"/>
  <c r="P85" i="39"/>
  <c r="Q85" i="39" s="1"/>
  <c r="AA86" i="38"/>
  <c r="AB86" i="38" s="1"/>
  <c r="P86" i="38"/>
  <c r="AA86" i="37"/>
  <c r="AB86" i="37" s="1"/>
  <c r="P86" i="37"/>
  <c r="Q86" i="37" s="1"/>
  <c r="X85" i="41"/>
  <c r="AG85" i="41"/>
  <c r="AD85" i="41"/>
  <c r="T83" i="40"/>
  <c r="O84" i="39"/>
  <c r="AG84" i="39" s="1"/>
  <c r="V84" i="39"/>
  <c r="X84" i="39" s="1"/>
  <c r="Z84" i="39"/>
  <c r="AH84" i="39" s="1"/>
  <c r="X85" i="38"/>
  <c r="AE85" i="38" s="1"/>
  <c r="AG85" i="38"/>
  <c r="S85" i="37"/>
  <c r="S85" i="38"/>
  <c r="P84" i="39"/>
  <c r="Q84" i="39" s="1"/>
  <c r="S84" i="39"/>
  <c r="AE84" i="39"/>
  <c r="S83" i="40"/>
  <c r="S85" i="41"/>
  <c r="AA85" i="41"/>
  <c r="AB85" i="41" s="1"/>
  <c r="AE85" i="41"/>
  <c r="AA83" i="40"/>
  <c r="AB83" i="40" s="1"/>
  <c r="AE83" i="40"/>
  <c r="AA85" i="38"/>
  <c r="AB85" i="38" s="1"/>
  <c r="AA85" i="37"/>
  <c r="AB85" i="37" s="1"/>
  <c r="AE85" i="37"/>
  <c r="AG85" i="37"/>
  <c r="M85" i="37"/>
  <c r="T85" i="37" s="1"/>
  <c r="P85" i="37"/>
  <c r="Q85" i="37" s="1"/>
  <c r="AH85" i="37"/>
  <c r="P82" i="40"/>
  <c r="Q82" i="40" s="1"/>
  <c r="X82" i="39"/>
  <c r="AE82" i="39" s="1"/>
  <c r="AA82" i="39"/>
  <c r="AB82" i="39" s="1"/>
  <c r="P80" i="40"/>
  <c r="Q83" i="38"/>
  <c r="AH83" i="38"/>
  <c r="S82" i="38"/>
  <c r="S83" i="38"/>
  <c r="P82" i="37"/>
  <c r="AA81" i="37"/>
  <c r="AB81" i="37" s="1"/>
  <c r="X81" i="37"/>
  <c r="T79" i="40"/>
  <c r="S79" i="40"/>
  <c r="P79" i="40"/>
  <c r="Q79" i="40" s="1"/>
  <c r="AE79" i="40"/>
  <c r="X80" i="39"/>
  <c r="AH80" i="39"/>
  <c r="S80" i="39"/>
  <c r="M81" i="41"/>
  <c r="T81" i="41" s="1"/>
  <c r="S81" i="41"/>
  <c r="P81" i="41"/>
  <c r="Q81" i="41" s="1"/>
  <c r="P81" i="38"/>
  <c r="S81" i="37"/>
  <c r="AE81" i="37"/>
  <c r="AG81" i="37"/>
  <c r="P81" i="37"/>
  <c r="Q81" i="37" s="1"/>
  <c r="AE81" i="41"/>
  <c r="AA81" i="41"/>
  <c r="AB81" i="41" s="1"/>
  <c r="AA79" i="40"/>
  <c r="AB79" i="40" s="1"/>
  <c r="AE80" i="39"/>
  <c r="AD80" i="39"/>
  <c r="M81" i="37"/>
  <c r="T81" i="37" s="1"/>
  <c r="AH81" i="37"/>
  <c r="L80" i="41"/>
  <c r="S80" i="41" s="1"/>
  <c r="N80" i="41"/>
  <c r="O80" i="41"/>
  <c r="AG80" i="41" s="1"/>
  <c r="W80" i="41"/>
  <c r="Z80" i="41"/>
  <c r="AA80" i="41" s="1"/>
  <c r="AB80" i="41" s="1"/>
  <c r="X80" i="41"/>
  <c r="AH78" i="40"/>
  <c r="X78" i="40"/>
  <c r="AE78" i="40" s="1"/>
  <c r="AG79" i="39"/>
  <c r="AE79" i="39"/>
  <c r="AH80" i="38"/>
  <c r="S80" i="38"/>
  <c r="X80" i="37"/>
  <c r="AE80" i="37" s="1"/>
  <c r="AA80" i="37"/>
  <c r="AB80" i="37" s="1"/>
  <c r="O80" i="37"/>
  <c r="AG80" i="37" s="1"/>
  <c r="T80" i="37"/>
  <c r="AE80" i="41"/>
  <c r="P80" i="41"/>
  <c r="Q80" i="41" s="1"/>
  <c r="AH80" i="41"/>
  <c r="M78" i="40"/>
  <c r="T78" i="40" s="1"/>
  <c r="T79" i="39"/>
  <c r="S79" i="39"/>
  <c r="AA79" i="39"/>
  <c r="AB79" i="39" s="1"/>
  <c r="M80" i="38"/>
  <c r="T80" i="38" s="1"/>
  <c r="P80" i="38"/>
  <c r="Q80" i="38" s="1"/>
  <c r="AA80" i="38"/>
  <c r="AB80" i="38" s="1"/>
  <c r="P79" i="41"/>
  <c r="Q79" i="41" s="1"/>
  <c r="S78" i="41"/>
  <c r="S79" i="37"/>
  <c r="AH77" i="38"/>
  <c r="AG77" i="37"/>
  <c r="S76" i="41"/>
  <c r="P75" i="39"/>
  <c r="Q75" i="39" s="1"/>
  <c r="AA75" i="39"/>
  <c r="AB75" i="39" s="1"/>
  <c r="P76" i="37"/>
  <c r="Q76" i="37" s="1"/>
  <c r="S75" i="41"/>
  <c r="V75" i="41"/>
  <c r="X75" i="41" s="1"/>
  <c r="AE75" i="41" s="1"/>
  <c r="Z75" i="41"/>
  <c r="AH75" i="41" s="1"/>
  <c r="AG75" i="41"/>
  <c r="AD75" i="41"/>
  <c r="M73" i="40"/>
  <c r="T73" i="40" s="1"/>
  <c r="S73" i="40"/>
  <c r="AG74" i="39"/>
  <c r="T74" i="39"/>
  <c r="S74" i="39"/>
  <c r="S75" i="38"/>
  <c r="AG75" i="38"/>
  <c r="AE75" i="38"/>
  <c r="AA75" i="38"/>
  <c r="AB75" i="38" s="1"/>
  <c r="M75" i="38"/>
  <c r="T75" i="38" s="1"/>
  <c r="S75" i="37"/>
  <c r="AA73" i="40"/>
  <c r="AB73" i="40" s="1"/>
  <c r="AE73" i="40"/>
  <c r="AA74" i="39"/>
  <c r="AB74" i="39" s="1"/>
  <c r="AE74" i="39"/>
  <c r="AG75" i="37"/>
  <c r="M75" i="37"/>
  <c r="T75" i="37" s="1"/>
  <c r="AE75" i="37"/>
  <c r="P75" i="37"/>
  <c r="Q75" i="37" s="1"/>
  <c r="AA75" i="37"/>
  <c r="AB75" i="37" s="1"/>
  <c r="S74" i="41"/>
  <c r="P74" i="41"/>
  <c r="Q74" i="41" s="1"/>
  <c r="Q71" i="40"/>
  <c r="Q72" i="40"/>
  <c r="AH72" i="40"/>
  <c r="S72" i="39"/>
  <c r="P73" i="38"/>
  <c r="Q73" i="37"/>
  <c r="Q74" i="37"/>
  <c r="AH74" i="37"/>
  <c r="AA73" i="41"/>
  <c r="AB73" i="41" s="1"/>
  <c r="S70" i="40"/>
  <c r="P71" i="39"/>
  <c r="Q71" i="39" s="1"/>
  <c r="AE72" i="38"/>
  <c r="P72" i="38"/>
  <c r="Q72" i="38" s="1"/>
  <c r="P72" i="37"/>
  <c r="Q72" i="37" s="1"/>
  <c r="AA70" i="40"/>
  <c r="AB70" i="40" s="1"/>
  <c r="AE70" i="40"/>
  <c r="AE71" i="39"/>
  <c r="AA71" i="39"/>
  <c r="AB71" i="39" s="1"/>
  <c r="AD72" i="38"/>
  <c r="AA72" i="38"/>
  <c r="AB72" i="38" s="1"/>
  <c r="AH72" i="38"/>
  <c r="AA72" i="37"/>
  <c r="AB72" i="37" s="1"/>
  <c r="AE72" i="37"/>
  <c r="AH72" i="41"/>
  <c r="AH70" i="40"/>
  <c r="AH71" i="39"/>
  <c r="S72" i="38"/>
  <c r="AH72" i="37"/>
  <c r="AA71" i="37"/>
  <c r="AB71" i="37" s="1"/>
  <c r="AG71" i="37"/>
  <c r="T71" i="37"/>
  <c r="S71" i="37"/>
  <c r="AH71" i="38"/>
  <c r="S70" i="39"/>
  <c r="S71" i="41"/>
  <c r="P71" i="41"/>
  <c r="Q71" i="41" s="1"/>
  <c r="AA71" i="41"/>
  <c r="AB71" i="41" s="1"/>
  <c r="Y70" i="41"/>
  <c r="L70" i="41"/>
  <c r="AJ70" i="41"/>
  <c r="Z68" i="40"/>
  <c r="AH68" i="40" s="1"/>
  <c r="AJ68" i="40"/>
  <c r="L70" i="38"/>
  <c r="AJ70" i="37"/>
  <c r="F70" i="41"/>
  <c r="E70" i="41"/>
  <c r="W68" i="40"/>
  <c r="V68" i="40"/>
  <c r="X68" i="40" s="1"/>
  <c r="L68" i="40"/>
  <c r="K68" i="40"/>
  <c r="M68" i="40" s="1"/>
  <c r="F68" i="40"/>
  <c r="AD68" i="40" s="1"/>
  <c r="E68" i="40"/>
  <c r="AJ69" i="39"/>
  <c r="Z69" i="39"/>
  <c r="AA69" i="39" s="1"/>
  <c r="AB69" i="39" s="1"/>
  <c r="Y69" i="39"/>
  <c r="W69" i="39"/>
  <c r="V69" i="39"/>
  <c r="X69" i="39" s="1"/>
  <c r="O69" i="39"/>
  <c r="AG69" i="39" s="1"/>
  <c r="N69" i="39"/>
  <c r="L69" i="39"/>
  <c r="K69" i="39"/>
  <c r="M69" i="39" s="1"/>
  <c r="T69" i="39" s="1"/>
  <c r="F69" i="39"/>
  <c r="AD69" i="39" s="1"/>
  <c r="E69" i="39"/>
  <c r="AJ70" i="38"/>
  <c r="Z70" i="38"/>
  <c r="AH70" i="38" s="1"/>
  <c r="Y70" i="38"/>
  <c r="W70" i="38"/>
  <c r="V70" i="38"/>
  <c r="O70" i="38"/>
  <c r="N70" i="38"/>
  <c r="K70" i="38"/>
  <c r="S70" i="38" s="1"/>
  <c r="F70" i="38"/>
  <c r="AD70" i="38" s="1"/>
  <c r="E70" i="38"/>
  <c r="E70" i="37"/>
  <c r="F70" i="37"/>
  <c r="AD70" i="37" s="1"/>
  <c r="K70" i="37"/>
  <c r="L70" i="37"/>
  <c r="V70" i="37"/>
  <c r="W70" i="37"/>
  <c r="X70" i="37"/>
  <c r="Z70" i="37"/>
  <c r="K69" i="37"/>
  <c r="L69" i="37"/>
  <c r="M69" i="37"/>
  <c r="N69" i="37"/>
  <c r="O69" i="37"/>
  <c r="AG69" i="37" s="1"/>
  <c r="P69" i="37"/>
  <c r="Q69" i="37"/>
  <c r="S69" i="37"/>
  <c r="T69" i="37"/>
  <c r="V69" i="37"/>
  <c r="W69" i="37"/>
  <c r="X69" i="37"/>
  <c r="Y69" i="37"/>
  <c r="AE69" i="37" s="1"/>
  <c r="Z69" i="37"/>
  <c r="AH69" i="37" s="1"/>
  <c r="AA69" i="37"/>
  <c r="AB69" i="37"/>
  <c r="AD69" i="37"/>
  <c r="AJ69" i="37"/>
  <c r="K69" i="38"/>
  <c r="L69" i="38"/>
  <c r="M69" i="38"/>
  <c r="N69" i="38"/>
  <c r="O69" i="38"/>
  <c r="S69" i="38"/>
  <c r="T69" i="38"/>
  <c r="V69" i="38"/>
  <c r="W69" i="38"/>
  <c r="X69" i="38"/>
  <c r="Y69" i="38"/>
  <c r="AE69" i="38" s="1"/>
  <c r="Z69" i="38"/>
  <c r="AH69" i="38" s="1"/>
  <c r="AJ69" i="38"/>
  <c r="K68" i="39"/>
  <c r="L68" i="39"/>
  <c r="M68" i="39"/>
  <c r="N68" i="39"/>
  <c r="T68" i="39" s="1"/>
  <c r="O68" i="39"/>
  <c r="P68" i="39"/>
  <c r="Q68" i="39"/>
  <c r="S68" i="39"/>
  <c r="V68" i="39"/>
  <c r="W68" i="39"/>
  <c r="X68" i="39"/>
  <c r="Y68" i="39"/>
  <c r="AE68" i="39" s="1"/>
  <c r="Z68" i="39"/>
  <c r="AH68" i="39" s="1"/>
  <c r="AA68" i="39"/>
  <c r="AB68" i="39"/>
  <c r="AD68" i="39"/>
  <c r="AG68" i="39"/>
  <c r="AJ68" i="39"/>
  <c r="K67" i="40"/>
  <c r="M67" i="40" s="1"/>
  <c r="T67" i="40" s="1"/>
  <c r="L67" i="40"/>
  <c r="N67" i="40"/>
  <c r="O67" i="40"/>
  <c r="AG67" i="40" s="1"/>
  <c r="P67" i="40"/>
  <c r="Q67" i="40"/>
  <c r="V67" i="40"/>
  <c r="W67" i="40"/>
  <c r="X67" i="40"/>
  <c r="Y67" i="40"/>
  <c r="Z67" i="40"/>
  <c r="AH67" i="40" s="1"/>
  <c r="AD67" i="40"/>
  <c r="AE67" i="40"/>
  <c r="AJ67" i="40"/>
  <c r="K69" i="41"/>
  <c r="M69" i="41" s="1"/>
  <c r="T69" i="41" s="1"/>
  <c r="L69" i="41"/>
  <c r="N69" i="41"/>
  <c r="O69" i="41"/>
  <c r="AG69" i="41" s="1"/>
  <c r="P69" i="41"/>
  <c r="Q69" i="41"/>
  <c r="V69" i="41"/>
  <c r="W69" i="41"/>
  <c r="X69" i="41"/>
  <c r="Y69" i="41"/>
  <c r="Z69" i="41"/>
  <c r="AH69" i="41" s="1"/>
  <c r="AA69" i="41"/>
  <c r="AB69" i="41"/>
  <c r="AD69" i="41"/>
  <c r="AE69" i="41"/>
  <c r="AJ69" i="41"/>
  <c r="E69" i="41"/>
  <c r="F69" i="41"/>
  <c r="E68" i="39"/>
  <c r="F68" i="39"/>
  <c r="E69" i="38"/>
  <c r="F69" i="38"/>
  <c r="AD69" i="38" s="1"/>
  <c r="E69" i="37"/>
  <c r="F69" i="37"/>
  <c r="E67" i="40"/>
  <c r="F67" i="40"/>
  <c r="K67" i="39"/>
  <c r="L67" i="39"/>
  <c r="M67" i="39"/>
  <c r="N67" i="39"/>
  <c r="O67" i="39"/>
  <c r="P67" i="39"/>
  <c r="Q67" i="39"/>
  <c r="S67" i="39"/>
  <c r="T67" i="39"/>
  <c r="V67" i="39"/>
  <c r="W67" i="39"/>
  <c r="X67" i="39"/>
  <c r="Y67" i="39"/>
  <c r="AE67" i="39" s="1"/>
  <c r="Z67" i="39"/>
  <c r="AH67" i="39" s="1"/>
  <c r="AA67" i="39"/>
  <c r="AB67" i="39"/>
  <c r="AD67" i="39"/>
  <c r="AG67" i="39"/>
  <c r="AJ67" i="39"/>
  <c r="K68" i="38"/>
  <c r="L68" i="38"/>
  <c r="M68" i="38"/>
  <c r="N68" i="38"/>
  <c r="T68" i="38" s="1"/>
  <c r="O68" i="38"/>
  <c r="AG68" i="38" s="1"/>
  <c r="S68" i="38"/>
  <c r="V68" i="38"/>
  <c r="W68" i="38"/>
  <c r="X68" i="38"/>
  <c r="Y68" i="38"/>
  <c r="AE68" i="38" s="1"/>
  <c r="Z68" i="38"/>
  <c r="AA68" i="38"/>
  <c r="AB68" i="38"/>
  <c r="AD68" i="38"/>
  <c r="AJ68" i="38"/>
  <c r="K68" i="37"/>
  <c r="L68" i="37"/>
  <c r="M68" i="37" s="1"/>
  <c r="T68" i="37" s="1"/>
  <c r="N68" i="37"/>
  <c r="O68" i="37"/>
  <c r="AG68" i="37" s="1"/>
  <c r="S68" i="37"/>
  <c r="V68" i="37"/>
  <c r="W68" i="37"/>
  <c r="X68" i="37"/>
  <c r="Y68" i="37"/>
  <c r="AE68" i="37" s="1"/>
  <c r="Z68" i="37"/>
  <c r="AH68" i="37" s="1"/>
  <c r="AA68" i="37"/>
  <c r="AB68" i="37"/>
  <c r="AD68" i="37"/>
  <c r="AJ68" i="37"/>
  <c r="K66" i="40"/>
  <c r="L66" i="40"/>
  <c r="S66" i="40" s="1"/>
  <c r="M66" i="40"/>
  <c r="N66" i="40"/>
  <c r="O66" i="40"/>
  <c r="AG66" i="40" s="1"/>
  <c r="P66" i="40"/>
  <c r="Q66" i="40"/>
  <c r="T66" i="40"/>
  <c r="V66" i="40"/>
  <c r="W66" i="40"/>
  <c r="X66" i="40"/>
  <c r="Y66" i="40"/>
  <c r="AE66" i="40" s="1"/>
  <c r="Z66" i="40"/>
  <c r="AH66" i="40" s="1"/>
  <c r="AA66" i="40"/>
  <c r="AB66" i="40"/>
  <c r="AD66" i="40"/>
  <c r="AJ66" i="40"/>
  <c r="K68" i="41"/>
  <c r="S68" i="41" s="1"/>
  <c r="L68" i="41"/>
  <c r="M68" i="41"/>
  <c r="T68" i="41" s="1"/>
  <c r="N68" i="41"/>
  <c r="O68" i="41"/>
  <c r="P68" i="41"/>
  <c r="Q68" i="41"/>
  <c r="V68" i="41"/>
  <c r="W68" i="41"/>
  <c r="X68" i="41"/>
  <c r="Y68" i="41"/>
  <c r="Z68" i="41"/>
  <c r="AH68" i="41" s="1"/>
  <c r="AA68" i="41"/>
  <c r="AB68" i="41"/>
  <c r="AD68" i="41"/>
  <c r="AE68" i="41"/>
  <c r="AG68" i="41"/>
  <c r="AJ68" i="41"/>
  <c r="E66" i="40"/>
  <c r="F66" i="40"/>
  <c r="E67" i="39"/>
  <c r="F67" i="39"/>
  <c r="E68" i="38"/>
  <c r="F68" i="38"/>
  <c r="E68" i="41"/>
  <c r="F68" i="41"/>
  <c r="E68" i="37"/>
  <c r="F68" i="37"/>
  <c r="AJ65" i="40"/>
  <c r="Z65" i="40"/>
  <c r="AH65" i="40" s="1"/>
  <c r="Y65" i="40"/>
  <c r="W65" i="40"/>
  <c r="V65" i="40"/>
  <c r="X65" i="40" s="1"/>
  <c r="O65" i="40"/>
  <c r="P65" i="40" s="1"/>
  <c r="Q65" i="40" s="1"/>
  <c r="N65" i="40"/>
  <c r="L65" i="40"/>
  <c r="K65" i="40"/>
  <c r="M65" i="40" s="1"/>
  <c r="T65" i="40" s="1"/>
  <c r="F65" i="40"/>
  <c r="AD65" i="40" s="1"/>
  <c r="E65" i="40"/>
  <c r="AG65" i="40" s="1"/>
  <c r="AJ66" i="39"/>
  <c r="Z66" i="39"/>
  <c r="AH66" i="39" s="1"/>
  <c r="Y66" i="39"/>
  <c r="W66" i="39"/>
  <c r="V66" i="39"/>
  <c r="X66" i="39" s="1"/>
  <c r="S66" i="39"/>
  <c r="P66" i="39"/>
  <c r="Q66" i="39" s="1"/>
  <c r="O66" i="39"/>
  <c r="N66" i="39"/>
  <c r="L66" i="39"/>
  <c r="K66" i="39"/>
  <c r="M66" i="39" s="1"/>
  <c r="T66" i="39" s="1"/>
  <c r="F66" i="39"/>
  <c r="AD66" i="39" s="1"/>
  <c r="E66" i="39"/>
  <c r="AG66" i="39" s="1"/>
  <c r="AJ67" i="38"/>
  <c r="Z67" i="38"/>
  <c r="Y67" i="38"/>
  <c r="W67" i="38"/>
  <c r="V67" i="38"/>
  <c r="X67" i="38" s="1"/>
  <c r="O67" i="38"/>
  <c r="P67" i="38" s="1"/>
  <c r="N67" i="38"/>
  <c r="L67" i="38"/>
  <c r="K67" i="38"/>
  <c r="M67" i="38" s="1"/>
  <c r="T67" i="38" s="1"/>
  <c r="F67" i="38"/>
  <c r="AD67" i="38" s="1"/>
  <c r="E67" i="38"/>
  <c r="AJ67" i="37"/>
  <c r="Z67" i="37"/>
  <c r="AH67" i="37" s="1"/>
  <c r="Y67" i="37"/>
  <c r="W67" i="37"/>
  <c r="V67" i="37"/>
  <c r="X67" i="37" s="1"/>
  <c r="S67" i="37"/>
  <c r="O67" i="37"/>
  <c r="AG67" i="37" s="1"/>
  <c r="N67" i="37"/>
  <c r="L67" i="37"/>
  <c r="K67" i="37"/>
  <c r="M67" i="37" s="1"/>
  <c r="T67" i="37" s="1"/>
  <c r="F67" i="37"/>
  <c r="AD67" i="37" s="1"/>
  <c r="E67" i="37"/>
  <c r="AE67" i="37" s="1"/>
  <c r="AJ67" i="41"/>
  <c r="Z67" i="41"/>
  <c r="AH67" i="41" s="1"/>
  <c r="Y67" i="41"/>
  <c r="W67" i="41"/>
  <c r="V67" i="41"/>
  <c r="X67" i="41" s="1"/>
  <c r="S67" i="41"/>
  <c r="P67" i="41"/>
  <c r="Q67" i="41" s="1"/>
  <c r="O67" i="41"/>
  <c r="AG67" i="41" s="1"/>
  <c r="N67" i="41"/>
  <c r="L67" i="41"/>
  <c r="K67" i="41"/>
  <c r="M67" i="41" s="1"/>
  <c r="T67" i="41" s="1"/>
  <c r="F67" i="41"/>
  <c r="AD67" i="41" s="1"/>
  <c r="E67" i="41"/>
  <c r="AE67" i="41" s="1"/>
  <c r="K66" i="41"/>
  <c r="L66" i="41"/>
  <c r="M66" i="41"/>
  <c r="N66" i="41"/>
  <c r="O66" i="41"/>
  <c r="P66" i="41" s="1"/>
  <c r="Q66" i="41" s="1"/>
  <c r="S66" i="41"/>
  <c r="T66" i="41"/>
  <c r="V66" i="41"/>
  <c r="W66" i="41"/>
  <c r="X66" i="41"/>
  <c r="AE66" i="41" s="1"/>
  <c r="Y66" i="41"/>
  <c r="Z66" i="41"/>
  <c r="AA66" i="41"/>
  <c r="AB66" i="41" s="1"/>
  <c r="AD66" i="41"/>
  <c r="AG66" i="41"/>
  <c r="AH66" i="41"/>
  <c r="AJ66" i="41"/>
  <c r="E66" i="41"/>
  <c r="F66" i="41"/>
  <c r="K64" i="40"/>
  <c r="L64" i="40"/>
  <c r="M64" i="40" s="1"/>
  <c r="N64" i="40"/>
  <c r="O64" i="40"/>
  <c r="P64" i="40" s="1"/>
  <c r="S64" i="40"/>
  <c r="V64" i="40"/>
  <c r="W64" i="40"/>
  <c r="X64" i="40"/>
  <c r="Y64" i="40"/>
  <c r="Z64" i="40"/>
  <c r="AA64" i="40" s="1"/>
  <c r="AB64" i="40" s="1"/>
  <c r="AD64" i="40"/>
  <c r="AG64" i="40"/>
  <c r="AH64" i="40"/>
  <c r="AJ64" i="40"/>
  <c r="E64" i="40"/>
  <c r="F64" i="40"/>
  <c r="K65" i="39"/>
  <c r="M65" i="39" s="1"/>
  <c r="T65" i="39" s="1"/>
  <c r="L65" i="39"/>
  <c r="N65" i="39"/>
  <c r="O65" i="39"/>
  <c r="P65" i="39" s="1"/>
  <c r="Q65" i="39" s="1"/>
  <c r="S65" i="39"/>
  <c r="V65" i="39"/>
  <c r="W65" i="39"/>
  <c r="X65" i="39"/>
  <c r="AE65" i="39" s="1"/>
  <c r="Y65" i="39"/>
  <c r="Z65" i="39"/>
  <c r="AA65" i="39" s="1"/>
  <c r="AB65" i="39" s="1"/>
  <c r="AD65" i="39"/>
  <c r="AH65" i="39"/>
  <c r="AJ65" i="39"/>
  <c r="E65" i="39"/>
  <c r="F65" i="39"/>
  <c r="K66" i="38"/>
  <c r="L66" i="38"/>
  <c r="N66" i="38"/>
  <c r="O66" i="38"/>
  <c r="P66" i="38" s="1"/>
  <c r="Q66" i="38" s="1"/>
  <c r="V66" i="38"/>
  <c r="W66" i="38"/>
  <c r="Y66" i="38"/>
  <c r="Z66" i="38"/>
  <c r="AJ66" i="38"/>
  <c r="E66" i="38"/>
  <c r="F66" i="38"/>
  <c r="AD66" i="38" s="1"/>
  <c r="K66" i="37"/>
  <c r="L66" i="37"/>
  <c r="M66" i="37"/>
  <c r="N66" i="37"/>
  <c r="O66" i="37"/>
  <c r="P66" i="37" s="1"/>
  <c r="Q66" i="37" s="1"/>
  <c r="S66" i="37"/>
  <c r="T66" i="37"/>
  <c r="V66" i="37"/>
  <c r="W66" i="37"/>
  <c r="X66" i="37"/>
  <c r="AE66" i="37" s="1"/>
  <c r="Y66" i="37"/>
  <c r="Z66" i="37"/>
  <c r="AA66" i="37"/>
  <c r="AB66" i="37" s="1"/>
  <c r="AD66" i="37"/>
  <c r="AG66" i="37"/>
  <c r="AH66" i="37"/>
  <c r="AJ66" i="37"/>
  <c r="E66" i="37"/>
  <c r="F66" i="37"/>
  <c r="K65" i="41"/>
  <c r="L65" i="41"/>
  <c r="M65" i="41"/>
  <c r="N65" i="41"/>
  <c r="O65" i="41"/>
  <c r="AG65" i="41" s="1"/>
  <c r="P65" i="41"/>
  <c r="Q65" i="41"/>
  <c r="S65" i="41"/>
  <c r="T65" i="41"/>
  <c r="V65" i="41"/>
  <c r="W65" i="41"/>
  <c r="X65" i="41"/>
  <c r="Y65" i="41"/>
  <c r="AE65" i="41" s="1"/>
  <c r="Z65" i="41"/>
  <c r="AH65" i="41" s="1"/>
  <c r="AA65" i="41"/>
  <c r="AB65" i="41"/>
  <c r="AD65" i="41"/>
  <c r="AJ65" i="41"/>
  <c r="E65" i="41"/>
  <c r="F65" i="41"/>
  <c r="K63" i="40"/>
  <c r="L63" i="40"/>
  <c r="N63" i="40"/>
  <c r="O63" i="40"/>
  <c r="AG63" i="40" s="1"/>
  <c r="P63" i="40"/>
  <c r="Q63" i="40"/>
  <c r="S63" i="40"/>
  <c r="V63" i="40"/>
  <c r="W63" i="40"/>
  <c r="X63" i="40"/>
  <c r="Y63" i="40"/>
  <c r="Z63" i="40"/>
  <c r="AH63" i="40" s="1"/>
  <c r="AA63" i="40"/>
  <c r="AB63" i="40"/>
  <c r="AD63" i="40"/>
  <c r="AJ63" i="40"/>
  <c r="E63" i="40"/>
  <c r="F63" i="40"/>
  <c r="K64" i="39"/>
  <c r="S64" i="39" s="1"/>
  <c r="L64" i="39"/>
  <c r="M64" i="39"/>
  <c r="N64" i="39"/>
  <c r="T64" i="39" s="1"/>
  <c r="O64" i="39"/>
  <c r="P64" i="39"/>
  <c r="Q64" i="39" s="1"/>
  <c r="V64" i="39"/>
  <c r="W64" i="39"/>
  <c r="X64" i="39"/>
  <c r="Y64" i="39"/>
  <c r="Z64" i="39"/>
  <c r="AA64" i="39"/>
  <c r="AB64" i="39"/>
  <c r="AD64" i="39"/>
  <c r="AE64" i="39"/>
  <c r="AG64" i="39"/>
  <c r="AH64" i="39"/>
  <c r="AJ64" i="39"/>
  <c r="E64" i="39"/>
  <c r="F64" i="39"/>
  <c r="K65" i="38"/>
  <c r="L65" i="38"/>
  <c r="M65" i="38"/>
  <c r="N65" i="38"/>
  <c r="T65" i="38" s="1"/>
  <c r="O65" i="38"/>
  <c r="AG65" i="38" s="1"/>
  <c r="P65" i="38"/>
  <c r="S65" i="38"/>
  <c r="V65" i="38"/>
  <c r="W65" i="38"/>
  <c r="X65" i="38"/>
  <c r="Y65" i="38"/>
  <c r="Z65" i="38"/>
  <c r="AJ65" i="38"/>
  <c r="E65" i="38"/>
  <c r="F65" i="38"/>
  <c r="AD65" i="38" s="1"/>
  <c r="K65" i="37"/>
  <c r="M65" i="37" s="1"/>
  <c r="T65" i="37" s="1"/>
  <c r="L65" i="37"/>
  <c r="N65" i="37"/>
  <c r="O65" i="37"/>
  <c r="AG65" i="37" s="1"/>
  <c r="P65" i="37"/>
  <c r="Q65" i="37"/>
  <c r="V65" i="37"/>
  <c r="W65" i="37"/>
  <c r="X65" i="37"/>
  <c r="Y65" i="37"/>
  <c r="Z65" i="37"/>
  <c r="AA65" i="37" s="1"/>
  <c r="AB65" i="37" s="1"/>
  <c r="AD65" i="37"/>
  <c r="AE65" i="37"/>
  <c r="AJ65" i="37"/>
  <c r="E65" i="37"/>
  <c r="F65" i="37"/>
  <c r="K64" i="41"/>
  <c r="M64" i="41" s="1"/>
  <c r="L64" i="41"/>
  <c r="N64" i="41"/>
  <c r="T64" i="41" s="1"/>
  <c r="O64" i="41"/>
  <c r="AG64" i="41" s="1"/>
  <c r="V64" i="41"/>
  <c r="W64" i="41"/>
  <c r="X64" i="41"/>
  <c r="Y64" i="41"/>
  <c r="Z64" i="41"/>
  <c r="AA64" i="41"/>
  <c r="AB64" i="41"/>
  <c r="AD64" i="41"/>
  <c r="AE64" i="41"/>
  <c r="AH64" i="41"/>
  <c r="AJ64" i="41"/>
  <c r="E64" i="41"/>
  <c r="F64" i="41"/>
  <c r="K62" i="40"/>
  <c r="M62" i="40" s="1"/>
  <c r="T62" i="40" s="1"/>
  <c r="L62" i="40"/>
  <c r="N62" i="40"/>
  <c r="O62" i="40"/>
  <c r="AG62" i="40" s="1"/>
  <c r="P62" i="40"/>
  <c r="V62" i="40"/>
  <c r="W62" i="40"/>
  <c r="X62" i="40"/>
  <c r="Y62" i="40"/>
  <c r="AE62" i="40" s="1"/>
  <c r="Z62" i="40"/>
  <c r="AH62" i="40" s="1"/>
  <c r="AA62" i="40"/>
  <c r="AB62" i="40"/>
  <c r="AD62" i="40"/>
  <c r="AJ62" i="40"/>
  <c r="E62" i="40"/>
  <c r="F62" i="40"/>
  <c r="K63" i="39"/>
  <c r="S63" i="39" s="1"/>
  <c r="L63" i="39"/>
  <c r="N63" i="39"/>
  <c r="O63" i="39"/>
  <c r="AG63" i="39" s="1"/>
  <c r="V63" i="39"/>
  <c r="W63" i="39"/>
  <c r="X63" i="39"/>
  <c r="Y63" i="39"/>
  <c r="AE63" i="39" s="1"/>
  <c r="Z63" i="39"/>
  <c r="AH63" i="39" s="1"/>
  <c r="AA63" i="39"/>
  <c r="AB63" i="39" s="1"/>
  <c r="AD63" i="39"/>
  <c r="AJ63" i="39"/>
  <c r="E63" i="39"/>
  <c r="F63" i="39"/>
  <c r="K64" i="38"/>
  <c r="L64" i="38"/>
  <c r="M64" i="38"/>
  <c r="N64" i="38"/>
  <c r="T64" i="38" s="1"/>
  <c r="O64" i="38"/>
  <c r="V64" i="38"/>
  <c r="X64" i="38" s="1"/>
  <c r="W64" i="38"/>
  <c r="Y64" i="38"/>
  <c r="Z64" i="38"/>
  <c r="AJ64" i="38"/>
  <c r="E64" i="38"/>
  <c r="F64" i="38"/>
  <c r="AA64" i="38" s="1"/>
  <c r="AB64" i="38" s="1"/>
  <c r="K64" i="37"/>
  <c r="L64" i="37"/>
  <c r="M64" i="37" s="1"/>
  <c r="T64" i="37" s="1"/>
  <c r="N64" i="37"/>
  <c r="O64" i="37"/>
  <c r="AG64" i="37" s="1"/>
  <c r="S64" i="37"/>
  <c r="V64" i="37"/>
  <c r="W64" i="37"/>
  <c r="X64" i="37"/>
  <c r="Y64" i="37"/>
  <c r="AE64" i="37" s="1"/>
  <c r="Z64" i="37"/>
  <c r="AH64" i="37" s="1"/>
  <c r="AA64" i="37"/>
  <c r="AB64" i="37"/>
  <c r="AD64" i="37"/>
  <c r="AJ64" i="37"/>
  <c r="E64" i="37"/>
  <c r="F64" i="37"/>
  <c r="K63" i="41"/>
  <c r="S63" i="41" s="1"/>
  <c r="L63" i="41"/>
  <c r="M63" i="41"/>
  <c r="T63" i="41" s="1"/>
  <c r="N63" i="41"/>
  <c r="O63" i="41"/>
  <c r="P63" i="41" s="1"/>
  <c r="Q63" i="41" s="1"/>
  <c r="V63" i="41"/>
  <c r="W63" i="41"/>
  <c r="X63" i="41"/>
  <c r="Y63" i="41"/>
  <c r="Z63" i="41"/>
  <c r="AH63" i="41" s="1"/>
  <c r="AA63" i="41"/>
  <c r="AB63" i="41"/>
  <c r="AD63" i="41"/>
  <c r="AE63" i="41"/>
  <c r="AG63" i="41"/>
  <c r="AJ63" i="41"/>
  <c r="E63" i="41"/>
  <c r="F63" i="41"/>
  <c r="K61" i="40"/>
  <c r="L61" i="40"/>
  <c r="M61" i="40"/>
  <c r="N61" i="40"/>
  <c r="O61" i="40"/>
  <c r="AG61" i="40" s="1"/>
  <c r="P61" i="40"/>
  <c r="S61" i="40"/>
  <c r="T61" i="40"/>
  <c r="V61" i="40"/>
  <c r="W61" i="40"/>
  <c r="X61" i="40"/>
  <c r="Y61" i="40"/>
  <c r="AE61" i="40" s="1"/>
  <c r="Z61" i="40"/>
  <c r="AA61" i="40"/>
  <c r="AB61" i="40"/>
  <c r="AD61" i="40"/>
  <c r="AJ61" i="40"/>
  <c r="E61" i="40"/>
  <c r="F61" i="40"/>
  <c r="K62" i="39"/>
  <c r="M62" i="39" s="1"/>
  <c r="L62" i="39"/>
  <c r="N62" i="39"/>
  <c r="O62" i="39"/>
  <c r="AG62" i="39" s="1"/>
  <c r="P62" i="39"/>
  <c r="Q62" i="39" s="1"/>
  <c r="V62" i="39"/>
  <c r="W62" i="39"/>
  <c r="X62" i="39"/>
  <c r="Y62" i="39"/>
  <c r="AE62" i="39" s="1"/>
  <c r="Z62" i="39"/>
  <c r="AH62" i="39" s="1"/>
  <c r="AA62" i="39"/>
  <c r="AB62" i="39"/>
  <c r="AD62" i="39"/>
  <c r="AJ62" i="39"/>
  <c r="E62" i="39"/>
  <c r="F62" i="39"/>
  <c r="K63" i="38"/>
  <c r="L63" i="38"/>
  <c r="N63" i="38"/>
  <c r="O63" i="38"/>
  <c r="V63" i="38"/>
  <c r="W63" i="38"/>
  <c r="X63" i="38"/>
  <c r="Y63" i="38"/>
  <c r="Z63" i="38"/>
  <c r="AJ63" i="38"/>
  <c r="E63" i="38"/>
  <c r="AE63" i="38" s="1"/>
  <c r="F63" i="38"/>
  <c r="AA63" i="38" s="1"/>
  <c r="AB63" i="38" s="1"/>
  <c r="K63" i="37"/>
  <c r="L63" i="37"/>
  <c r="N63" i="37"/>
  <c r="O63" i="37"/>
  <c r="S63" i="37"/>
  <c r="V63" i="37"/>
  <c r="W63" i="37"/>
  <c r="X63" i="37"/>
  <c r="Y63" i="37"/>
  <c r="Z63" i="37"/>
  <c r="AJ63" i="37"/>
  <c r="E63" i="37"/>
  <c r="F63" i="37"/>
  <c r="AA63" i="37" s="1"/>
  <c r="AB63" i="37" s="1"/>
  <c r="P63" i="38" l="1"/>
  <c r="Q67" i="38"/>
  <c r="AD63" i="38"/>
  <c r="Q78" i="38"/>
  <c r="Q79" i="38"/>
  <c r="S67" i="38"/>
  <c r="AH66" i="38"/>
  <c r="AH63" i="38"/>
  <c r="AG66" i="38"/>
  <c r="AH65" i="38"/>
  <c r="Q81" i="38"/>
  <c r="AE64" i="38"/>
  <c r="AE65" i="38"/>
  <c r="P70" i="38"/>
  <c r="Q70" i="38" s="1"/>
  <c r="X66" i="38"/>
  <c r="AE66" i="38" s="1"/>
  <c r="Q86" i="38"/>
  <c r="Q82" i="38"/>
  <c r="M66" i="38"/>
  <c r="T66" i="38" s="1"/>
  <c r="S64" i="38"/>
  <c r="Q77" i="38"/>
  <c r="P69" i="38"/>
  <c r="Q69" i="38" s="1"/>
  <c r="AA66" i="38"/>
  <c r="AB66" i="38" s="1"/>
  <c r="AA67" i="38"/>
  <c r="AB67" i="38" s="1"/>
  <c r="AG69" i="38"/>
  <c r="Q88" i="38"/>
  <c r="Q89" i="38"/>
  <c r="S66" i="38"/>
  <c r="P64" i="38"/>
  <c r="M63" i="38"/>
  <c r="T63" i="38" s="1"/>
  <c r="AG63" i="38"/>
  <c r="AG67" i="38"/>
  <c r="AA69" i="38"/>
  <c r="AB69" i="38" s="1"/>
  <c r="Q87" i="38"/>
  <c r="Q88" i="41"/>
  <c r="M87" i="38"/>
  <c r="T87" i="38" s="1"/>
  <c r="S87" i="38"/>
  <c r="AA84" i="39"/>
  <c r="AB84" i="39" s="1"/>
  <c r="Q81" i="40"/>
  <c r="Q80" i="40"/>
  <c r="Q83" i="37"/>
  <c r="Q82" i="37"/>
  <c r="M80" i="41"/>
  <c r="T80" i="41" s="1"/>
  <c r="P80" i="37"/>
  <c r="Q80" i="37" s="1"/>
  <c r="AA75" i="41"/>
  <c r="AB75" i="41" s="1"/>
  <c r="Q74" i="38"/>
  <c r="Q73" i="38"/>
  <c r="K70" i="41"/>
  <c r="N70" i="41"/>
  <c r="O70" i="41"/>
  <c r="AG70" i="41" s="1"/>
  <c r="V70" i="41"/>
  <c r="W70" i="41"/>
  <c r="Z70" i="41"/>
  <c r="AH70" i="41" s="1"/>
  <c r="AD70" i="41"/>
  <c r="Y68" i="40"/>
  <c r="N68" i="40"/>
  <c r="T68" i="40" s="1"/>
  <c r="O68" i="40"/>
  <c r="P68" i="40" s="1"/>
  <c r="Q68" i="40" s="1"/>
  <c r="S68" i="40"/>
  <c r="AE69" i="39"/>
  <c r="S69" i="39"/>
  <c r="P69" i="39"/>
  <c r="Q69" i="39" s="1"/>
  <c r="AG70" i="38"/>
  <c r="X70" i="38"/>
  <c r="AE70" i="38" s="1"/>
  <c r="M70" i="38"/>
  <c r="T70" i="38" s="1"/>
  <c r="Y70" i="37"/>
  <c r="AE70" i="37" s="1"/>
  <c r="O70" i="37"/>
  <c r="AG70" i="37" s="1"/>
  <c r="N70" i="37"/>
  <c r="P70" i="41"/>
  <c r="Q70" i="41" s="1"/>
  <c r="AA70" i="41"/>
  <c r="AB70" i="41" s="1"/>
  <c r="AA68" i="40"/>
  <c r="AB68" i="40" s="1"/>
  <c r="AE68" i="40"/>
  <c r="AH69" i="39"/>
  <c r="AA70" i="38"/>
  <c r="AB70" i="38" s="1"/>
  <c r="M70" i="37"/>
  <c r="T70" i="37" s="1"/>
  <c r="AA70" i="37"/>
  <c r="AB70" i="37" s="1"/>
  <c r="S70" i="37"/>
  <c r="AH70" i="37"/>
  <c r="AA67" i="40"/>
  <c r="AB67" i="40" s="1"/>
  <c r="S67" i="40"/>
  <c r="S69" i="41"/>
  <c r="P68" i="38"/>
  <c r="Q68" i="38" s="1"/>
  <c r="AH68" i="38"/>
  <c r="P68" i="37"/>
  <c r="Q68" i="37" s="1"/>
  <c r="AE64" i="40"/>
  <c r="M63" i="40"/>
  <c r="T63" i="40" s="1"/>
  <c r="S62" i="40"/>
  <c r="Q62" i="40"/>
  <c r="Q64" i="40"/>
  <c r="S65" i="40"/>
  <c r="T64" i="40"/>
  <c r="AE63" i="40"/>
  <c r="AA65" i="40"/>
  <c r="AB65" i="40" s="1"/>
  <c r="AE65" i="40"/>
  <c r="AE66" i="39"/>
  <c r="AA66" i="39"/>
  <c r="AB66" i="39" s="1"/>
  <c r="AH67" i="38"/>
  <c r="AE67" i="38"/>
  <c r="P67" i="37"/>
  <c r="Q67" i="37" s="1"/>
  <c r="AA67" i="37"/>
  <c r="AB67" i="37" s="1"/>
  <c r="AA67" i="41"/>
  <c r="AB67" i="41" s="1"/>
  <c r="AG65" i="39"/>
  <c r="AA65" i="38"/>
  <c r="AB65" i="38" s="1"/>
  <c r="AH65" i="37"/>
  <c r="S65" i="37"/>
  <c r="S64" i="41"/>
  <c r="P64" i="41"/>
  <c r="Q64" i="41" s="1"/>
  <c r="AH64" i="38"/>
  <c r="AD64" i="38"/>
  <c r="P63" i="39"/>
  <c r="Q63" i="39" s="1"/>
  <c r="M63" i="39"/>
  <c r="T63" i="39" s="1"/>
  <c r="AG64" i="38"/>
  <c r="AD63" i="37"/>
  <c r="M63" i="37"/>
  <c r="T63" i="37" s="1"/>
  <c r="P64" i="37"/>
  <c r="AH61" i="40"/>
  <c r="T62" i="39"/>
  <c r="S62" i="39"/>
  <c r="S63" i="38"/>
  <c r="AH63" i="37"/>
  <c r="AG63" i="37"/>
  <c r="AE63" i="37"/>
  <c r="Y60" i="40"/>
  <c r="W60" i="40"/>
  <c r="W61" i="39"/>
  <c r="AJ62" i="41"/>
  <c r="O62" i="38"/>
  <c r="K62" i="37"/>
  <c r="K61" i="37"/>
  <c r="L61" i="37"/>
  <c r="N61" i="37"/>
  <c r="O61" i="37"/>
  <c r="V61" i="37"/>
  <c r="W61" i="37"/>
  <c r="X61" i="37"/>
  <c r="Y61" i="37"/>
  <c r="Z61" i="37"/>
  <c r="AD61" i="37"/>
  <c r="AJ61" i="37"/>
  <c r="L62" i="37"/>
  <c r="N62" i="37"/>
  <c r="O62" i="37"/>
  <c r="V62" i="37"/>
  <c r="W62" i="37"/>
  <c r="Y62" i="37"/>
  <c r="Z62" i="37"/>
  <c r="AJ62" i="37"/>
  <c r="E62" i="38"/>
  <c r="F62" i="38"/>
  <c r="AD62" i="38" s="1"/>
  <c r="K62" i="38"/>
  <c r="L62" i="38"/>
  <c r="M62" i="38"/>
  <c r="N62" i="38"/>
  <c r="T62" i="38" s="1"/>
  <c r="V62" i="38"/>
  <c r="W62" i="38"/>
  <c r="Y62" i="38"/>
  <c r="Z62" i="38"/>
  <c r="AA62" i="38" s="1"/>
  <c r="AB62" i="38" s="1"/>
  <c r="AJ62" i="38"/>
  <c r="E61" i="39"/>
  <c r="F61" i="39"/>
  <c r="K61" i="39"/>
  <c r="L61" i="39"/>
  <c r="N61" i="39"/>
  <c r="O61" i="39"/>
  <c r="AG61" i="39" s="1"/>
  <c r="V61" i="39"/>
  <c r="X61" i="39" s="1"/>
  <c r="Y61" i="39"/>
  <c r="AD61" i="39"/>
  <c r="AJ61" i="39"/>
  <c r="F60" i="40"/>
  <c r="E60" i="40"/>
  <c r="E62" i="41"/>
  <c r="F62" i="41"/>
  <c r="K62" i="41"/>
  <c r="L62" i="41"/>
  <c r="N62" i="41"/>
  <c r="O62" i="41"/>
  <c r="AG62" i="41" s="1"/>
  <c r="V62" i="41"/>
  <c r="W62" i="41"/>
  <c r="X62" i="41"/>
  <c r="Y62" i="41"/>
  <c r="Z62" i="41"/>
  <c r="AH62" i="41" s="1"/>
  <c r="AD62" i="41"/>
  <c r="E61" i="37"/>
  <c r="F61" i="37"/>
  <c r="AA61" i="37" s="1"/>
  <c r="AB61" i="37" s="1"/>
  <c r="E62" i="37"/>
  <c r="F62" i="37"/>
  <c r="AD62" i="37" s="1"/>
  <c r="Q64" i="38" l="1"/>
  <c r="Q65" i="38"/>
  <c r="Q71" i="38"/>
  <c r="X70" i="41"/>
  <c r="M70" i="41"/>
  <c r="T70" i="41" s="1"/>
  <c r="S70" i="41"/>
  <c r="AG68" i="40"/>
  <c r="P70" i="37"/>
  <c r="Q70" i="37" s="1"/>
  <c r="AH61" i="37"/>
  <c r="P63" i="37"/>
  <c r="AE61" i="37"/>
  <c r="AA62" i="37"/>
  <c r="AB62" i="37" s="1"/>
  <c r="X62" i="37"/>
  <c r="S61" i="37"/>
  <c r="AG62" i="37"/>
  <c r="Q64" i="37"/>
  <c r="O60" i="40"/>
  <c r="V60" i="40"/>
  <c r="X60" i="40" s="1"/>
  <c r="Z60" i="40"/>
  <c r="L60" i="40"/>
  <c r="AD60" i="40"/>
  <c r="N60" i="40"/>
  <c r="AJ60" i="40"/>
  <c r="K60" i="40"/>
  <c r="S60" i="40" s="1"/>
  <c r="Z61" i="39"/>
  <c r="AH61" i="39" s="1"/>
  <c r="AE62" i="41"/>
  <c r="X62" i="38"/>
  <c r="S62" i="38"/>
  <c r="AE62" i="38"/>
  <c r="AG62" i="38"/>
  <c r="AH62" i="37"/>
  <c r="P62" i="37"/>
  <c r="M62" i="37"/>
  <c r="T62" i="37" s="1"/>
  <c r="S62" i="37"/>
  <c r="AE62" i="37"/>
  <c r="AG61" i="37"/>
  <c r="M61" i="37"/>
  <c r="T61" i="37" s="1"/>
  <c r="AH62" i="38"/>
  <c r="M61" i="39"/>
  <c r="T61" i="39" s="1"/>
  <c r="AE61" i="39"/>
  <c r="S61" i="39"/>
  <c r="M62" i="41"/>
  <c r="T62" i="41" s="1"/>
  <c r="P62" i="41"/>
  <c r="Q62" i="41" s="1"/>
  <c r="S62" i="41"/>
  <c r="AA62" i="41"/>
  <c r="AB62" i="41" s="1"/>
  <c r="AE70" i="41" l="1"/>
  <c r="AH60" i="40"/>
  <c r="M60" i="40"/>
  <c r="T60" i="40" s="1"/>
  <c r="AE60" i="40"/>
  <c r="AA60" i="40"/>
  <c r="AB60" i="40" s="1"/>
  <c r="Q63" i="37"/>
  <c r="AG60" i="40"/>
  <c r="AA61" i="39"/>
  <c r="AB61" i="39" s="1"/>
  <c r="K61" i="38" l="1"/>
  <c r="L61" i="38"/>
  <c r="N61" i="38"/>
  <c r="O61" i="38"/>
  <c r="V61" i="38"/>
  <c r="W61" i="38"/>
  <c r="X61" i="38"/>
  <c r="Y61" i="38"/>
  <c r="Z61" i="38"/>
  <c r="AJ61" i="38"/>
  <c r="E61" i="38"/>
  <c r="AE61" i="38" s="1"/>
  <c r="F61" i="38"/>
  <c r="P62" i="38" s="1"/>
  <c r="K61" i="41"/>
  <c r="L61" i="41"/>
  <c r="M61" i="41"/>
  <c r="N61" i="41"/>
  <c r="T61" i="41" s="1"/>
  <c r="O61" i="41"/>
  <c r="AG61" i="41" s="1"/>
  <c r="S61" i="41"/>
  <c r="V61" i="41"/>
  <c r="W61" i="41"/>
  <c r="X61" i="41"/>
  <c r="Y61" i="41"/>
  <c r="AE61" i="41" s="1"/>
  <c r="Z61" i="41"/>
  <c r="AH61" i="41" s="1"/>
  <c r="AA61" i="41"/>
  <c r="AB61" i="41"/>
  <c r="AD61" i="41"/>
  <c r="AJ61" i="41"/>
  <c r="E61" i="41"/>
  <c r="F61" i="41"/>
  <c r="K60" i="41"/>
  <c r="L60" i="41"/>
  <c r="M60" i="41"/>
  <c r="N60" i="41"/>
  <c r="O60" i="41"/>
  <c r="P60" i="41"/>
  <c r="Q60" i="41"/>
  <c r="S60" i="41"/>
  <c r="T60" i="41"/>
  <c r="V60" i="41"/>
  <c r="W60" i="41"/>
  <c r="X60" i="41"/>
  <c r="Y60" i="41"/>
  <c r="AE60" i="41" s="1"/>
  <c r="Z60" i="41"/>
  <c r="AH60" i="41" s="1"/>
  <c r="AA60" i="41"/>
  <c r="AB60" i="41"/>
  <c r="AD60" i="41"/>
  <c r="AG60" i="41"/>
  <c r="AJ60" i="41"/>
  <c r="E60" i="41"/>
  <c r="F60" i="41"/>
  <c r="K59" i="40"/>
  <c r="L59" i="40"/>
  <c r="M59" i="40" s="1"/>
  <c r="N59" i="40"/>
  <c r="O59" i="40"/>
  <c r="AG59" i="40" s="1"/>
  <c r="V59" i="40"/>
  <c r="W59" i="40"/>
  <c r="X59" i="40"/>
  <c r="Y59" i="40"/>
  <c r="AE59" i="40" s="1"/>
  <c r="Z59" i="40"/>
  <c r="AH59" i="40" s="1"/>
  <c r="AA59" i="40"/>
  <c r="AB59" i="40" s="1"/>
  <c r="AD59" i="40"/>
  <c r="AJ59" i="40"/>
  <c r="E59" i="40"/>
  <c r="F59" i="40"/>
  <c r="P60" i="40" s="1"/>
  <c r="Q61" i="40" s="1"/>
  <c r="K60" i="39"/>
  <c r="L60" i="39"/>
  <c r="N60" i="39"/>
  <c r="O60" i="39"/>
  <c r="V60" i="39"/>
  <c r="W60" i="39"/>
  <c r="X60" i="39"/>
  <c r="Y60" i="39"/>
  <c r="Z60" i="39"/>
  <c r="AJ60" i="39"/>
  <c r="E60" i="39"/>
  <c r="F60" i="39"/>
  <c r="P61" i="39" s="1"/>
  <c r="K60" i="38"/>
  <c r="M60" i="38" s="1"/>
  <c r="T60" i="38" s="1"/>
  <c r="L60" i="38"/>
  <c r="N60" i="38"/>
  <c r="O60" i="38"/>
  <c r="V60" i="38"/>
  <c r="W60" i="38"/>
  <c r="X60" i="38" s="1"/>
  <c r="Y60" i="38"/>
  <c r="Z60" i="38"/>
  <c r="AJ60" i="38"/>
  <c r="E60" i="38"/>
  <c r="F60" i="38"/>
  <c r="AA60" i="38" s="1"/>
  <c r="AB60" i="38" s="1"/>
  <c r="K60" i="37"/>
  <c r="L60" i="37"/>
  <c r="M60" i="37" s="1"/>
  <c r="N60" i="37"/>
  <c r="O60" i="37"/>
  <c r="V60" i="37"/>
  <c r="W60" i="37"/>
  <c r="X60" i="37"/>
  <c r="Y60" i="37"/>
  <c r="Z60" i="37"/>
  <c r="AJ60" i="37"/>
  <c r="E60" i="37"/>
  <c r="F60" i="37"/>
  <c r="P61" i="37" s="1"/>
  <c r="K58" i="40"/>
  <c r="L58" i="40"/>
  <c r="M58" i="40" s="1"/>
  <c r="N58" i="40"/>
  <c r="O58" i="40"/>
  <c r="V58" i="40"/>
  <c r="W58" i="40"/>
  <c r="X58" i="40"/>
  <c r="Y58" i="40"/>
  <c r="Z58" i="40"/>
  <c r="AJ58" i="40"/>
  <c r="E58" i="40"/>
  <c r="AE58" i="40" s="1"/>
  <c r="F58" i="40"/>
  <c r="AA58" i="40" s="1"/>
  <c r="AB58" i="40" s="1"/>
  <c r="K59" i="39"/>
  <c r="L59" i="39"/>
  <c r="M59" i="39"/>
  <c r="N59" i="39"/>
  <c r="T59" i="39" s="1"/>
  <c r="O59" i="39"/>
  <c r="AG59" i="39" s="1"/>
  <c r="P59" i="39"/>
  <c r="V59" i="39"/>
  <c r="X59" i="39" s="1"/>
  <c r="W59" i="39"/>
  <c r="Y59" i="39"/>
  <c r="Z59" i="39"/>
  <c r="AJ59" i="39"/>
  <c r="E59" i="39"/>
  <c r="F59" i="39"/>
  <c r="AA59" i="39" s="1"/>
  <c r="AB59" i="39" s="1"/>
  <c r="K59" i="38"/>
  <c r="L59" i="38"/>
  <c r="M59" i="38" s="1"/>
  <c r="N59" i="38"/>
  <c r="O59" i="38"/>
  <c r="AG59" i="38" s="1"/>
  <c r="V59" i="38"/>
  <c r="W59" i="38"/>
  <c r="X59" i="38"/>
  <c r="Y59" i="38"/>
  <c r="Z59" i="38"/>
  <c r="AA59" i="38" s="1"/>
  <c r="AB59" i="38" s="1"/>
  <c r="AJ59" i="38"/>
  <c r="E59" i="38"/>
  <c r="AE59" i="38" s="1"/>
  <c r="F59" i="38"/>
  <c r="AD59" i="38" s="1"/>
  <c r="K59" i="37"/>
  <c r="L59" i="37"/>
  <c r="M59" i="37"/>
  <c r="N59" i="37"/>
  <c r="T59" i="37" s="1"/>
  <c r="O59" i="37"/>
  <c r="AG59" i="37" s="1"/>
  <c r="P59" i="37"/>
  <c r="Q59" i="37"/>
  <c r="V59" i="37"/>
  <c r="W59" i="37"/>
  <c r="X59" i="37" s="1"/>
  <c r="Y59" i="37"/>
  <c r="Z59" i="37"/>
  <c r="AJ59" i="37"/>
  <c r="E59" i="37"/>
  <c r="F59" i="37"/>
  <c r="AD59" i="37" s="1"/>
  <c r="K59" i="41"/>
  <c r="L59" i="41"/>
  <c r="M59" i="41"/>
  <c r="N59" i="41"/>
  <c r="O59" i="41"/>
  <c r="P59" i="41"/>
  <c r="Q59" i="41"/>
  <c r="S59" i="41"/>
  <c r="T59" i="41"/>
  <c r="V59" i="41"/>
  <c r="W59" i="41"/>
  <c r="X59" i="41"/>
  <c r="Y59" i="41"/>
  <c r="AE59" i="41" s="1"/>
  <c r="Z59" i="41"/>
  <c r="AH59" i="41" s="1"/>
  <c r="AD59" i="41"/>
  <c r="AG59" i="41"/>
  <c r="AJ59" i="41"/>
  <c r="E59" i="41"/>
  <c r="F59" i="41"/>
  <c r="Y58" i="41"/>
  <c r="W58" i="41"/>
  <c r="V58" i="41"/>
  <c r="X58" i="41" s="1"/>
  <c r="Y57" i="40"/>
  <c r="L57" i="40"/>
  <c r="Z57" i="40"/>
  <c r="AD58" i="38"/>
  <c r="K58" i="38"/>
  <c r="L58" i="38"/>
  <c r="N58" i="38"/>
  <c r="O58" i="38"/>
  <c r="S58" i="38"/>
  <c r="V58" i="38"/>
  <c r="W58" i="38"/>
  <c r="Y58" i="38"/>
  <c r="Z58" i="38"/>
  <c r="AJ58" i="38"/>
  <c r="K58" i="39"/>
  <c r="L58" i="39"/>
  <c r="N58" i="39"/>
  <c r="O58" i="39"/>
  <c r="V58" i="39"/>
  <c r="W58" i="39"/>
  <c r="Y58" i="39"/>
  <c r="Z58" i="39"/>
  <c r="AJ58" i="39"/>
  <c r="E58" i="39"/>
  <c r="F58" i="39"/>
  <c r="AD58" i="39" s="1"/>
  <c r="W57" i="40"/>
  <c r="E57" i="40"/>
  <c r="F57" i="40"/>
  <c r="L58" i="41"/>
  <c r="N58" i="41"/>
  <c r="O58" i="41"/>
  <c r="P58" i="41" s="1"/>
  <c r="Q58" i="41" s="1"/>
  <c r="E58" i="41"/>
  <c r="F58" i="41"/>
  <c r="E58" i="38"/>
  <c r="F58" i="38"/>
  <c r="P59" i="38" s="1"/>
  <c r="K57" i="38"/>
  <c r="L57" i="38"/>
  <c r="N57" i="38"/>
  <c r="O57" i="38"/>
  <c r="V57" i="38"/>
  <c r="W57" i="38"/>
  <c r="X57" i="38"/>
  <c r="Y57" i="38"/>
  <c r="Z57" i="38"/>
  <c r="AJ57" i="38"/>
  <c r="E57" i="38"/>
  <c r="F57" i="38"/>
  <c r="AA57" i="38" s="1"/>
  <c r="AB57" i="38" s="1"/>
  <c r="K58" i="37"/>
  <c r="L58" i="37"/>
  <c r="M58" i="37" s="1"/>
  <c r="T58" i="37" s="1"/>
  <c r="N58" i="37"/>
  <c r="O58" i="37"/>
  <c r="AG58" i="37" s="1"/>
  <c r="P58" i="37"/>
  <c r="S58" i="37"/>
  <c r="V58" i="37"/>
  <c r="W58" i="37"/>
  <c r="X58" i="37"/>
  <c r="Y58" i="37"/>
  <c r="AE58" i="37" s="1"/>
  <c r="Z58" i="37"/>
  <c r="AH58" i="37" s="1"/>
  <c r="AD58" i="37"/>
  <c r="AJ58" i="37"/>
  <c r="E58" i="37"/>
  <c r="F58" i="37"/>
  <c r="K57" i="37"/>
  <c r="L57" i="37"/>
  <c r="M57" i="37"/>
  <c r="N57" i="37"/>
  <c r="T57" i="37" s="1"/>
  <c r="O57" i="37"/>
  <c r="AG57" i="37" s="1"/>
  <c r="V57" i="37"/>
  <c r="W57" i="37"/>
  <c r="X57" i="37"/>
  <c r="Y57" i="37"/>
  <c r="Z57" i="37"/>
  <c r="AH57" i="37" s="1"/>
  <c r="AA57" i="37"/>
  <c r="AB57" i="37"/>
  <c r="AD57" i="37"/>
  <c r="AJ57" i="37"/>
  <c r="E57" i="37"/>
  <c r="AE57" i="37" s="1"/>
  <c r="F57" i="37"/>
  <c r="K57" i="39"/>
  <c r="L57" i="39"/>
  <c r="N57" i="39"/>
  <c r="O57" i="39"/>
  <c r="AG57" i="39" s="1"/>
  <c r="V57" i="39"/>
  <c r="X57" i="39" s="1"/>
  <c r="W57" i="39"/>
  <c r="Y57" i="39"/>
  <c r="Z57" i="39"/>
  <c r="AJ57" i="39"/>
  <c r="E57" i="39"/>
  <c r="F57" i="39"/>
  <c r="AD57" i="39" s="1"/>
  <c r="K56" i="40"/>
  <c r="L56" i="40"/>
  <c r="N56" i="40"/>
  <c r="O56" i="40"/>
  <c r="V56" i="40"/>
  <c r="X56" i="40" s="1"/>
  <c r="W56" i="40"/>
  <c r="Y56" i="40"/>
  <c r="Z56" i="40"/>
  <c r="AJ56" i="40"/>
  <c r="E56" i="40"/>
  <c r="F56" i="40"/>
  <c r="AD56" i="40" s="1"/>
  <c r="K57" i="41"/>
  <c r="S57" i="41" s="1"/>
  <c r="L57" i="41"/>
  <c r="M57" i="41"/>
  <c r="N57" i="41"/>
  <c r="T57" i="41" s="1"/>
  <c r="O57" i="41"/>
  <c r="P57" i="41"/>
  <c r="Q57" i="41"/>
  <c r="V57" i="41"/>
  <c r="W57" i="41"/>
  <c r="X57" i="41"/>
  <c r="Y57" i="41"/>
  <c r="Z57" i="41"/>
  <c r="AA57" i="41"/>
  <c r="AB57" i="41"/>
  <c r="AD57" i="41"/>
  <c r="AE57" i="41"/>
  <c r="AG57" i="41"/>
  <c r="AH57" i="41"/>
  <c r="AJ57" i="41"/>
  <c r="E57" i="41"/>
  <c r="F57" i="41"/>
  <c r="S60" i="38" l="1"/>
  <c r="AH59" i="38"/>
  <c r="P60" i="38"/>
  <c r="Q60" i="38" s="1"/>
  <c r="AG58" i="38"/>
  <c r="AG60" i="38"/>
  <c r="P61" i="38"/>
  <c r="Q61" i="38" s="1"/>
  <c r="AG57" i="38"/>
  <c r="Q63" i="38"/>
  <c r="AD60" i="38"/>
  <c r="AG61" i="38"/>
  <c r="AH60" i="38"/>
  <c r="AD57" i="38"/>
  <c r="AD61" i="38"/>
  <c r="AH58" i="38"/>
  <c r="T59" i="38"/>
  <c r="AH61" i="38"/>
  <c r="AH57" i="38"/>
  <c r="AE57" i="38"/>
  <c r="S61" i="38"/>
  <c r="AD60" i="37"/>
  <c r="AH60" i="37"/>
  <c r="AE60" i="37"/>
  <c r="AA59" i="37"/>
  <c r="AB59" i="37" s="1"/>
  <c r="AE59" i="37"/>
  <c r="AG60" i="37"/>
  <c r="S57" i="37"/>
  <c r="Q62" i="37"/>
  <c r="AG60" i="39"/>
  <c r="AE60" i="39"/>
  <c r="AD59" i="39"/>
  <c r="AG58" i="39"/>
  <c r="AH57" i="39"/>
  <c r="AH59" i="39"/>
  <c r="AD60" i="39"/>
  <c r="AH58" i="39"/>
  <c r="AE57" i="39"/>
  <c r="AE59" i="39"/>
  <c r="AH60" i="39"/>
  <c r="AD58" i="40"/>
  <c r="S59" i="40"/>
  <c r="AE56" i="40"/>
  <c r="AH58" i="40"/>
  <c r="S56" i="40"/>
  <c r="AH56" i="40"/>
  <c r="P56" i="40"/>
  <c r="P58" i="40"/>
  <c r="AA61" i="38"/>
  <c r="AB61" i="38" s="1"/>
  <c r="M61" i="38"/>
  <c r="T61" i="38" s="1"/>
  <c r="P61" i="41"/>
  <c r="Q61" i="41" s="1"/>
  <c r="T59" i="40"/>
  <c r="T58" i="40"/>
  <c r="S58" i="40"/>
  <c r="M58" i="39"/>
  <c r="S59" i="39"/>
  <c r="M60" i="39"/>
  <c r="T60" i="39" s="1"/>
  <c r="M57" i="39"/>
  <c r="T57" i="39" s="1"/>
  <c r="S59" i="38"/>
  <c r="S59" i="37"/>
  <c r="P60" i="37"/>
  <c r="Q60" i="37" s="1"/>
  <c r="T60" i="37"/>
  <c r="AH59" i="37"/>
  <c r="S60" i="37"/>
  <c r="AA60" i="37"/>
  <c r="AB60" i="37" s="1"/>
  <c r="P59" i="40"/>
  <c r="Q59" i="40" s="1"/>
  <c r="S60" i="39"/>
  <c r="P60" i="39"/>
  <c r="Q60" i="39" s="1"/>
  <c r="AA60" i="39"/>
  <c r="AB60" i="39" s="1"/>
  <c r="AE60" i="38"/>
  <c r="AG58" i="40"/>
  <c r="AA59" i="41"/>
  <c r="AB59" i="41" s="1"/>
  <c r="AE58" i="41"/>
  <c r="K58" i="41"/>
  <c r="S58" i="41" s="1"/>
  <c r="AJ58" i="41"/>
  <c r="AG58" i="41"/>
  <c r="AD58" i="41"/>
  <c r="Z58" i="41"/>
  <c r="AH57" i="40"/>
  <c r="AA57" i="40"/>
  <c r="AB57" i="40" s="1"/>
  <c r="V57" i="40"/>
  <c r="X57" i="40" s="1"/>
  <c r="AE57" i="40" s="1"/>
  <c r="O57" i="40"/>
  <c r="AG57" i="40" s="1"/>
  <c r="N57" i="40"/>
  <c r="K57" i="40"/>
  <c r="AJ57" i="40"/>
  <c r="AD57" i="40"/>
  <c r="T58" i="39"/>
  <c r="AA58" i="39"/>
  <c r="AB58" i="39" s="1"/>
  <c r="X58" i="39"/>
  <c r="AE58" i="39" s="1"/>
  <c r="S58" i="39"/>
  <c r="P58" i="39"/>
  <c r="P58" i="38"/>
  <c r="AA58" i="38"/>
  <c r="AB58" i="38" s="1"/>
  <c r="X58" i="38"/>
  <c r="AE58" i="38" s="1"/>
  <c r="M58" i="38"/>
  <c r="T58" i="38" s="1"/>
  <c r="M58" i="41"/>
  <c r="T58" i="41" s="1"/>
  <c r="P57" i="38"/>
  <c r="S57" i="38"/>
  <c r="M57" i="38"/>
  <c r="T57" i="38" s="1"/>
  <c r="AA58" i="37"/>
  <c r="AB58" i="37" s="1"/>
  <c r="AA57" i="39"/>
  <c r="AB57" i="39" s="1"/>
  <c r="S57" i="39"/>
  <c r="AA56" i="40"/>
  <c r="AB56" i="40" s="1"/>
  <c r="AG56" i="40"/>
  <c r="M56" i="40"/>
  <c r="T56" i="40" s="1"/>
  <c r="K56" i="41"/>
  <c r="S56" i="41" s="1"/>
  <c r="L56" i="41"/>
  <c r="M56" i="41"/>
  <c r="N56" i="41"/>
  <c r="T56" i="41" s="1"/>
  <c r="O56" i="41"/>
  <c r="V56" i="41"/>
  <c r="W56" i="41"/>
  <c r="X56" i="41"/>
  <c r="Y56" i="41"/>
  <c r="Z56" i="41"/>
  <c r="AH56" i="41" s="1"/>
  <c r="AA56" i="41"/>
  <c r="AB56" i="41"/>
  <c r="AD56" i="41"/>
  <c r="AJ56" i="41"/>
  <c r="K55" i="40"/>
  <c r="L55" i="40"/>
  <c r="N55" i="40"/>
  <c r="O55" i="40"/>
  <c r="V55" i="40"/>
  <c r="W55" i="40"/>
  <c r="X55" i="40"/>
  <c r="Y55" i="40"/>
  <c r="AE55" i="40" s="1"/>
  <c r="Z55" i="40"/>
  <c r="AH55" i="40" s="1"/>
  <c r="AA55" i="40"/>
  <c r="AB55" i="40"/>
  <c r="AD55" i="40"/>
  <c r="AJ55" i="40"/>
  <c r="K56" i="39"/>
  <c r="L56" i="39"/>
  <c r="N56" i="39"/>
  <c r="O56" i="39"/>
  <c r="V56" i="39"/>
  <c r="W56" i="39"/>
  <c r="X56" i="39"/>
  <c r="Y56" i="39"/>
  <c r="AE56" i="39" s="1"/>
  <c r="Z56" i="39"/>
  <c r="AJ56" i="39"/>
  <c r="K56" i="37"/>
  <c r="L56" i="37"/>
  <c r="M56" i="37" s="1"/>
  <c r="N56" i="37"/>
  <c r="O56" i="37"/>
  <c r="S56" i="37"/>
  <c r="V56" i="37"/>
  <c r="X56" i="37" s="1"/>
  <c r="W56" i="37"/>
  <c r="Y56" i="37"/>
  <c r="Z56" i="37"/>
  <c r="AJ56" i="37"/>
  <c r="K56" i="38"/>
  <c r="L56" i="38"/>
  <c r="M56" i="38"/>
  <c r="N56" i="38"/>
  <c r="O56" i="38"/>
  <c r="V56" i="38"/>
  <c r="W56" i="38"/>
  <c r="X56" i="38"/>
  <c r="Y56" i="38"/>
  <c r="Z56" i="38"/>
  <c r="AJ56" i="38"/>
  <c r="E56" i="41"/>
  <c r="F56" i="41"/>
  <c r="E55" i="40"/>
  <c r="F55" i="40"/>
  <c r="E56" i="39"/>
  <c r="F56" i="39"/>
  <c r="E56" i="38"/>
  <c r="F56" i="38"/>
  <c r="E56" i="37"/>
  <c r="F56" i="37"/>
  <c r="AA56" i="38" l="1"/>
  <c r="AB56" i="38" s="1"/>
  <c r="T56" i="38"/>
  <c r="AG56" i="38"/>
  <c r="S56" i="38"/>
  <c r="Q62" i="38"/>
  <c r="T56" i="37"/>
  <c r="Q61" i="37"/>
  <c r="AD56" i="37"/>
  <c r="P57" i="37"/>
  <c r="P57" i="39"/>
  <c r="AD56" i="39"/>
  <c r="M56" i="39"/>
  <c r="T56" i="39" s="1"/>
  <c r="AA56" i="39"/>
  <c r="AB56" i="39" s="1"/>
  <c r="Q61" i="39"/>
  <c r="Q60" i="40"/>
  <c r="M55" i="40"/>
  <c r="T55" i="40" s="1"/>
  <c r="Q58" i="39"/>
  <c r="Q59" i="39"/>
  <c r="S56" i="39"/>
  <c r="Q58" i="38"/>
  <c r="Q59" i="38"/>
  <c r="AA58" i="41"/>
  <c r="AB58" i="41" s="1"/>
  <c r="AH58" i="41"/>
  <c r="M57" i="40"/>
  <c r="S57" i="40"/>
  <c r="T57" i="40"/>
  <c r="P57" i="40"/>
  <c r="AE56" i="41"/>
  <c r="AG56" i="41"/>
  <c r="AG55" i="40"/>
  <c r="AG56" i="39"/>
  <c r="AD56" i="38"/>
  <c r="AH56" i="38"/>
  <c r="AA56" i="37"/>
  <c r="AB56" i="37" s="1"/>
  <c r="AE56" i="37"/>
  <c r="P56" i="41"/>
  <c r="Q56" i="41" s="1"/>
  <c r="AE56" i="38"/>
  <c r="S55" i="40"/>
  <c r="AH56" i="39"/>
  <c r="AH56" i="37"/>
  <c r="AG56" i="37"/>
  <c r="K55" i="41"/>
  <c r="S55" i="41" s="1"/>
  <c r="L55" i="41"/>
  <c r="M55" i="41" s="1"/>
  <c r="N55" i="41"/>
  <c r="T55" i="41" s="1"/>
  <c r="O55" i="41"/>
  <c r="P55" i="41"/>
  <c r="Q55" i="41" s="1"/>
  <c r="V55" i="41"/>
  <c r="W55" i="41"/>
  <c r="X55" i="41"/>
  <c r="Y55" i="41"/>
  <c r="Z55" i="41"/>
  <c r="AA55" i="41"/>
  <c r="AB55" i="41"/>
  <c r="AD55" i="41"/>
  <c r="AE55" i="41"/>
  <c r="AG55" i="41"/>
  <c r="AH55" i="41"/>
  <c r="AJ55" i="41"/>
  <c r="K54" i="40"/>
  <c r="L54" i="40"/>
  <c r="N54" i="40"/>
  <c r="O54" i="40"/>
  <c r="V54" i="40"/>
  <c r="W54" i="40"/>
  <c r="X54" i="40"/>
  <c r="Y54" i="40"/>
  <c r="AE54" i="40" s="1"/>
  <c r="Z54" i="40"/>
  <c r="AH54" i="40" s="1"/>
  <c r="AA54" i="40"/>
  <c r="AB54" i="40"/>
  <c r="AD54" i="40"/>
  <c r="AJ54" i="40"/>
  <c r="K55" i="39"/>
  <c r="L55" i="39"/>
  <c r="M55" i="39"/>
  <c r="N55" i="39"/>
  <c r="O55" i="39"/>
  <c r="AG55" i="39" s="1"/>
  <c r="V55" i="39"/>
  <c r="W55" i="39"/>
  <c r="X55" i="39"/>
  <c r="Y55" i="39"/>
  <c r="Z55" i="39"/>
  <c r="AH55" i="39" s="1"/>
  <c r="AA55" i="39"/>
  <c r="AB55" i="39"/>
  <c r="AJ55" i="39"/>
  <c r="K55" i="37"/>
  <c r="S55" i="37" s="1"/>
  <c r="L55" i="37"/>
  <c r="N55" i="37"/>
  <c r="O55" i="37"/>
  <c r="V55" i="37"/>
  <c r="W55" i="37"/>
  <c r="X55" i="37"/>
  <c r="Y55" i="37"/>
  <c r="Z55" i="37"/>
  <c r="AJ55" i="37"/>
  <c r="K55" i="38"/>
  <c r="L55" i="38"/>
  <c r="M55" i="38"/>
  <c r="N55" i="38"/>
  <c r="O55" i="38"/>
  <c r="V55" i="38"/>
  <c r="W55" i="38"/>
  <c r="X55" i="38"/>
  <c r="Y55" i="38"/>
  <c r="Z55" i="38"/>
  <c r="AH55" i="38" s="1"/>
  <c r="AD55" i="38"/>
  <c r="AE55" i="38"/>
  <c r="AG55" i="38"/>
  <c r="AJ55" i="38"/>
  <c r="E55" i="37"/>
  <c r="AE55" i="37" s="1"/>
  <c r="F55" i="37"/>
  <c r="P56" i="37" s="1"/>
  <c r="E55" i="38"/>
  <c r="F55" i="38"/>
  <c r="P56" i="38" s="1"/>
  <c r="E55" i="39"/>
  <c r="AE55" i="39" s="1"/>
  <c r="F55" i="39"/>
  <c r="P56" i="39" s="1"/>
  <c r="E54" i="40"/>
  <c r="F54" i="40"/>
  <c r="P54" i="40" s="1"/>
  <c r="Q54" i="40" s="1"/>
  <c r="E55" i="41"/>
  <c r="F55" i="41"/>
  <c r="K54" i="38"/>
  <c r="L54" i="38"/>
  <c r="M54" i="38"/>
  <c r="N54" i="38"/>
  <c r="O54" i="38"/>
  <c r="S54" i="38"/>
  <c r="T54" i="38"/>
  <c r="V54" i="38"/>
  <c r="W54" i="38"/>
  <c r="Y54" i="38"/>
  <c r="Z54" i="38"/>
  <c r="AJ54" i="38"/>
  <c r="K53" i="41"/>
  <c r="L53" i="41"/>
  <c r="M53" i="41"/>
  <c r="N53" i="41"/>
  <c r="O53" i="41"/>
  <c r="AG53" i="41" s="1"/>
  <c r="P53" i="41"/>
  <c r="Q53" i="41"/>
  <c r="V53" i="41"/>
  <c r="W53" i="41"/>
  <c r="X53" i="41"/>
  <c r="Y53" i="41"/>
  <c r="Z53" i="41"/>
  <c r="AH53" i="41" s="1"/>
  <c r="AA53" i="41"/>
  <c r="AB53" i="41"/>
  <c r="AD53" i="41"/>
  <c r="AE53" i="41"/>
  <c r="AJ53" i="41"/>
  <c r="K54" i="41"/>
  <c r="L54" i="41"/>
  <c r="N54" i="41"/>
  <c r="O54" i="41"/>
  <c r="AG54" i="41" s="1"/>
  <c r="P54" i="41"/>
  <c r="Q54" i="41"/>
  <c r="S54" i="41"/>
  <c r="V54" i="41"/>
  <c r="W54" i="41"/>
  <c r="X54" i="41"/>
  <c r="Y54" i="41"/>
  <c r="AE54" i="41" s="1"/>
  <c r="Z54" i="41"/>
  <c r="AA54" i="41" s="1"/>
  <c r="AB54" i="41" s="1"/>
  <c r="AD54" i="41"/>
  <c r="AJ54" i="41"/>
  <c r="E53" i="41"/>
  <c r="F53" i="41"/>
  <c r="E54" i="41"/>
  <c r="F54" i="41"/>
  <c r="K52" i="40"/>
  <c r="L52" i="40"/>
  <c r="M52" i="40"/>
  <c r="N52" i="40"/>
  <c r="T52" i="40" s="1"/>
  <c r="O52" i="40"/>
  <c r="AG52" i="40" s="1"/>
  <c r="V52" i="40"/>
  <c r="W52" i="40"/>
  <c r="X52" i="40" s="1"/>
  <c r="Y52" i="40"/>
  <c r="Z52" i="40"/>
  <c r="AJ52" i="40"/>
  <c r="K53" i="40"/>
  <c r="L53" i="40"/>
  <c r="S53" i="40" s="1"/>
  <c r="M53" i="40"/>
  <c r="N53" i="40"/>
  <c r="O53" i="40"/>
  <c r="AG53" i="40" s="1"/>
  <c r="P53" i="40"/>
  <c r="V53" i="40"/>
  <c r="W53" i="40"/>
  <c r="Y53" i="40"/>
  <c r="Z53" i="40"/>
  <c r="AA53" i="40" s="1"/>
  <c r="AB53" i="40" s="1"/>
  <c r="AD53" i="40"/>
  <c r="AJ53" i="40"/>
  <c r="E52" i="40"/>
  <c r="F52" i="40"/>
  <c r="AD52" i="40" s="1"/>
  <c r="E53" i="40"/>
  <c r="F53" i="40"/>
  <c r="K54" i="39"/>
  <c r="L54" i="39"/>
  <c r="N54" i="39"/>
  <c r="O54" i="39"/>
  <c r="AG54" i="39" s="1"/>
  <c r="P54" i="39"/>
  <c r="V54" i="39"/>
  <c r="W54" i="39"/>
  <c r="X54" i="39"/>
  <c r="Y54" i="39"/>
  <c r="Z54" i="39"/>
  <c r="AH54" i="39" s="1"/>
  <c r="AA54" i="39"/>
  <c r="AB54" i="39"/>
  <c r="AJ54" i="39"/>
  <c r="K53" i="39"/>
  <c r="L53" i="39"/>
  <c r="N53" i="39"/>
  <c r="O53" i="39"/>
  <c r="AG53" i="39" s="1"/>
  <c r="V53" i="39"/>
  <c r="W53" i="39"/>
  <c r="X53" i="39"/>
  <c r="Y53" i="39"/>
  <c r="AE53" i="39" s="1"/>
  <c r="Z53" i="39"/>
  <c r="AH53" i="39" s="1"/>
  <c r="AA53" i="39"/>
  <c r="AB53" i="39" s="1"/>
  <c r="AJ53" i="39"/>
  <c r="E54" i="39"/>
  <c r="AE54" i="39" s="1"/>
  <c r="F54" i="39"/>
  <c r="AD54" i="39" s="1"/>
  <c r="E53" i="39"/>
  <c r="F53" i="39"/>
  <c r="AD53" i="39" s="1"/>
  <c r="K53" i="38"/>
  <c r="L53" i="38"/>
  <c r="N53" i="38"/>
  <c r="O53" i="38"/>
  <c r="V53" i="38"/>
  <c r="W53" i="38"/>
  <c r="X53" i="38"/>
  <c r="Y53" i="38"/>
  <c r="Z53" i="38"/>
  <c r="AJ53" i="38"/>
  <c r="E53" i="38"/>
  <c r="F53" i="38"/>
  <c r="AA53" i="38" s="1"/>
  <c r="AB53" i="38" s="1"/>
  <c r="E54" i="38"/>
  <c r="F54" i="38"/>
  <c r="AA54" i="38" s="1"/>
  <c r="AB54" i="38" s="1"/>
  <c r="K54" i="37"/>
  <c r="S54" i="37" s="1"/>
  <c r="L54" i="37"/>
  <c r="M54" i="37"/>
  <c r="N54" i="37"/>
  <c r="T54" i="37" s="1"/>
  <c r="O54" i="37"/>
  <c r="V54" i="37"/>
  <c r="W54" i="37"/>
  <c r="X54" i="37"/>
  <c r="Y54" i="37"/>
  <c r="Z54" i="37"/>
  <c r="AJ54" i="37"/>
  <c r="Q57" i="38" l="1"/>
  <c r="S53" i="38"/>
  <c r="P55" i="38"/>
  <c r="Q55" i="38" s="1"/>
  <c r="AG53" i="38"/>
  <c r="T55" i="38"/>
  <c r="M53" i="38"/>
  <c r="T53" i="38" s="1"/>
  <c r="X54" i="38"/>
  <c r="S55" i="38"/>
  <c r="AH55" i="37"/>
  <c r="AD55" i="37"/>
  <c r="M55" i="37"/>
  <c r="T55" i="37" s="1"/>
  <c r="Q57" i="37"/>
  <c r="Q58" i="37"/>
  <c r="AA55" i="37"/>
  <c r="AB55" i="37" s="1"/>
  <c r="Q57" i="39"/>
  <c r="P55" i="39"/>
  <c r="Q55" i="39" s="1"/>
  <c r="S55" i="39"/>
  <c r="T55" i="39"/>
  <c r="AD55" i="39"/>
  <c r="AG54" i="40"/>
  <c r="P55" i="40"/>
  <c r="AH52" i="40"/>
  <c r="M54" i="40"/>
  <c r="Q57" i="40"/>
  <c r="Q58" i="40"/>
  <c r="T54" i="40"/>
  <c r="S54" i="40"/>
  <c r="AG55" i="37"/>
  <c r="AA55" i="38"/>
  <c r="AB55" i="38" s="1"/>
  <c r="P54" i="38"/>
  <c r="AD53" i="38"/>
  <c r="AG54" i="38"/>
  <c r="AH53" i="38"/>
  <c r="AD54" i="38"/>
  <c r="AH54" i="38"/>
  <c r="AE54" i="38"/>
  <c r="T53" i="40"/>
  <c r="S54" i="39"/>
  <c r="AE52" i="40"/>
  <c r="S52" i="40"/>
  <c r="M53" i="39"/>
  <c r="T53" i="39" s="1"/>
  <c r="M54" i="39"/>
  <c r="T54" i="39" s="1"/>
  <c r="AE53" i="38"/>
  <c r="X53" i="40"/>
  <c r="AE53" i="40" s="1"/>
  <c r="AH53" i="40"/>
  <c r="M54" i="41"/>
  <c r="T54" i="41" s="1"/>
  <c r="T53" i="41"/>
  <c r="S53" i="41"/>
  <c r="AH54" i="41"/>
  <c r="AA52" i="40"/>
  <c r="AB52" i="40" s="1"/>
  <c r="S53" i="39"/>
  <c r="Q56" i="38" l="1"/>
  <c r="Q56" i="39"/>
  <c r="Q55" i="40"/>
  <c r="Q56" i="40"/>
  <c r="E54" i="37"/>
  <c r="F54" i="37"/>
  <c r="K53" i="37"/>
  <c r="L53" i="37"/>
  <c r="N53" i="37"/>
  <c r="O53" i="37"/>
  <c r="V53" i="37"/>
  <c r="W53" i="37"/>
  <c r="X53" i="37"/>
  <c r="Y53" i="37"/>
  <c r="Z53" i="37"/>
  <c r="AJ53" i="37"/>
  <c r="E53" i="37"/>
  <c r="AE53" i="37" s="1"/>
  <c r="F53" i="37"/>
  <c r="AD53" i="37" s="1"/>
  <c r="K52" i="41"/>
  <c r="S52" i="41" s="1"/>
  <c r="L52" i="41"/>
  <c r="M52" i="41"/>
  <c r="N52" i="41"/>
  <c r="T52" i="41" s="1"/>
  <c r="O52" i="41"/>
  <c r="P52" i="41" s="1"/>
  <c r="Q52" i="41" s="1"/>
  <c r="V52" i="41"/>
  <c r="W52" i="41"/>
  <c r="X52" i="41"/>
  <c r="Y52" i="41"/>
  <c r="Z52" i="41"/>
  <c r="AJ52" i="41"/>
  <c r="E52" i="41"/>
  <c r="AE52" i="41" s="1"/>
  <c r="F52" i="41"/>
  <c r="AA52" i="41" s="1"/>
  <c r="AB52" i="41" s="1"/>
  <c r="K51" i="40"/>
  <c r="L51" i="40"/>
  <c r="M51" i="40"/>
  <c r="N51" i="40"/>
  <c r="O51" i="40"/>
  <c r="V51" i="40"/>
  <c r="W51" i="40"/>
  <c r="X51" i="40"/>
  <c r="Y51" i="40"/>
  <c r="Z51" i="40"/>
  <c r="AJ51" i="40"/>
  <c r="E51" i="40"/>
  <c r="AE51" i="40" s="1"/>
  <c r="F51" i="40"/>
  <c r="K52" i="39"/>
  <c r="L52" i="39"/>
  <c r="N52" i="39"/>
  <c r="O52" i="39"/>
  <c r="AG52" i="39" s="1"/>
  <c r="V52" i="39"/>
  <c r="W52" i="39"/>
  <c r="X52" i="39"/>
  <c r="Y52" i="39"/>
  <c r="Z52" i="39"/>
  <c r="AJ52" i="39"/>
  <c r="E52" i="39"/>
  <c r="AE52" i="39" s="1"/>
  <c r="F52" i="39"/>
  <c r="P53" i="39" s="1"/>
  <c r="K52" i="38"/>
  <c r="L52" i="38"/>
  <c r="M52" i="38"/>
  <c r="N52" i="38"/>
  <c r="O52" i="38"/>
  <c r="V52" i="38"/>
  <c r="W52" i="38"/>
  <c r="Y52" i="38"/>
  <c r="Z52" i="38"/>
  <c r="AJ52" i="38"/>
  <c r="E52" i="38"/>
  <c r="F52" i="38"/>
  <c r="P53" i="38" s="1"/>
  <c r="K52" i="37"/>
  <c r="L52" i="37"/>
  <c r="M52" i="37"/>
  <c r="N52" i="37"/>
  <c r="T52" i="37" s="1"/>
  <c r="O52" i="37"/>
  <c r="P52" i="37"/>
  <c r="V52" i="37"/>
  <c r="W52" i="37"/>
  <c r="X52" i="37"/>
  <c r="Y52" i="37"/>
  <c r="Z52" i="37"/>
  <c r="AJ52" i="37"/>
  <c r="E52" i="37"/>
  <c r="F52" i="37"/>
  <c r="K51" i="37"/>
  <c r="L51" i="37"/>
  <c r="M51" i="37"/>
  <c r="N51" i="37"/>
  <c r="O51" i="37"/>
  <c r="AG51" i="37" s="1"/>
  <c r="S51" i="37"/>
  <c r="T51" i="37"/>
  <c r="V51" i="37"/>
  <c r="W51" i="37"/>
  <c r="X51" i="37"/>
  <c r="Y51" i="37"/>
  <c r="AE51" i="37" s="1"/>
  <c r="Z51" i="37"/>
  <c r="AH51" i="37" s="1"/>
  <c r="AJ51" i="37"/>
  <c r="E51" i="37"/>
  <c r="F51" i="37"/>
  <c r="AD51" i="37" s="1"/>
  <c r="K51" i="39"/>
  <c r="S51" i="39" s="1"/>
  <c r="L51" i="39"/>
  <c r="M51" i="39"/>
  <c r="N51" i="39"/>
  <c r="T51" i="39" s="1"/>
  <c r="O51" i="39"/>
  <c r="AG51" i="39" s="1"/>
  <c r="V51" i="39"/>
  <c r="W51" i="39"/>
  <c r="X51" i="39"/>
  <c r="Y51" i="39"/>
  <c r="Z51" i="39"/>
  <c r="AJ51" i="39"/>
  <c r="E51" i="39"/>
  <c r="F51" i="39"/>
  <c r="AA51" i="39" s="1"/>
  <c r="AB51" i="39" s="1"/>
  <c r="K50" i="40"/>
  <c r="S50" i="40" s="1"/>
  <c r="L50" i="40"/>
  <c r="M50" i="40"/>
  <c r="T50" i="40" s="1"/>
  <c r="N50" i="40"/>
  <c r="O50" i="40"/>
  <c r="V50" i="40"/>
  <c r="W50" i="40"/>
  <c r="X50" i="40"/>
  <c r="Y50" i="40"/>
  <c r="Z50" i="40"/>
  <c r="AH50" i="40" s="1"/>
  <c r="AA50" i="40"/>
  <c r="AB50" i="40"/>
  <c r="AD50" i="40"/>
  <c r="AJ50" i="40"/>
  <c r="E50" i="40"/>
  <c r="F50" i="40"/>
  <c r="K51" i="41"/>
  <c r="S51" i="41" s="1"/>
  <c r="L51" i="41"/>
  <c r="M51" i="41"/>
  <c r="N51" i="41"/>
  <c r="T51" i="41" s="1"/>
  <c r="O51" i="41"/>
  <c r="AG51" i="41" s="1"/>
  <c r="P51" i="41"/>
  <c r="Q51" i="41" s="1"/>
  <c r="V51" i="41"/>
  <c r="W51" i="41"/>
  <c r="X51" i="41"/>
  <c r="Y51" i="41"/>
  <c r="Z51" i="41"/>
  <c r="AA51" i="41"/>
  <c r="AB51" i="41"/>
  <c r="AD51" i="41"/>
  <c r="AE51" i="41"/>
  <c r="AH51" i="41"/>
  <c r="AJ51" i="41"/>
  <c r="E51" i="41"/>
  <c r="F51" i="41"/>
  <c r="K51" i="38"/>
  <c r="L51" i="38"/>
  <c r="M51" i="38"/>
  <c r="N51" i="38"/>
  <c r="T51" i="38" s="1"/>
  <c r="O51" i="38"/>
  <c r="V51" i="38"/>
  <c r="W51" i="38"/>
  <c r="Y51" i="38"/>
  <c r="Z51" i="38"/>
  <c r="AJ51" i="38"/>
  <c r="E51" i="38"/>
  <c r="F51" i="38"/>
  <c r="AA51" i="38" s="1"/>
  <c r="AB51" i="38" s="1"/>
  <c r="T52" i="38" l="1"/>
  <c r="X51" i="38"/>
  <c r="AE51" i="38" s="1"/>
  <c r="AG51" i="38"/>
  <c r="AG52" i="38"/>
  <c r="P54" i="37"/>
  <c r="AD54" i="37"/>
  <c r="AH54" i="37"/>
  <c r="AA54" i="37"/>
  <c r="AB54" i="37" s="1"/>
  <c r="P55" i="37"/>
  <c r="S52" i="37"/>
  <c r="AE54" i="37"/>
  <c r="AG54" i="37"/>
  <c r="AA52" i="37"/>
  <c r="AB52" i="37" s="1"/>
  <c r="AE52" i="37"/>
  <c r="AE51" i="39"/>
  <c r="AD51" i="39"/>
  <c r="AH52" i="39"/>
  <c r="Q54" i="39"/>
  <c r="M52" i="39"/>
  <c r="T52" i="39" s="1"/>
  <c r="AD52" i="39"/>
  <c r="AA52" i="39"/>
  <c r="AB52" i="39" s="1"/>
  <c r="P52" i="39"/>
  <c r="Q52" i="39" s="1"/>
  <c r="AH51" i="39"/>
  <c r="S51" i="40"/>
  <c r="AE50" i="40"/>
  <c r="AG50" i="40"/>
  <c r="P51" i="40"/>
  <c r="P52" i="40"/>
  <c r="T51" i="40"/>
  <c r="S52" i="38"/>
  <c r="AH51" i="38"/>
  <c r="S51" i="38"/>
  <c r="AD52" i="38"/>
  <c r="AH52" i="38"/>
  <c r="AD51" i="38"/>
  <c r="X52" i="38"/>
  <c r="P52" i="38"/>
  <c r="Q52" i="38" s="1"/>
  <c r="Q54" i="38"/>
  <c r="M53" i="37"/>
  <c r="T53" i="37" s="1"/>
  <c r="AG51" i="40"/>
  <c r="AH51" i="40"/>
  <c r="AD51" i="40"/>
  <c r="AA51" i="40"/>
  <c r="AB51" i="40" s="1"/>
  <c r="AH53" i="37"/>
  <c r="AG53" i="37"/>
  <c r="S53" i="37"/>
  <c r="P53" i="37"/>
  <c r="Q53" i="37" s="1"/>
  <c r="AA53" i="37"/>
  <c r="AB53" i="37" s="1"/>
  <c r="AH52" i="37"/>
  <c r="AG52" i="37"/>
  <c r="AD52" i="37"/>
  <c r="AE52" i="38"/>
  <c r="AH52" i="41"/>
  <c r="AD52" i="41"/>
  <c r="AG52" i="41"/>
  <c r="S52" i="39"/>
  <c r="AA52" i="38"/>
  <c r="AB52" i="38" s="1"/>
  <c r="AA51" i="37"/>
  <c r="AB51" i="37" s="1"/>
  <c r="K49" i="37"/>
  <c r="L49" i="37"/>
  <c r="M49" i="37"/>
  <c r="N49" i="37"/>
  <c r="O49" i="37"/>
  <c r="AG49" i="37" s="1"/>
  <c r="P49" i="37"/>
  <c r="S49" i="37"/>
  <c r="T49" i="37"/>
  <c r="V49" i="37"/>
  <c r="X49" i="37" s="1"/>
  <c r="W49" i="37"/>
  <c r="Y49" i="37"/>
  <c r="Z49" i="37"/>
  <c r="AJ49" i="37"/>
  <c r="K50" i="37"/>
  <c r="L50" i="37"/>
  <c r="M50" i="37"/>
  <c r="N50" i="37"/>
  <c r="T50" i="37" s="1"/>
  <c r="O50" i="37"/>
  <c r="AG50" i="37" s="1"/>
  <c r="P50" i="37"/>
  <c r="Q50" i="37"/>
  <c r="S50" i="37"/>
  <c r="V50" i="37"/>
  <c r="X50" i="37" s="1"/>
  <c r="W50" i="37"/>
  <c r="Y50" i="37"/>
  <c r="Z50" i="37"/>
  <c r="AD50" i="37"/>
  <c r="AH50" i="37"/>
  <c r="AJ50" i="37"/>
  <c r="K49" i="38"/>
  <c r="L49" i="38"/>
  <c r="M49" i="38" s="1"/>
  <c r="N49" i="38"/>
  <c r="O49" i="38"/>
  <c r="S49" i="38"/>
  <c r="V49" i="38"/>
  <c r="W49" i="38"/>
  <c r="X49" i="38"/>
  <c r="Y49" i="38"/>
  <c r="AE49" i="38" s="1"/>
  <c r="Z49" i="38"/>
  <c r="AJ49" i="38"/>
  <c r="K50" i="38"/>
  <c r="L50" i="38"/>
  <c r="M50" i="38"/>
  <c r="N50" i="38"/>
  <c r="O50" i="38"/>
  <c r="S50" i="38"/>
  <c r="T50" i="38"/>
  <c r="V50" i="38"/>
  <c r="W50" i="38"/>
  <c r="Y50" i="38"/>
  <c r="Z50" i="38"/>
  <c r="AJ50" i="38"/>
  <c r="E49" i="38"/>
  <c r="F49" i="38"/>
  <c r="AD49" i="38" s="1"/>
  <c r="E50" i="38"/>
  <c r="F50" i="38"/>
  <c r="P51" i="38" s="1"/>
  <c r="K49" i="39"/>
  <c r="S49" i="39" s="1"/>
  <c r="L49" i="39"/>
  <c r="M49" i="39"/>
  <c r="N49" i="39"/>
  <c r="T49" i="39" s="1"/>
  <c r="O49" i="39"/>
  <c r="V49" i="39"/>
  <c r="W49" i="39"/>
  <c r="X49" i="39"/>
  <c r="Y49" i="39"/>
  <c r="AE49" i="39" s="1"/>
  <c r="Z49" i="39"/>
  <c r="AH49" i="39" s="1"/>
  <c r="AA49" i="39"/>
  <c r="AB49" i="39"/>
  <c r="AD49" i="39"/>
  <c r="AJ49" i="39"/>
  <c r="K50" i="39"/>
  <c r="M50" i="39" s="1"/>
  <c r="T50" i="39" s="1"/>
  <c r="L50" i="39"/>
  <c r="N50" i="39"/>
  <c r="O50" i="39"/>
  <c r="V50" i="39"/>
  <c r="W50" i="39"/>
  <c r="Y50" i="39"/>
  <c r="Z50" i="39"/>
  <c r="AA50" i="39"/>
  <c r="AB50" i="39"/>
  <c r="AD50" i="39"/>
  <c r="AH50" i="39"/>
  <c r="AJ50" i="39"/>
  <c r="E49" i="39"/>
  <c r="F49" i="39"/>
  <c r="P49" i="39" s="1"/>
  <c r="E50" i="39"/>
  <c r="F50" i="39"/>
  <c r="P51" i="39" s="1"/>
  <c r="K49" i="41"/>
  <c r="S49" i="41" s="1"/>
  <c r="L49" i="41"/>
  <c r="M49" i="41"/>
  <c r="N49" i="41"/>
  <c r="T49" i="41" s="1"/>
  <c r="O49" i="41"/>
  <c r="P49" i="41" s="1"/>
  <c r="V49" i="41"/>
  <c r="W49" i="41"/>
  <c r="X49" i="41"/>
  <c r="Y49" i="41"/>
  <c r="Z49" i="41"/>
  <c r="AA49" i="41"/>
  <c r="AB49" i="41"/>
  <c r="AD49" i="41"/>
  <c r="AE49" i="41"/>
  <c r="AH49" i="41"/>
  <c r="AJ49" i="41"/>
  <c r="K50" i="41"/>
  <c r="L50" i="41"/>
  <c r="M50" i="41"/>
  <c r="N50" i="41"/>
  <c r="O50" i="41"/>
  <c r="AG50" i="41" s="1"/>
  <c r="P50" i="41"/>
  <c r="S50" i="41"/>
  <c r="T50" i="41"/>
  <c r="V50" i="41"/>
  <c r="W50" i="41"/>
  <c r="X50" i="41"/>
  <c r="Y50" i="41"/>
  <c r="AE50" i="41" s="1"/>
  <c r="Z50" i="41"/>
  <c r="AH50" i="41" s="1"/>
  <c r="AA50" i="41"/>
  <c r="AB50" i="41"/>
  <c r="AD50" i="41"/>
  <c r="AJ50" i="41"/>
  <c r="K48" i="40"/>
  <c r="L48" i="40"/>
  <c r="S48" i="40" s="1"/>
  <c r="M48" i="40"/>
  <c r="N48" i="40"/>
  <c r="T48" i="40" s="1"/>
  <c r="O48" i="40"/>
  <c r="V48" i="40"/>
  <c r="W48" i="40"/>
  <c r="X48" i="40"/>
  <c r="Y48" i="40"/>
  <c r="Z48" i="40"/>
  <c r="AH48" i="40" s="1"/>
  <c r="AA48" i="40"/>
  <c r="AB48" i="40"/>
  <c r="AD48" i="40"/>
  <c r="AJ48" i="40"/>
  <c r="K49" i="40"/>
  <c r="S49" i="40" s="1"/>
  <c r="L49" i="40"/>
  <c r="M49" i="40"/>
  <c r="T49" i="40" s="1"/>
  <c r="N49" i="40"/>
  <c r="O49" i="40"/>
  <c r="V49" i="40"/>
  <c r="W49" i="40"/>
  <c r="Y49" i="40"/>
  <c r="Z49" i="40"/>
  <c r="AJ49" i="40"/>
  <c r="E49" i="40"/>
  <c r="F49" i="40"/>
  <c r="P50" i="40" s="1"/>
  <c r="E48" i="40"/>
  <c r="AG48" i="40" s="1"/>
  <c r="F48" i="40"/>
  <c r="E49" i="41"/>
  <c r="F49" i="41"/>
  <c r="E50" i="41"/>
  <c r="F50" i="41"/>
  <c r="E50" i="37"/>
  <c r="F50" i="37"/>
  <c r="P51" i="37" s="1"/>
  <c r="E49" i="37"/>
  <c r="F49" i="37"/>
  <c r="AA49" i="37" s="1"/>
  <c r="AB49" i="37" s="1"/>
  <c r="K48" i="37"/>
  <c r="L48" i="37"/>
  <c r="M48" i="37"/>
  <c r="N48" i="37"/>
  <c r="T48" i="37" s="1"/>
  <c r="O48" i="37"/>
  <c r="AG48" i="37" s="1"/>
  <c r="V48" i="37"/>
  <c r="W48" i="37"/>
  <c r="X48" i="37" s="1"/>
  <c r="AE48" i="37" s="1"/>
  <c r="Y48" i="37"/>
  <c r="Z48" i="37"/>
  <c r="AA48" i="37"/>
  <c r="AB48" i="37"/>
  <c r="AD48" i="37"/>
  <c r="AH48" i="37"/>
  <c r="AJ48" i="37"/>
  <c r="K48" i="41"/>
  <c r="M48" i="41" s="1"/>
  <c r="T48" i="41" s="1"/>
  <c r="L48" i="41"/>
  <c r="N48" i="41"/>
  <c r="O48" i="41"/>
  <c r="AG48" i="41" s="1"/>
  <c r="S48" i="41"/>
  <c r="V48" i="41"/>
  <c r="W48" i="41"/>
  <c r="X48" i="41" s="1"/>
  <c r="Y48" i="41"/>
  <c r="Z48" i="41"/>
  <c r="AH48" i="41" s="1"/>
  <c r="AA48" i="41"/>
  <c r="AB48" i="41"/>
  <c r="AD48" i="41"/>
  <c r="AJ48" i="41"/>
  <c r="E48" i="41"/>
  <c r="F48" i="41"/>
  <c r="K47" i="40"/>
  <c r="L47" i="40"/>
  <c r="M47" i="40"/>
  <c r="N47" i="40"/>
  <c r="T47" i="40" s="1"/>
  <c r="O47" i="40"/>
  <c r="V47" i="40"/>
  <c r="W47" i="40"/>
  <c r="X47" i="40"/>
  <c r="Y47" i="40"/>
  <c r="Z47" i="40"/>
  <c r="AJ47" i="40"/>
  <c r="E47" i="40"/>
  <c r="AE47" i="40" s="1"/>
  <c r="F47" i="40"/>
  <c r="P48" i="40" s="1"/>
  <c r="K48" i="39"/>
  <c r="L48" i="39"/>
  <c r="M48" i="39"/>
  <c r="N48" i="39"/>
  <c r="T48" i="39" s="1"/>
  <c r="O48" i="39"/>
  <c r="AG48" i="39" s="1"/>
  <c r="S48" i="39"/>
  <c r="V48" i="39"/>
  <c r="W48" i="39"/>
  <c r="X48" i="39"/>
  <c r="Y48" i="39"/>
  <c r="Z48" i="39"/>
  <c r="AJ48" i="39"/>
  <c r="E48" i="39"/>
  <c r="F48" i="39"/>
  <c r="AD48" i="39" s="1"/>
  <c r="K48" i="38"/>
  <c r="L48" i="38"/>
  <c r="N48" i="38"/>
  <c r="O48" i="38"/>
  <c r="V48" i="38"/>
  <c r="W48" i="38"/>
  <c r="X48" i="38" s="1"/>
  <c r="Y48" i="38"/>
  <c r="Z48" i="38"/>
  <c r="AJ48" i="38"/>
  <c r="E48" i="38"/>
  <c r="F48" i="38"/>
  <c r="AD48" i="38" s="1"/>
  <c r="E48" i="37"/>
  <c r="F48" i="37"/>
  <c r="AG49" i="38" l="1"/>
  <c r="AG48" i="38"/>
  <c r="S48" i="38"/>
  <c r="M48" i="38"/>
  <c r="T48" i="38" s="1"/>
  <c r="AH49" i="38"/>
  <c r="S48" i="37"/>
  <c r="Q51" i="37"/>
  <c r="Q52" i="37"/>
  <c r="AA50" i="37"/>
  <c r="AB50" i="37" s="1"/>
  <c r="Q55" i="37"/>
  <c r="Q56" i="37"/>
  <c r="AH49" i="37"/>
  <c r="AE49" i="37"/>
  <c r="AD49" i="37"/>
  <c r="AE50" i="37"/>
  <c r="Q54" i="37"/>
  <c r="AA48" i="39"/>
  <c r="AB48" i="39" s="1"/>
  <c r="AH48" i="39"/>
  <c r="AE48" i="39"/>
  <c r="Q53" i="39"/>
  <c r="X50" i="39"/>
  <c r="AE50" i="39" s="1"/>
  <c r="S50" i="39"/>
  <c r="AG50" i="39"/>
  <c r="P50" i="39"/>
  <c r="Q50" i="39" s="1"/>
  <c r="Q51" i="39"/>
  <c r="AG49" i="39"/>
  <c r="AH47" i="40"/>
  <c r="AG47" i="40"/>
  <c r="AD47" i="40"/>
  <c r="AE48" i="40"/>
  <c r="S47" i="40"/>
  <c r="AH49" i="40"/>
  <c r="AA49" i="40"/>
  <c r="AB49" i="40" s="1"/>
  <c r="AA47" i="40"/>
  <c r="AB47" i="40" s="1"/>
  <c r="Q52" i="40"/>
  <c r="Q53" i="40"/>
  <c r="Q51" i="40"/>
  <c r="P49" i="40"/>
  <c r="Q49" i="40" s="1"/>
  <c r="AD49" i="40"/>
  <c r="AG49" i="40"/>
  <c r="X49" i="40"/>
  <c r="AE49" i="40" s="1"/>
  <c r="X50" i="38"/>
  <c r="AE50" i="38" s="1"/>
  <c r="P50" i="38"/>
  <c r="AG50" i="38"/>
  <c r="P49" i="38"/>
  <c r="AH48" i="38"/>
  <c r="T49" i="38"/>
  <c r="AE48" i="38"/>
  <c r="AH50" i="38"/>
  <c r="AD50" i="38"/>
  <c r="Q53" i="38"/>
  <c r="AA50" i="38"/>
  <c r="AB50" i="38" s="1"/>
  <c r="AA49" i="38"/>
  <c r="AB49" i="38" s="1"/>
  <c r="Q49" i="41"/>
  <c r="Q50" i="41"/>
  <c r="AG49" i="41"/>
  <c r="P48" i="41"/>
  <c r="Q48" i="41" s="1"/>
  <c r="AE48" i="41"/>
  <c r="AA48" i="38"/>
  <c r="AB48" i="38" s="1"/>
  <c r="K47" i="41"/>
  <c r="L47" i="41"/>
  <c r="M47" i="41"/>
  <c r="N47" i="41"/>
  <c r="T47" i="41" s="1"/>
  <c r="O47" i="41"/>
  <c r="P47" i="41"/>
  <c r="Q47" i="41"/>
  <c r="S47" i="41"/>
  <c r="V47" i="41"/>
  <c r="W47" i="41"/>
  <c r="X47" i="41"/>
  <c r="Y47" i="41"/>
  <c r="AE47" i="41" s="1"/>
  <c r="Z47" i="41"/>
  <c r="AH47" i="41" s="1"/>
  <c r="AA47" i="41"/>
  <c r="AB47" i="41"/>
  <c r="AD47" i="41"/>
  <c r="AG47" i="41"/>
  <c r="AJ47" i="41"/>
  <c r="E47" i="41"/>
  <c r="F47" i="41"/>
  <c r="K46" i="40"/>
  <c r="S46" i="40" s="1"/>
  <c r="L46" i="40"/>
  <c r="M46" i="40"/>
  <c r="N46" i="40"/>
  <c r="T46" i="40" s="1"/>
  <c r="O46" i="40"/>
  <c r="AG46" i="40" s="1"/>
  <c r="P46" i="40"/>
  <c r="V46" i="40"/>
  <c r="W46" i="40"/>
  <c r="X46" i="40"/>
  <c r="Y46" i="40"/>
  <c r="Z46" i="40"/>
  <c r="AJ46" i="40"/>
  <c r="E46" i="40"/>
  <c r="F46" i="40"/>
  <c r="P47" i="40" s="1"/>
  <c r="K47" i="39"/>
  <c r="L47" i="39"/>
  <c r="N47" i="39"/>
  <c r="O47" i="39"/>
  <c r="V47" i="39"/>
  <c r="W47" i="39"/>
  <c r="X47" i="39"/>
  <c r="Y47" i="39"/>
  <c r="Z47" i="39"/>
  <c r="AA47" i="39"/>
  <c r="AB47" i="39"/>
  <c r="AD47" i="39"/>
  <c r="AE47" i="39"/>
  <c r="AG47" i="39"/>
  <c r="AH47" i="39"/>
  <c r="AJ47" i="39"/>
  <c r="E47" i="39"/>
  <c r="F47" i="39"/>
  <c r="P48" i="39" s="1"/>
  <c r="K47" i="38"/>
  <c r="L47" i="38"/>
  <c r="M47" i="38"/>
  <c r="N47" i="38"/>
  <c r="T47" i="38" s="1"/>
  <c r="O47" i="38"/>
  <c r="V47" i="38"/>
  <c r="W47" i="38"/>
  <c r="X47" i="38"/>
  <c r="Y47" i="38"/>
  <c r="Z47" i="38"/>
  <c r="AJ47" i="38"/>
  <c r="E47" i="38"/>
  <c r="F47" i="38"/>
  <c r="P48" i="38" s="1"/>
  <c r="K47" i="37"/>
  <c r="L47" i="37"/>
  <c r="M47" i="37"/>
  <c r="N47" i="37"/>
  <c r="T47" i="37" s="1"/>
  <c r="O47" i="37"/>
  <c r="AG47" i="37" s="1"/>
  <c r="P47" i="37"/>
  <c r="S47" i="37"/>
  <c r="V47" i="37"/>
  <c r="X47" i="37" s="1"/>
  <c r="W47" i="37"/>
  <c r="Y47" i="37"/>
  <c r="Z47" i="37"/>
  <c r="AJ47" i="37"/>
  <c r="E47" i="37"/>
  <c r="F47" i="37"/>
  <c r="P48" i="37" s="1"/>
  <c r="K46" i="41"/>
  <c r="L46" i="41"/>
  <c r="M46" i="41"/>
  <c r="N46" i="41"/>
  <c r="O46" i="41"/>
  <c r="AG46" i="41" s="1"/>
  <c r="P46" i="41"/>
  <c r="Q46" i="41" s="1"/>
  <c r="S46" i="41"/>
  <c r="T46" i="41"/>
  <c r="V46" i="41"/>
  <c r="W46" i="41"/>
  <c r="X46" i="41"/>
  <c r="Y46" i="41"/>
  <c r="AE46" i="41" s="1"/>
  <c r="Z46" i="41"/>
  <c r="AH46" i="41" s="1"/>
  <c r="AA46" i="41"/>
  <c r="AB46" i="41"/>
  <c r="AD46" i="41"/>
  <c r="AJ46" i="41"/>
  <c r="E46" i="41"/>
  <c r="F46" i="41"/>
  <c r="K45" i="40"/>
  <c r="L45" i="40"/>
  <c r="M45" i="40"/>
  <c r="N45" i="40"/>
  <c r="T45" i="40" s="1"/>
  <c r="O45" i="40"/>
  <c r="AG45" i="40" s="1"/>
  <c r="S45" i="40"/>
  <c r="V45" i="40"/>
  <c r="W45" i="40"/>
  <c r="X45" i="40"/>
  <c r="Y45" i="40"/>
  <c r="Z45" i="40"/>
  <c r="AJ45" i="40"/>
  <c r="E45" i="40"/>
  <c r="F45" i="40"/>
  <c r="AA45" i="40" s="1"/>
  <c r="AB45" i="40" s="1"/>
  <c r="K46" i="39"/>
  <c r="L46" i="39"/>
  <c r="M46" i="39" s="1"/>
  <c r="N46" i="39"/>
  <c r="O46" i="39"/>
  <c r="AG46" i="39" s="1"/>
  <c r="S46" i="39"/>
  <c r="V46" i="39"/>
  <c r="W46" i="39"/>
  <c r="X46" i="39"/>
  <c r="Y46" i="39"/>
  <c r="AE46" i="39" s="1"/>
  <c r="Z46" i="39"/>
  <c r="AJ46" i="39"/>
  <c r="E46" i="39"/>
  <c r="F46" i="39"/>
  <c r="AA46" i="39" s="1"/>
  <c r="AB46" i="39" s="1"/>
  <c r="K46" i="38"/>
  <c r="L46" i="38"/>
  <c r="M46" i="38"/>
  <c r="N46" i="38"/>
  <c r="T46" i="38" s="1"/>
  <c r="O46" i="38"/>
  <c r="V46" i="38"/>
  <c r="X46" i="38" s="1"/>
  <c r="W46" i="38"/>
  <c r="Y46" i="38"/>
  <c r="Z46" i="38"/>
  <c r="AJ46" i="38"/>
  <c r="E46" i="38"/>
  <c r="F46" i="38"/>
  <c r="AA46" i="38" s="1"/>
  <c r="AB46" i="38" s="1"/>
  <c r="K46" i="37"/>
  <c r="L46" i="37"/>
  <c r="M46" i="37"/>
  <c r="N46" i="37"/>
  <c r="O46" i="37"/>
  <c r="AG46" i="37" s="1"/>
  <c r="S46" i="37"/>
  <c r="T46" i="37"/>
  <c r="V46" i="37"/>
  <c r="X46" i="37" s="1"/>
  <c r="W46" i="37"/>
  <c r="Y46" i="37"/>
  <c r="Z46" i="37"/>
  <c r="AJ46" i="37"/>
  <c r="E46" i="37"/>
  <c r="F46" i="37"/>
  <c r="AA46" i="37" s="1"/>
  <c r="AB46" i="37" s="1"/>
  <c r="K45" i="37"/>
  <c r="L45" i="37"/>
  <c r="M45" i="37"/>
  <c r="N45" i="37"/>
  <c r="O45" i="37"/>
  <c r="P45" i="37" s="1"/>
  <c r="V45" i="37"/>
  <c r="W45" i="37"/>
  <c r="X45" i="37"/>
  <c r="Y45" i="37"/>
  <c r="Z45" i="37"/>
  <c r="AJ45" i="37"/>
  <c r="E45" i="37"/>
  <c r="AE45" i="37" s="1"/>
  <c r="F45" i="37"/>
  <c r="AA45" i="37" s="1"/>
  <c r="AB45" i="37" s="1"/>
  <c r="K45" i="38"/>
  <c r="L45" i="38"/>
  <c r="M45" i="38"/>
  <c r="N45" i="38"/>
  <c r="O45" i="38"/>
  <c r="V45" i="38"/>
  <c r="W45" i="38"/>
  <c r="X45" i="38"/>
  <c r="Y45" i="38"/>
  <c r="Z45" i="38"/>
  <c r="AJ45" i="38"/>
  <c r="E45" i="38"/>
  <c r="AE45" i="38" s="1"/>
  <c r="F45" i="38"/>
  <c r="P45" i="38" s="1"/>
  <c r="K45" i="39"/>
  <c r="L45" i="39"/>
  <c r="N45" i="39"/>
  <c r="O45" i="39"/>
  <c r="AG45" i="39" s="1"/>
  <c r="P45" i="39"/>
  <c r="V45" i="39"/>
  <c r="X45" i="39" s="1"/>
  <c r="W45" i="39"/>
  <c r="Y45" i="39"/>
  <c r="Z45" i="39"/>
  <c r="AJ45" i="39"/>
  <c r="E45" i="39"/>
  <c r="AE45" i="39" s="1"/>
  <c r="F45" i="39"/>
  <c r="AD45" i="39" s="1"/>
  <c r="K44" i="40"/>
  <c r="S44" i="40" s="1"/>
  <c r="L44" i="40"/>
  <c r="N44" i="40"/>
  <c r="O44" i="40"/>
  <c r="V44" i="40"/>
  <c r="W44" i="40"/>
  <c r="X44" i="40"/>
  <c r="Y44" i="40"/>
  <c r="Z44" i="40"/>
  <c r="AJ44" i="40"/>
  <c r="E44" i="40"/>
  <c r="F44" i="40"/>
  <c r="AD44" i="40" s="1"/>
  <c r="K45" i="41"/>
  <c r="L45" i="41"/>
  <c r="M45" i="41" s="1"/>
  <c r="N45" i="41"/>
  <c r="O45" i="41"/>
  <c r="AG45" i="41" s="1"/>
  <c r="V45" i="41"/>
  <c r="W45" i="41"/>
  <c r="X45" i="41"/>
  <c r="Y45" i="41"/>
  <c r="Z45" i="41"/>
  <c r="AH45" i="41" s="1"/>
  <c r="AA45" i="41"/>
  <c r="AB45" i="41"/>
  <c r="AD45" i="41"/>
  <c r="AE45" i="41"/>
  <c r="AJ45" i="41"/>
  <c r="E45" i="41"/>
  <c r="F45" i="41"/>
  <c r="K44" i="41"/>
  <c r="L44" i="41"/>
  <c r="N44" i="41"/>
  <c r="O44" i="41"/>
  <c r="AG44" i="41" s="1"/>
  <c r="P44" i="41"/>
  <c r="Q44" i="41" s="1"/>
  <c r="V44" i="41"/>
  <c r="W44" i="41"/>
  <c r="X44" i="41"/>
  <c r="Y44" i="41"/>
  <c r="Z44" i="41"/>
  <c r="AH44" i="41" s="1"/>
  <c r="AD44" i="41"/>
  <c r="AE44" i="41"/>
  <c r="AJ44" i="41"/>
  <c r="E44" i="41"/>
  <c r="F44" i="41"/>
  <c r="K43" i="40"/>
  <c r="L43" i="40"/>
  <c r="M43" i="40"/>
  <c r="N43" i="40"/>
  <c r="T43" i="40" s="1"/>
  <c r="O43" i="40"/>
  <c r="V43" i="40"/>
  <c r="W43" i="40"/>
  <c r="X43" i="40"/>
  <c r="Y43" i="40"/>
  <c r="Z43" i="40"/>
  <c r="AJ43" i="40"/>
  <c r="E43" i="40"/>
  <c r="AE43" i="40" s="1"/>
  <c r="F43" i="40"/>
  <c r="AD43" i="40" s="1"/>
  <c r="K44" i="39"/>
  <c r="L44" i="39"/>
  <c r="N44" i="39"/>
  <c r="O44" i="39"/>
  <c r="AG44" i="39" s="1"/>
  <c r="V44" i="39"/>
  <c r="W44" i="39"/>
  <c r="X44" i="39"/>
  <c r="Y44" i="39"/>
  <c r="Z44" i="39"/>
  <c r="AH44" i="39" s="1"/>
  <c r="AD44" i="39"/>
  <c r="AJ44" i="39"/>
  <c r="E44" i="39"/>
  <c r="AE44" i="39" s="1"/>
  <c r="F44" i="39"/>
  <c r="K44" i="38"/>
  <c r="M44" i="38" s="1"/>
  <c r="L44" i="38"/>
  <c r="N44" i="38"/>
  <c r="O44" i="38"/>
  <c r="V44" i="38"/>
  <c r="X44" i="38" s="1"/>
  <c r="W44" i="38"/>
  <c r="Y44" i="38"/>
  <c r="Z44" i="38"/>
  <c r="AJ44" i="38"/>
  <c r="E44" i="38"/>
  <c r="F44" i="38"/>
  <c r="AD44" i="38" s="1"/>
  <c r="K44" i="37"/>
  <c r="L44" i="37"/>
  <c r="N44" i="37"/>
  <c r="O44" i="37"/>
  <c r="AG44" i="37" s="1"/>
  <c r="V44" i="37"/>
  <c r="W44" i="37"/>
  <c r="Y44" i="37"/>
  <c r="Z44" i="37"/>
  <c r="AJ44" i="37"/>
  <c r="E44" i="37"/>
  <c r="F44" i="37"/>
  <c r="AD44" i="37" s="1"/>
  <c r="AG47" i="38" l="1"/>
  <c r="AE46" i="38"/>
  <c r="T44" i="38"/>
  <c r="S46" i="38"/>
  <c r="S47" i="38"/>
  <c r="P46" i="37"/>
  <c r="AG45" i="37"/>
  <c r="AD45" i="37"/>
  <c r="AD47" i="37"/>
  <c r="AH45" i="37"/>
  <c r="AA47" i="37"/>
  <c r="AB47" i="37" s="1"/>
  <c r="AH47" i="37"/>
  <c r="AE46" i="37"/>
  <c r="AE47" i="37"/>
  <c r="AH44" i="37"/>
  <c r="Q48" i="37"/>
  <c r="Q49" i="37"/>
  <c r="AD46" i="37"/>
  <c r="AH46" i="37"/>
  <c r="P47" i="39"/>
  <c r="T46" i="39"/>
  <c r="AA45" i="39"/>
  <c r="AB45" i="39" s="1"/>
  <c r="AD46" i="39"/>
  <c r="Q48" i="39"/>
  <c r="S47" i="39"/>
  <c r="P46" i="39"/>
  <c r="Q46" i="39" s="1"/>
  <c r="AH45" i="39"/>
  <c r="AH46" i="39"/>
  <c r="M47" i="39"/>
  <c r="T47" i="39" s="1"/>
  <c r="Q49" i="39"/>
  <c r="Q47" i="40"/>
  <c r="Q48" i="40"/>
  <c r="AD46" i="40"/>
  <c r="AA46" i="40"/>
  <c r="AB46" i="40" s="1"/>
  <c r="AH46" i="40"/>
  <c r="AD45" i="40"/>
  <c r="AE46" i="40"/>
  <c r="AH43" i="40"/>
  <c r="AH44" i="40"/>
  <c r="AA43" i="40"/>
  <c r="AB43" i="40" s="1"/>
  <c r="AG44" i="40"/>
  <c r="AE44" i="40"/>
  <c r="AH45" i="40"/>
  <c r="Q50" i="40"/>
  <c r="P45" i="40"/>
  <c r="AG43" i="40"/>
  <c r="M44" i="40"/>
  <c r="AE45" i="40"/>
  <c r="P46" i="38"/>
  <c r="Q46" i="38" s="1"/>
  <c r="AG46" i="38"/>
  <c r="S44" i="38"/>
  <c r="AH46" i="38"/>
  <c r="AD47" i="38"/>
  <c r="AD45" i="38"/>
  <c r="AD46" i="38"/>
  <c r="AA47" i="38"/>
  <c r="AB47" i="38" s="1"/>
  <c r="AA45" i="38"/>
  <c r="AB45" i="38" s="1"/>
  <c r="AH47" i="38"/>
  <c r="AH45" i="38"/>
  <c r="AE47" i="38"/>
  <c r="Q49" i="38"/>
  <c r="AH44" i="38"/>
  <c r="AE44" i="38"/>
  <c r="Q50" i="38"/>
  <c r="Q51" i="38"/>
  <c r="AG44" i="38"/>
  <c r="AG45" i="38"/>
  <c r="P47" i="38"/>
  <c r="Q47" i="38" s="1"/>
  <c r="X44" i="37"/>
  <c r="T45" i="37"/>
  <c r="S45" i="37"/>
  <c r="T45" i="38"/>
  <c r="S45" i="38"/>
  <c r="S45" i="39"/>
  <c r="M45" i="39"/>
  <c r="T45" i="39" s="1"/>
  <c r="T44" i="40"/>
  <c r="P44" i="40"/>
  <c r="AA44" i="40"/>
  <c r="AB44" i="40" s="1"/>
  <c r="P45" i="41"/>
  <c r="Q45" i="41" s="1"/>
  <c r="T45" i="41"/>
  <c r="M44" i="41"/>
  <c r="S45" i="41"/>
  <c r="AA44" i="41"/>
  <c r="AB44" i="41" s="1"/>
  <c r="T44" i="41"/>
  <c r="S44" i="41"/>
  <c r="S43" i="40"/>
  <c r="S44" i="39"/>
  <c r="M44" i="39"/>
  <c r="T44" i="39" s="1"/>
  <c r="AA44" i="39"/>
  <c r="AB44" i="39" s="1"/>
  <c r="AA44" i="38"/>
  <c r="AB44" i="38" s="1"/>
  <c r="M44" i="37"/>
  <c r="T44" i="37" s="1"/>
  <c r="AA44" i="37"/>
  <c r="AB44" i="37" s="1"/>
  <c r="S44" i="37"/>
  <c r="AE44" i="37" l="1"/>
  <c r="Q46" i="37"/>
  <c r="Q47" i="37"/>
  <c r="Q47" i="39"/>
  <c r="Q45" i="40"/>
  <c r="Q46" i="40"/>
  <c r="Q48" i="38"/>
  <c r="K43" i="41"/>
  <c r="L43" i="41"/>
  <c r="M43" i="41" s="1"/>
  <c r="T43" i="41" s="1"/>
  <c r="N43" i="41"/>
  <c r="O43" i="41"/>
  <c r="AG43" i="41" s="1"/>
  <c r="P43" i="41"/>
  <c r="Q43" i="41"/>
  <c r="S43" i="41"/>
  <c r="V43" i="41"/>
  <c r="W43" i="41"/>
  <c r="X43" i="41"/>
  <c r="Y43" i="41"/>
  <c r="AE43" i="41" s="1"/>
  <c r="Z43" i="41"/>
  <c r="AH43" i="41" s="1"/>
  <c r="AA43" i="41"/>
  <c r="AB43" i="41"/>
  <c r="AD43" i="41"/>
  <c r="AJ43" i="41"/>
  <c r="E43" i="41"/>
  <c r="F43" i="41"/>
  <c r="K42" i="40"/>
  <c r="L42" i="40"/>
  <c r="N42" i="40"/>
  <c r="O42" i="40"/>
  <c r="AG42" i="40" s="1"/>
  <c r="V42" i="40"/>
  <c r="W42" i="40"/>
  <c r="X42" i="40"/>
  <c r="Y42" i="40"/>
  <c r="Z42" i="40"/>
  <c r="AH42" i="40" s="1"/>
  <c r="AD42" i="40"/>
  <c r="AJ42" i="40"/>
  <c r="E42" i="40"/>
  <c r="F42" i="40"/>
  <c r="P43" i="40" s="1"/>
  <c r="K43" i="39"/>
  <c r="L43" i="39"/>
  <c r="N43" i="39"/>
  <c r="O43" i="39"/>
  <c r="V43" i="39"/>
  <c r="W43" i="39"/>
  <c r="X43" i="39"/>
  <c r="Y43" i="39"/>
  <c r="Z43" i="39"/>
  <c r="AH43" i="39" s="1"/>
  <c r="AD43" i="39"/>
  <c r="AJ43" i="39"/>
  <c r="E43" i="39"/>
  <c r="AE43" i="39" s="1"/>
  <c r="F43" i="39"/>
  <c r="P44" i="39" s="1"/>
  <c r="K43" i="38"/>
  <c r="L43" i="38"/>
  <c r="M43" i="38"/>
  <c r="N43" i="38"/>
  <c r="T43" i="38" s="1"/>
  <c r="O43" i="38"/>
  <c r="V43" i="38"/>
  <c r="W43" i="38"/>
  <c r="Y43" i="38"/>
  <c r="Z43" i="38"/>
  <c r="AJ43" i="38"/>
  <c r="E43" i="38"/>
  <c r="F43" i="38"/>
  <c r="P44" i="38" s="1"/>
  <c r="K43" i="37"/>
  <c r="L43" i="37"/>
  <c r="M43" i="37" s="1"/>
  <c r="N43" i="37"/>
  <c r="O43" i="37"/>
  <c r="S43" i="37"/>
  <c r="V43" i="37"/>
  <c r="W43" i="37"/>
  <c r="X43" i="37"/>
  <c r="Y43" i="37"/>
  <c r="Z43" i="37"/>
  <c r="AJ43" i="37"/>
  <c r="E43" i="37"/>
  <c r="F43" i="37"/>
  <c r="P44" i="37" s="1"/>
  <c r="K42" i="41"/>
  <c r="L42" i="41"/>
  <c r="M42" i="41"/>
  <c r="N42" i="41"/>
  <c r="O42" i="41"/>
  <c r="AG42" i="41" s="1"/>
  <c r="P42" i="41"/>
  <c r="Q42" i="41"/>
  <c r="S42" i="41"/>
  <c r="T42" i="41"/>
  <c r="V42" i="41"/>
  <c r="W42" i="41"/>
  <c r="X42" i="41"/>
  <c r="Y42" i="41"/>
  <c r="AE42" i="41" s="1"/>
  <c r="Z42" i="41"/>
  <c r="AA42" i="41" s="1"/>
  <c r="AB42" i="41" s="1"/>
  <c r="AD42" i="41"/>
  <c r="AJ42" i="41"/>
  <c r="E41" i="41"/>
  <c r="F41" i="41"/>
  <c r="E42" i="41"/>
  <c r="F42" i="41"/>
  <c r="E41" i="40"/>
  <c r="AE41" i="40" s="1"/>
  <c r="F41" i="40"/>
  <c r="K41" i="40"/>
  <c r="L41" i="40"/>
  <c r="M41" i="40"/>
  <c r="N41" i="40"/>
  <c r="O41" i="40"/>
  <c r="AG41" i="40" s="1"/>
  <c r="S41" i="40"/>
  <c r="T41" i="40"/>
  <c r="V41" i="40"/>
  <c r="W41" i="40"/>
  <c r="X41" i="40"/>
  <c r="Y41" i="40"/>
  <c r="Z41" i="40"/>
  <c r="AD41" i="40"/>
  <c r="AJ41" i="40"/>
  <c r="K42" i="39"/>
  <c r="L42" i="39"/>
  <c r="M42" i="39" s="1"/>
  <c r="N42" i="39"/>
  <c r="O42" i="39"/>
  <c r="S42" i="39"/>
  <c r="V42" i="39"/>
  <c r="W42" i="39"/>
  <c r="Y42" i="39"/>
  <c r="Z42" i="39"/>
  <c r="AJ42" i="39"/>
  <c r="E42" i="39"/>
  <c r="F42" i="39"/>
  <c r="AA42" i="39" s="1"/>
  <c r="AB42" i="39" s="1"/>
  <c r="K42" i="38"/>
  <c r="M42" i="38" s="1"/>
  <c r="T42" i="38" s="1"/>
  <c r="L42" i="38"/>
  <c r="N42" i="38"/>
  <c r="O42" i="38"/>
  <c r="V42" i="38"/>
  <c r="W42" i="38"/>
  <c r="Y42" i="38"/>
  <c r="Z42" i="38"/>
  <c r="AJ42" i="38"/>
  <c r="E42" i="38"/>
  <c r="F42" i="38"/>
  <c r="AA42" i="38" s="1"/>
  <c r="AB42" i="38" s="1"/>
  <c r="K42" i="37"/>
  <c r="L42" i="37"/>
  <c r="N42" i="37"/>
  <c r="O42" i="37"/>
  <c r="V42" i="37"/>
  <c r="W42" i="37"/>
  <c r="X42" i="37"/>
  <c r="Y42" i="37"/>
  <c r="Z42" i="37"/>
  <c r="AJ42" i="37"/>
  <c r="E42" i="37"/>
  <c r="F42" i="37"/>
  <c r="AA42" i="37" s="1"/>
  <c r="AB42" i="37" s="1"/>
  <c r="AG43" i="38" l="1"/>
  <c r="S42" i="38"/>
  <c r="AG42" i="38"/>
  <c r="X43" i="38"/>
  <c r="P43" i="38"/>
  <c r="X42" i="38"/>
  <c r="AD43" i="37"/>
  <c r="AD42" i="37"/>
  <c r="S42" i="37"/>
  <c r="AH43" i="37"/>
  <c r="AE43" i="37"/>
  <c r="AH42" i="37"/>
  <c r="Q45" i="37"/>
  <c r="AA43" i="37"/>
  <c r="AB43" i="37" s="1"/>
  <c r="P43" i="37"/>
  <c r="Q44" i="37" s="1"/>
  <c r="AD42" i="39"/>
  <c r="AH42" i="39"/>
  <c r="X42" i="39"/>
  <c r="T42" i="39"/>
  <c r="AG43" i="39"/>
  <c r="S43" i="39"/>
  <c r="Q45" i="39"/>
  <c r="Q44" i="40"/>
  <c r="AE42" i="40"/>
  <c r="AE43" i="38"/>
  <c r="AH43" i="38"/>
  <c r="S43" i="38"/>
  <c r="AH42" i="38"/>
  <c r="AE42" i="38"/>
  <c r="Q44" i="38"/>
  <c r="Q45" i="38"/>
  <c r="AD42" i="38"/>
  <c r="AD43" i="38"/>
  <c r="AA43" i="38"/>
  <c r="AB43" i="38" s="1"/>
  <c r="P42" i="40"/>
  <c r="S42" i="40"/>
  <c r="M42" i="40"/>
  <c r="T42" i="40" s="1"/>
  <c r="AA42" i="40"/>
  <c r="AB42" i="40" s="1"/>
  <c r="P43" i="39"/>
  <c r="Q44" i="39" s="1"/>
  <c r="AA43" i="39"/>
  <c r="AB43" i="39" s="1"/>
  <c r="M43" i="39"/>
  <c r="T43" i="39" s="1"/>
  <c r="T43" i="37"/>
  <c r="AG43" i="37"/>
  <c r="AH42" i="41"/>
  <c r="AA41" i="40"/>
  <c r="AB41" i="40" s="1"/>
  <c r="AH41" i="40"/>
  <c r="AE42" i="39"/>
  <c r="AG42" i="39"/>
  <c r="AE42" i="37"/>
  <c r="M42" i="37"/>
  <c r="T42" i="37" s="1"/>
  <c r="AG42" i="37"/>
  <c r="Q43" i="40" l="1"/>
  <c r="K41" i="41" l="1"/>
  <c r="S41" i="41" s="1"/>
  <c r="L41" i="41"/>
  <c r="M41" i="41"/>
  <c r="N41" i="41"/>
  <c r="T41" i="41" s="1"/>
  <c r="O41" i="41"/>
  <c r="P41" i="41"/>
  <c r="Q41" i="41"/>
  <c r="V41" i="41"/>
  <c r="W41" i="41"/>
  <c r="X41" i="41"/>
  <c r="Y41" i="41"/>
  <c r="Z41" i="41"/>
  <c r="AA41" i="41"/>
  <c r="AB41" i="41"/>
  <c r="AD41" i="41"/>
  <c r="AE41" i="41"/>
  <c r="AG41" i="41"/>
  <c r="AH41" i="41"/>
  <c r="AJ41" i="41"/>
  <c r="K40" i="40"/>
  <c r="L40" i="40"/>
  <c r="M40" i="40"/>
  <c r="N40" i="40"/>
  <c r="O40" i="40"/>
  <c r="AG40" i="40" s="1"/>
  <c r="V40" i="40"/>
  <c r="W40" i="40"/>
  <c r="X40" i="40"/>
  <c r="Y40" i="40"/>
  <c r="Z40" i="40"/>
  <c r="AH40" i="40" s="1"/>
  <c r="AA40" i="40"/>
  <c r="AB40" i="40"/>
  <c r="AJ40" i="40"/>
  <c r="E40" i="40"/>
  <c r="AE40" i="40" s="1"/>
  <c r="F40" i="40"/>
  <c r="P41" i="40" s="1"/>
  <c r="K41" i="39"/>
  <c r="L41" i="39"/>
  <c r="M41" i="39"/>
  <c r="N41" i="39"/>
  <c r="O41" i="39"/>
  <c r="AG41" i="39" s="1"/>
  <c r="V41" i="39"/>
  <c r="W41" i="39"/>
  <c r="X41" i="39"/>
  <c r="Y41" i="39"/>
  <c r="Z41" i="39"/>
  <c r="AH41" i="39" s="1"/>
  <c r="AD41" i="39"/>
  <c r="AJ41" i="39"/>
  <c r="E41" i="39"/>
  <c r="AE41" i="39" s="1"/>
  <c r="F41" i="39"/>
  <c r="P42" i="39" s="1"/>
  <c r="K41" i="38"/>
  <c r="M41" i="38" s="1"/>
  <c r="L41" i="38"/>
  <c r="N41" i="38"/>
  <c r="O41" i="38"/>
  <c r="V41" i="38"/>
  <c r="W41" i="38"/>
  <c r="X41" i="38"/>
  <c r="Y41" i="38"/>
  <c r="Z41" i="38"/>
  <c r="AJ41" i="38"/>
  <c r="E41" i="38"/>
  <c r="AE41" i="38" s="1"/>
  <c r="F41" i="38"/>
  <c r="P42" i="38" s="1"/>
  <c r="K41" i="37"/>
  <c r="L41" i="37"/>
  <c r="M41" i="37"/>
  <c r="N41" i="37"/>
  <c r="O41" i="37"/>
  <c r="V41" i="37"/>
  <c r="W41" i="37"/>
  <c r="X41" i="37"/>
  <c r="Y41" i="37"/>
  <c r="Z41" i="37"/>
  <c r="AA41" i="37" s="1"/>
  <c r="AB41" i="37" s="1"/>
  <c r="AD41" i="37"/>
  <c r="AE41" i="37"/>
  <c r="AG41" i="37"/>
  <c r="AH41" i="37"/>
  <c r="AJ41" i="37"/>
  <c r="E41" i="37"/>
  <c r="F41" i="37"/>
  <c r="P42" i="37" s="1"/>
  <c r="T41" i="38" l="1"/>
  <c r="S41" i="37"/>
  <c r="Q43" i="37"/>
  <c r="T41" i="37"/>
  <c r="AA41" i="39"/>
  <c r="AB41" i="39" s="1"/>
  <c r="Q43" i="39"/>
  <c r="S41" i="39"/>
  <c r="P40" i="40"/>
  <c r="Q42" i="40"/>
  <c r="T40" i="40"/>
  <c r="S40" i="40"/>
  <c r="AD40" i="40"/>
  <c r="S41" i="38"/>
  <c r="Q43" i="38"/>
  <c r="AH41" i="38"/>
  <c r="AG41" i="38"/>
  <c r="AD41" i="38"/>
  <c r="AA41" i="38"/>
  <c r="AB41" i="38" s="1"/>
  <c r="T41" i="39"/>
  <c r="K40" i="41"/>
  <c r="S40" i="41" s="1"/>
  <c r="L40" i="41"/>
  <c r="M40" i="41" s="1"/>
  <c r="T40" i="41" s="1"/>
  <c r="N40" i="41"/>
  <c r="O40" i="41"/>
  <c r="V40" i="41"/>
  <c r="X40" i="41" s="1"/>
  <c r="AE40" i="41" s="1"/>
  <c r="W40" i="41"/>
  <c r="Y40" i="41"/>
  <c r="Z40" i="41"/>
  <c r="AD40" i="41"/>
  <c r="AG40" i="41"/>
  <c r="AJ40" i="41"/>
  <c r="E40" i="41"/>
  <c r="F40" i="41"/>
  <c r="P40" i="41" s="1"/>
  <c r="Q40" i="41" s="1"/>
  <c r="K39" i="40"/>
  <c r="S39" i="40" s="1"/>
  <c r="L39" i="40"/>
  <c r="M39" i="40"/>
  <c r="N39" i="40"/>
  <c r="T39" i="40" s="1"/>
  <c r="O39" i="40"/>
  <c r="AG39" i="40" s="1"/>
  <c r="V39" i="40"/>
  <c r="W39" i="40"/>
  <c r="X39" i="40"/>
  <c r="Y39" i="40"/>
  <c r="Z39" i="40"/>
  <c r="AJ39" i="40"/>
  <c r="E39" i="40"/>
  <c r="F39" i="40"/>
  <c r="AA39" i="40" s="1"/>
  <c r="AB39" i="40" s="1"/>
  <c r="K40" i="39"/>
  <c r="L40" i="39"/>
  <c r="M40" i="39"/>
  <c r="N40" i="39"/>
  <c r="O40" i="39"/>
  <c r="V40" i="39"/>
  <c r="X40" i="39" s="1"/>
  <c r="W40" i="39"/>
  <c r="Y40" i="39"/>
  <c r="Z40" i="39"/>
  <c r="AJ40" i="39"/>
  <c r="E40" i="39"/>
  <c r="F40" i="39"/>
  <c r="P41" i="39" s="1"/>
  <c r="K40" i="38"/>
  <c r="L40" i="38"/>
  <c r="M40" i="38"/>
  <c r="N40" i="38"/>
  <c r="O40" i="38"/>
  <c r="AG40" i="38" s="1"/>
  <c r="V40" i="38"/>
  <c r="W40" i="38"/>
  <c r="Y40" i="38"/>
  <c r="Z40" i="38"/>
  <c r="AJ40" i="38"/>
  <c r="E40" i="38"/>
  <c r="F40" i="38"/>
  <c r="P41" i="38" s="1"/>
  <c r="K40" i="37"/>
  <c r="L40" i="37"/>
  <c r="N40" i="37"/>
  <c r="O40" i="37"/>
  <c r="AG40" i="37" s="1"/>
  <c r="P40" i="37"/>
  <c r="V40" i="37"/>
  <c r="X40" i="37" s="1"/>
  <c r="W40" i="37"/>
  <c r="Y40" i="37"/>
  <c r="Z40" i="37"/>
  <c r="AJ40" i="37"/>
  <c r="E40" i="37"/>
  <c r="F40" i="37"/>
  <c r="P41" i="37" s="1"/>
  <c r="K39" i="41"/>
  <c r="L39" i="41"/>
  <c r="M39" i="41" s="1"/>
  <c r="T39" i="41" s="1"/>
  <c r="N39" i="41"/>
  <c r="O39" i="41"/>
  <c r="AG39" i="41" s="1"/>
  <c r="P39" i="41"/>
  <c r="Q39" i="41" s="1"/>
  <c r="V39" i="41"/>
  <c r="W39" i="41"/>
  <c r="X39" i="41"/>
  <c r="Y39" i="41"/>
  <c r="AE39" i="41" s="1"/>
  <c r="Z39" i="41"/>
  <c r="AH39" i="41" s="1"/>
  <c r="AA39" i="41"/>
  <c r="AB39" i="41"/>
  <c r="AD39" i="41"/>
  <c r="AJ39" i="41"/>
  <c r="E39" i="41"/>
  <c r="F39" i="41"/>
  <c r="K38" i="40"/>
  <c r="M38" i="40" s="1"/>
  <c r="L38" i="40"/>
  <c r="N38" i="40"/>
  <c r="O38" i="40"/>
  <c r="V38" i="40"/>
  <c r="W38" i="40"/>
  <c r="X38" i="40"/>
  <c r="Y38" i="40"/>
  <c r="Z38" i="40"/>
  <c r="AJ38" i="40"/>
  <c r="E38" i="40"/>
  <c r="F38" i="40"/>
  <c r="AA38" i="40" s="1"/>
  <c r="AB38" i="40" s="1"/>
  <c r="K39" i="39"/>
  <c r="L39" i="39"/>
  <c r="M39" i="39"/>
  <c r="N39" i="39"/>
  <c r="O39" i="39"/>
  <c r="AG39" i="39" s="1"/>
  <c r="P39" i="39"/>
  <c r="S39" i="39"/>
  <c r="V39" i="39"/>
  <c r="W39" i="39"/>
  <c r="X39" i="39"/>
  <c r="Y39" i="39"/>
  <c r="Z39" i="39"/>
  <c r="AJ39" i="39"/>
  <c r="E39" i="39"/>
  <c r="F39" i="39"/>
  <c r="AD39" i="39" s="1"/>
  <c r="K39" i="38"/>
  <c r="L39" i="38"/>
  <c r="N39" i="38"/>
  <c r="O39" i="38"/>
  <c r="V39" i="38"/>
  <c r="W39" i="38"/>
  <c r="X39" i="38"/>
  <c r="Y39" i="38"/>
  <c r="Z39" i="38"/>
  <c r="AJ39" i="38"/>
  <c r="E39" i="38"/>
  <c r="F39" i="38"/>
  <c r="AA39" i="38" s="1"/>
  <c r="AB39" i="38" s="1"/>
  <c r="K39" i="37"/>
  <c r="L39" i="37"/>
  <c r="N39" i="37"/>
  <c r="O39" i="37"/>
  <c r="V39" i="37"/>
  <c r="W39" i="37"/>
  <c r="Y39" i="37"/>
  <c r="Z39" i="37"/>
  <c r="AH39" i="37" s="1"/>
  <c r="AA39" i="37"/>
  <c r="AB39" i="37"/>
  <c r="AD39" i="37"/>
  <c r="AJ39" i="37"/>
  <c r="E39" i="37"/>
  <c r="F39" i="37"/>
  <c r="K38" i="41"/>
  <c r="L38" i="41"/>
  <c r="N38" i="41"/>
  <c r="O38" i="41"/>
  <c r="P38" i="41"/>
  <c r="Q38" i="41" s="1"/>
  <c r="V38" i="41"/>
  <c r="W38" i="41"/>
  <c r="X38" i="41"/>
  <c r="Y38" i="41"/>
  <c r="AE38" i="41" s="1"/>
  <c r="Z38" i="41"/>
  <c r="AH38" i="41" s="1"/>
  <c r="AA38" i="41"/>
  <c r="AB38" i="41"/>
  <c r="AD38" i="41"/>
  <c r="AG38" i="41"/>
  <c r="AJ38" i="41"/>
  <c r="E38" i="41"/>
  <c r="F38" i="41"/>
  <c r="K37" i="40"/>
  <c r="L37" i="40"/>
  <c r="N37" i="40"/>
  <c r="O37" i="40"/>
  <c r="P37" i="40"/>
  <c r="V37" i="40"/>
  <c r="W37" i="40"/>
  <c r="X37" i="40"/>
  <c r="Y37" i="40"/>
  <c r="Z37" i="40"/>
  <c r="AH37" i="40" s="1"/>
  <c r="AA37" i="40"/>
  <c r="AB37" i="40"/>
  <c r="AD37" i="40"/>
  <c r="AJ37" i="40"/>
  <c r="E37" i="40"/>
  <c r="AE37" i="40" s="1"/>
  <c r="F37" i="40"/>
  <c r="K38" i="39"/>
  <c r="L38" i="39"/>
  <c r="S38" i="39" s="1"/>
  <c r="N38" i="39"/>
  <c r="O38" i="39"/>
  <c r="AG38" i="39" s="1"/>
  <c r="V38" i="39"/>
  <c r="W38" i="39"/>
  <c r="Y38" i="39"/>
  <c r="Z38" i="39"/>
  <c r="AH38" i="39" s="1"/>
  <c r="AA38" i="39"/>
  <c r="AB38" i="39" s="1"/>
  <c r="AJ38" i="39"/>
  <c r="E38" i="39"/>
  <c r="F38" i="39"/>
  <c r="AD38" i="39" s="1"/>
  <c r="K38" i="38"/>
  <c r="L38" i="38"/>
  <c r="N38" i="38"/>
  <c r="O38" i="38"/>
  <c r="V38" i="38"/>
  <c r="W38" i="38"/>
  <c r="X38" i="38"/>
  <c r="Y38" i="38"/>
  <c r="Z38" i="38"/>
  <c r="AJ38" i="38"/>
  <c r="E38" i="38"/>
  <c r="F38" i="38"/>
  <c r="K38" i="37"/>
  <c r="L38" i="37"/>
  <c r="M38" i="37"/>
  <c r="N38" i="37"/>
  <c r="T38" i="37" s="1"/>
  <c r="O38" i="37"/>
  <c r="AG38" i="37" s="1"/>
  <c r="V38" i="37"/>
  <c r="W38" i="37"/>
  <c r="Y38" i="37"/>
  <c r="Z38" i="37"/>
  <c r="AJ38" i="37"/>
  <c r="E38" i="37"/>
  <c r="F38" i="37"/>
  <c r="AD38" i="37" s="1"/>
  <c r="K37" i="41"/>
  <c r="L37" i="41"/>
  <c r="M37" i="41"/>
  <c r="N37" i="41"/>
  <c r="O37" i="41"/>
  <c r="AG37" i="41" s="1"/>
  <c r="P37" i="41"/>
  <c r="Q37" i="41"/>
  <c r="S37" i="41"/>
  <c r="T37" i="41"/>
  <c r="V37" i="41"/>
  <c r="W37" i="41"/>
  <c r="X37" i="41"/>
  <c r="Y37" i="41"/>
  <c r="AE37" i="41" s="1"/>
  <c r="Z37" i="41"/>
  <c r="AH37" i="41" s="1"/>
  <c r="AA37" i="41"/>
  <c r="AB37" i="41"/>
  <c r="AD37" i="41"/>
  <c r="AJ37" i="41"/>
  <c r="E37" i="41"/>
  <c r="F37" i="41"/>
  <c r="K36" i="40"/>
  <c r="L36" i="40"/>
  <c r="N36" i="40"/>
  <c r="O36" i="40"/>
  <c r="V36" i="40"/>
  <c r="W36" i="40"/>
  <c r="X36" i="40"/>
  <c r="Y36" i="40"/>
  <c r="Z36" i="40"/>
  <c r="AH36" i="40" s="1"/>
  <c r="AA36" i="40"/>
  <c r="AB36" i="40"/>
  <c r="AD36" i="40"/>
  <c r="AJ36" i="40"/>
  <c r="E36" i="40"/>
  <c r="AG36" i="40" s="1"/>
  <c r="F36" i="40"/>
  <c r="K37" i="39"/>
  <c r="L37" i="39"/>
  <c r="M37" i="39" s="1"/>
  <c r="T37" i="39" s="1"/>
  <c r="N37" i="39"/>
  <c r="O37" i="39"/>
  <c r="AG37" i="39" s="1"/>
  <c r="S37" i="39"/>
  <c r="V37" i="39"/>
  <c r="W37" i="39"/>
  <c r="X37" i="39"/>
  <c r="Y37" i="39"/>
  <c r="AE37" i="39" s="1"/>
  <c r="Z37" i="39"/>
  <c r="AJ37" i="39"/>
  <c r="E37" i="39"/>
  <c r="F37" i="39"/>
  <c r="AA37" i="39" s="1"/>
  <c r="AB37" i="39" s="1"/>
  <c r="K37" i="38"/>
  <c r="M37" i="38" s="1"/>
  <c r="T37" i="38" s="1"/>
  <c r="L37" i="38"/>
  <c r="N37" i="38"/>
  <c r="O37" i="38"/>
  <c r="V37" i="38"/>
  <c r="W37" i="38"/>
  <c r="X37" i="38"/>
  <c r="Y37" i="38"/>
  <c r="Z37" i="38"/>
  <c r="AJ37" i="38"/>
  <c r="E37" i="38"/>
  <c r="F37" i="38"/>
  <c r="AA37" i="38" s="1"/>
  <c r="AB37" i="38" s="1"/>
  <c r="K37" i="37"/>
  <c r="L37" i="37"/>
  <c r="N37" i="37"/>
  <c r="O37" i="37"/>
  <c r="AG37" i="37" s="1"/>
  <c r="V37" i="37"/>
  <c r="X37" i="37" s="1"/>
  <c r="W37" i="37"/>
  <c r="Y37" i="37"/>
  <c r="Z37" i="37"/>
  <c r="AJ37" i="37"/>
  <c r="E37" i="37"/>
  <c r="F37" i="37"/>
  <c r="AA37" i="37" s="1"/>
  <c r="AB37" i="37" s="1"/>
  <c r="K36" i="41"/>
  <c r="L36" i="41"/>
  <c r="M36" i="41"/>
  <c r="N36" i="41"/>
  <c r="O36" i="41"/>
  <c r="AG36" i="41" s="1"/>
  <c r="P36" i="41"/>
  <c r="Q36" i="41"/>
  <c r="S36" i="41"/>
  <c r="T36" i="41"/>
  <c r="V36" i="41"/>
  <c r="W36" i="41"/>
  <c r="X36" i="41"/>
  <c r="Y36" i="41"/>
  <c r="AE36" i="41" s="1"/>
  <c r="Z36" i="41"/>
  <c r="AH36" i="41" s="1"/>
  <c r="AA36" i="41"/>
  <c r="AB36" i="41"/>
  <c r="AD36" i="41"/>
  <c r="AJ36" i="41"/>
  <c r="E36" i="41"/>
  <c r="F36" i="41"/>
  <c r="K35" i="40"/>
  <c r="S35" i="40" s="1"/>
  <c r="L35" i="40"/>
  <c r="M35" i="40"/>
  <c r="N35" i="40"/>
  <c r="T35" i="40" s="1"/>
  <c r="O35" i="40"/>
  <c r="AG35" i="40" s="1"/>
  <c r="P35" i="40"/>
  <c r="V35" i="40"/>
  <c r="W35" i="40"/>
  <c r="X35" i="40" s="1"/>
  <c r="Y35" i="40"/>
  <c r="Z35" i="40"/>
  <c r="AJ35" i="40"/>
  <c r="E35" i="40"/>
  <c r="F35" i="40"/>
  <c r="AA35" i="40" s="1"/>
  <c r="AB35" i="40" s="1"/>
  <c r="K36" i="39"/>
  <c r="L36" i="39"/>
  <c r="M36" i="39" s="1"/>
  <c r="N36" i="39"/>
  <c r="O36" i="39"/>
  <c r="AG36" i="39" s="1"/>
  <c r="P36" i="39"/>
  <c r="Q36" i="39"/>
  <c r="S36" i="39"/>
  <c r="V36" i="39"/>
  <c r="W36" i="39"/>
  <c r="X36" i="39"/>
  <c r="Y36" i="39"/>
  <c r="Z36" i="39"/>
  <c r="AJ36" i="39"/>
  <c r="E36" i="39"/>
  <c r="F36" i="39"/>
  <c r="P37" i="39" s="1"/>
  <c r="Q37" i="39" s="1"/>
  <c r="K36" i="38"/>
  <c r="S36" i="38" s="1"/>
  <c r="L36" i="38"/>
  <c r="M36" i="38" s="1"/>
  <c r="N36" i="38"/>
  <c r="O36" i="38"/>
  <c r="AG36" i="38" s="1"/>
  <c r="P36" i="38"/>
  <c r="V36" i="38"/>
  <c r="W36" i="38"/>
  <c r="X36" i="38"/>
  <c r="Y36" i="38"/>
  <c r="Z36" i="38"/>
  <c r="AA36" i="38" s="1"/>
  <c r="AB36" i="38" s="1"/>
  <c r="AJ36" i="38"/>
  <c r="E36" i="38"/>
  <c r="F36" i="38"/>
  <c r="AD36" i="38" s="1"/>
  <c r="K36" i="37"/>
  <c r="S36" i="37" s="1"/>
  <c r="L36" i="37"/>
  <c r="M36" i="37"/>
  <c r="N36" i="37"/>
  <c r="T36" i="37" s="1"/>
  <c r="O36" i="37"/>
  <c r="AG36" i="37" s="1"/>
  <c r="P36" i="37"/>
  <c r="Q36" i="37" s="1"/>
  <c r="V36" i="37"/>
  <c r="W36" i="37"/>
  <c r="X36" i="37"/>
  <c r="Y36" i="37"/>
  <c r="Z36" i="37"/>
  <c r="AJ36" i="37"/>
  <c r="E36" i="37"/>
  <c r="F36" i="37"/>
  <c r="AA36" i="37" s="1"/>
  <c r="AB36" i="37" s="1"/>
  <c r="K35" i="37"/>
  <c r="L35" i="37"/>
  <c r="N35" i="37"/>
  <c r="O35" i="37"/>
  <c r="P35" i="37"/>
  <c r="V35" i="37"/>
  <c r="W35" i="37"/>
  <c r="X35" i="37"/>
  <c r="Y35" i="37"/>
  <c r="Z35" i="37"/>
  <c r="AH35" i="37" s="1"/>
  <c r="AA35" i="37"/>
  <c r="AB35" i="37"/>
  <c r="AD35" i="37"/>
  <c r="AE35" i="37"/>
  <c r="AG35" i="37"/>
  <c r="AJ35" i="37"/>
  <c r="E35" i="37"/>
  <c r="F35" i="37"/>
  <c r="K35" i="38"/>
  <c r="L35" i="38"/>
  <c r="M35" i="38"/>
  <c r="N35" i="38"/>
  <c r="T35" i="38" s="1"/>
  <c r="O35" i="38"/>
  <c r="V35" i="38"/>
  <c r="W35" i="38"/>
  <c r="X35" i="38"/>
  <c r="Y35" i="38"/>
  <c r="Z35" i="38"/>
  <c r="AA35" i="38" s="1"/>
  <c r="AB35" i="38" s="1"/>
  <c r="AJ35" i="38"/>
  <c r="E35" i="38"/>
  <c r="AE35" i="38" s="1"/>
  <c r="F35" i="38"/>
  <c r="AD35" i="38" s="1"/>
  <c r="K35" i="39"/>
  <c r="L35" i="39"/>
  <c r="M35" i="39"/>
  <c r="N35" i="39"/>
  <c r="O35" i="39"/>
  <c r="AG35" i="39" s="1"/>
  <c r="P35" i="39"/>
  <c r="V35" i="39"/>
  <c r="W35" i="39"/>
  <c r="X35" i="39"/>
  <c r="Y35" i="39"/>
  <c r="Z35" i="39"/>
  <c r="AH35" i="39" s="1"/>
  <c r="AD35" i="39"/>
  <c r="AJ35" i="39"/>
  <c r="E35" i="39"/>
  <c r="AE35" i="39" s="1"/>
  <c r="F35" i="39"/>
  <c r="K34" i="40"/>
  <c r="L34" i="40"/>
  <c r="M34" i="40"/>
  <c r="N34" i="40"/>
  <c r="O34" i="40"/>
  <c r="V34" i="40"/>
  <c r="X34" i="40" s="1"/>
  <c r="W34" i="40"/>
  <c r="Y34" i="40"/>
  <c r="Z34" i="40"/>
  <c r="AJ34" i="40"/>
  <c r="E34" i="40"/>
  <c r="AG34" i="40" s="1"/>
  <c r="F34" i="40"/>
  <c r="AD34" i="40" s="1"/>
  <c r="K35" i="41"/>
  <c r="S35" i="41" s="1"/>
  <c r="L35" i="41"/>
  <c r="M35" i="41"/>
  <c r="N35" i="41"/>
  <c r="T35" i="41" s="1"/>
  <c r="O35" i="41"/>
  <c r="P35" i="41"/>
  <c r="Q35" i="41"/>
  <c r="V35" i="41"/>
  <c r="W35" i="41"/>
  <c r="X35" i="41"/>
  <c r="Y35" i="41"/>
  <c r="Z35" i="41"/>
  <c r="AH35" i="41" s="1"/>
  <c r="AA35" i="41"/>
  <c r="AB35" i="41"/>
  <c r="AD35" i="41"/>
  <c r="AE35" i="41"/>
  <c r="AG35" i="41"/>
  <c r="AJ35" i="41"/>
  <c r="E35" i="41"/>
  <c r="F35" i="41"/>
  <c r="K34" i="41"/>
  <c r="S34" i="41" s="1"/>
  <c r="L34" i="41"/>
  <c r="M34" i="41"/>
  <c r="N34" i="41"/>
  <c r="T34" i="41" s="1"/>
  <c r="O34" i="41"/>
  <c r="P34" i="41"/>
  <c r="Q34" i="41"/>
  <c r="V34" i="41"/>
  <c r="W34" i="41"/>
  <c r="X34" i="41"/>
  <c r="Y34" i="41"/>
  <c r="Z34" i="41"/>
  <c r="AH34" i="41" s="1"/>
  <c r="AA34" i="41"/>
  <c r="AB34" i="41"/>
  <c r="AD34" i="41"/>
  <c r="AE34" i="41"/>
  <c r="AG34" i="41"/>
  <c r="AJ34" i="41"/>
  <c r="E34" i="41"/>
  <c r="F34" i="41"/>
  <c r="K33" i="40"/>
  <c r="L33" i="40"/>
  <c r="S33" i="40" s="1"/>
  <c r="M33" i="40"/>
  <c r="N33" i="40"/>
  <c r="T33" i="40" s="1"/>
  <c r="O33" i="40"/>
  <c r="AG33" i="40" s="1"/>
  <c r="V33" i="40"/>
  <c r="W33" i="40"/>
  <c r="X33" i="40"/>
  <c r="Y33" i="40"/>
  <c r="Z33" i="40"/>
  <c r="AA33" i="40" s="1"/>
  <c r="AB33" i="40" s="1"/>
  <c r="AJ33" i="40"/>
  <c r="E33" i="40"/>
  <c r="F33" i="40"/>
  <c r="AD33" i="40" s="1"/>
  <c r="K34" i="39"/>
  <c r="L34" i="39"/>
  <c r="N34" i="39"/>
  <c r="O34" i="39"/>
  <c r="AG34" i="39" s="1"/>
  <c r="P34" i="39"/>
  <c r="V34" i="39"/>
  <c r="X34" i="39" s="1"/>
  <c r="W34" i="39"/>
  <c r="Y34" i="39"/>
  <c r="Z34" i="39"/>
  <c r="AA34" i="39" s="1"/>
  <c r="AB34" i="39" s="1"/>
  <c r="AJ34" i="39"/>
  <c r="E34" i="39"/>
  <c r="F34" i="39"/>
  <c r="AD34" i="39" s="1"/>
  <c r="K34" i="38"/>
  <c r="L34" i="38"/>
  <c r="M34" i="38"/>
  <c r="N34" i="38"/>
  <c r="T34" i="38" s="1"/>
  <c r="O34" i="38"/>
  <c r="AG34" i="38" s="1"/>
  <c r="V34" i="38"/>
  <c r="X34" i="38" s="1"/>
  <c r="W34" i="38"/>
  <c r="Y34" i="38"/>
  <c r="Z34" i="38"/>
  <c r="AD34" i="38"/>
  <c r="AJ34" i="38"/>
  <c r="E34" i="38"/>
  <c r="F34" i="38"/>
  <c r="AA34" i="38" s="1"/>
  <c r="AB34" i="38" s="1"/>
  <c r="K34" i="37"/>
  <c r="M34" i="37" s="1"/>
  <c r="T34" i="37" s="1"/>
  <c r="L34" i="37"/>
  <c r="N34" i="37"/>
  <c r="O34" i="37"/>
  <c r="P34" i="37"/>
  <c r="Q35" i="37" s="1"/>
  <c r="V34" i="37"/>
  <c r="W34" i="37"/>
  <c r="X34" i="37"/>
  <c r="Y34" i="37"/>
  <c r="Z34" i="37"/>
  <c r="AA34" i="37"/>
  <c r="AB34" i="37"/>
  <c r="AD34" i="37"/>
  <c r="AJ34" i="37"/>
  <c r="E34" i="37"/>
  <c r="F34" i="37"/>
  <c r="K33" i="41"/>
  <c r="L33" i="41"/>
  <c r="N33" i="41"/>
  <c r="O33" i="41"/>
  <c r="AG33" i="41" s="1"/>
  <c r="V33" i="41"/>
  <c r="W33" i="41"/>
  <c r="X33" i="41"/>
  <c r="Y33" i="41"/>
  <c r="AE33" i="41" s="1"/>
  <c r="Z33" i="41"/>
  <c r="AH33" i="41" s="1"/>
  <c r="AD33" i="41"/>
  <c r="AJ33" i="41"/>
  <c r="E33" i="41"/>
  <c r="F33" i="41"/>
  <c r="K32" i="40"/>
  <c r="L32" i="40"/>
  <c r="M32" i="40"/>
  <c r="N32" i="40"/>
  <c r="T32" i="40" s="1"/>
  <c r="O32" i="40"/>
  <c r="AG32" i="40" s="1"/>
  <c r="V32" i="40"/>
  <c r="X32" i="40" s="1"/>
  <c r="W32" i="40"/>
  <c r="Y32" i="40"/>
  <c r="Z32" i="40"/>
  <c r="AA32" i="40" s="1"/>
  <c r="AB32" i="40" s="1"/>
  <c r="AJ32" i="40"/>
  <c r="E32" i="40"/>
  <c r="AE32" i="40" s="1"/>
  <c r="F32" i="40"/>
  <c r="AH32" i="40" s="1"/>
  <c r="K33" i="39"/>
  <c r="L33" i="39"/>
  <c r="N33" i="39"/>
  <c r="O33" i="39"/>
  <c r="AG33" i="39" s="1"/>
  <c r="V33" i="39"/>
  <c r="W33" i="39"/>
  <c r="X33" i="39"/>
  <c r="Y33" i="39"/>
  <c r="AE33" i="39" s="1"/>
  <c r="Z33" i="39"/>
  <c r="AH33" i="39" s="1"/>
  <c r="AA33" i="39"/>
  <c r="AB33" i="39" s="1"/>
  <c r="AJ33" i="39"/>
  <c r="E33" i="39"/>
  <c r="F33" i="39"/>
  <c r="AD33" i="39" s="1"/>
  <c r="K33" i="38"/>
  <c r="L33" i="38"/>
  <c r="M33" i="38" s="1"/>
  <c r="N33" i="38"/>
  <c r="T33" i="38" s="1"/>
  <c r="O33" i="38"/>
  <c r="V33" i="38"/>
  <c r="X33" i="38" s="1"/>
  <c r="W33" i="38"/>
  <c r="Y33" i="38"/>
  <c r="Z33" i="38"/>
  <c r="AJ33" i="38"/>
  <c r="E33" i="38"/>
  <c r="F33" i="38"/>
  <c r="AD33" i="38" s="1"/>
  <c r="K33" i="37"/>
  <c r="L33" i="37"/>
  <c r="N33" i="37"/>
  <c r="O33" i="37"/>
  <c r="V33" i="37"/>
  <c r="W33" i="37"/>
  <c r="Y33" i="37"/>
  <c r="Z33" i="37"/>
  <c r="AH33" i="37" s="1"/>
  <c r="AD33" i="37"/>
  <c r="AJ33" i="37"/>
  <c r="E33" i="37"/>
  <c r="F33" i="37"/>
  <c r="AE34" i="38" l="1"/>
  <c r="S34" i="38"/>
  <c r="AH35" i="38"/>
  <c r="AA33" i="38"/>
  <c r="AB33" i="38" s="1"/>
  <c r="S37" i="38"/>
  <c r="P37" i="38"/>
  <c r="Q37" i="38" s="1"/>
  <c r="AG37" i="38"/>
  <c r="AG39" i="38"/>
  <c r="P38" i="38"/>
  <c r="Q38" i="38" s="1"/>
  <c r="X40" i="38"/>
  <c r="AE40" i="38" s="1"/>
  <c r="AE33" i="38"/>
  <c r="AH36" i="38"/>
  <c r="AE36" i="38"/>
  <c r="AG33" i="38"/>
  <c r="AH34" i="38"/>
  <c r="P35" i="38"/>
  <c r="Q36" i="38" s="1"/>
  <c r="AE38" i="38"/>
  <c r="P40" i="38"/>
  <c r="Q41" i="37"/>
  <c r="Q42" i="37"/>
  <c r="S35" i="37"/>
  <c r="X33" i="37"/>
  <c r="AE33" i="37" s="1"/>
  <c r="AE34" i="37"/>
  <c r="M40" i="37"/>
  <c r="T40" i="37" s="1"/>
  <c r="AG33" i="37"/>
  <c r="AE36" i="37"/>
  <c r="P39" i="37"/>
  <c r="Q40" i="37" s="1"/>
  <c r="AD37" i="37"/>
  <c r="AG34" i="37"/>
  <c r="AH38" i="37"/>
  <c r="AH40" i="37"/>
  <c r="AH37" i="37"/>
  <c r="AE40" i="37"/>
  <c r="P38" i="37"/>
  <c r="AH34" i="37"/>
  <c r="AD36" i="37"/>
  <c r="M37" i="37"/>
  <c r="T37" i="37" s="1"/>
  <c r="AH36" i="37"/>
  <c r="AG39" i="37"/>
  <c r="S33" i="37"/>
  <c r="AE37" i="37"/>
  <c r="X39" i="37"/>
  <c r="AE39" i="37" s="1"/>
  <c r="AD40" i="37"/>
  <c r="AA40" i="37"/>
  <c r="AB40" i="37" s="1"/>
  <c r="M35" i="37"/>
  <c r="T35" i="37" s="1"/>
  <c r="Q42" i="39"/>
  <c r="Q35" i="39"/>
  <c r="T36" i="39"/>
  <c r="AD40" i="39"/>
  <c r="AD36" i="39"/>
  <c r="AA36" i="39"/>
  <c r="AB36" i="39" s="1"/>
  <c r="AA39" i="39"/>
  <c r="AB39" i="39" s="1"/>
  <c r="AE40" i="39"/>
  <c r="X38" i="39"/>
  <c r="AE38" i="39" s="1"/>
  <c r="AH36" i="39"/>
  <c r="AH39" i="39"/>
  <c r="AH40" i="39"/>
  <c r="S33" i="39"/>
  <c r="AE36" i="39"/>
  <c r="AD37" i="39"/>
  <c r="AE39" i="39"/>
  <c r="S40" i="39"/>
  <c r="AA40" i="39"/>
  <c r="AB40" i="39" s="1"/>
  <c r="AE34" i="39"/>
  <c r="AG40" i="39"/>
  <c r="Q39" i="39"/>
  <c r="M34" i="39"/>
  <c r="T34" i="39" s="1"/>
  <c r="AH34" i="39"/>
  <c r="AA35" i="39"/>
  <c r="AB35" i="39" s="1"/>
  <c r="AH37" i="39"/>
  <c r="T40" i="39"/>
  <c r="Q35" i="40"/>
  <c r="S34" i="40"/>
  <c r="AH38" i="40"/>
  <c r="AA34" i="40"/>
  <c r="AB34" i="40" s="1"/>
  <c r="AE35" i="40"/>
  <c r="AH34" i="40"/>
  <c r="AD39" i="40"/>
  <c r="AE36" i="40"/>
  <c r="S38" i="40"/>
  <c r="AG37" i="40"/>
  <c r="AD35" i="40"/>
  <c r="AE34" i="40"/>
  <c r="AH39" i="40"/>
  <c r="P36" i="40"/>
  <c r="Q36" i="40" s="1"/>
  <c r="Q37" i="40"/>
  <c r="AG38" i="40"/>
  <c r="S37" i="40"/>
  <c r="AD32" i="40"/>
  <c r="T38" i="40"/>
  <c r="T34" i="40"/>
  <c r="S36" i="40"/>
  <c r="S32" i="40"/>
  <c r="AH35" i="40"/>
  <c r="AE39" i="40"/>
  <c r="AH33" i="40"/>
  <c r="Q40" i="40"/>
  <c r="AD38" i="40"/>
  <c r="P33" i="40"/>
  <c r="AE38" i="40"/>
  <c r="AE33" i="40"/>
  <c r="P34" i="40"/>
  <c r="Q34" i="40" s="1"/>
  <c r="M36" i="40"/>
  <c r="T36" i="40" s="1"/>
  <c r="M37" i="40"/>
  <c r="T37" i="40" s="1"/>
  <c r="P39" i="40"/>
  <c r="Q41" i="40"/>
  <c r="Q41" i="38"/>
  <c r="Q42" i="38"/>
  <c r="M38" i="38"/>
  <c r="T38" i="38" s="1"/>
  <c r="P39" i="38"/>
  <c r="AG35" i="38"/>
  <c r="AD38" i="38"/>
  <c r="AA38" i="38"/>
  <c r="AB38" i="38" s="1"/>
  <c r="S40" i="38"/>
  <c r="AD39" i="38"/>
  <c r="AH33" i="38"/>
  <c r="S33" i="38"/>
  <c r="AD40" i="38"/>
  <c r="P34" i="38"/>
  <c r="AA40" i="38"/>
  <c r="AB40" i="38" s="1"/>
  <c r="AH40" i="38"/>
  <c r="T36" i="38"/>
  <c r="AH37" i="38"/>
  <c r="AG38" i="38"/>
  <c r="S35" i="38"/>
  <c r="M39" i="38"/>
  <c r="T39" i="38" s="1"/>
  <c r="T40" i="38"/>
  <c r="AH38" i="38"/>
  <c r="AD37" i="38"/>
  <c r="AH39" i="38"/>
  <c r="AE39" i="38"/>
  <c r="AE37" i="38"/>
  <c r="AH40" i="41"/>
  <c r="AA40" i="41"/>
  <c r="AB40" i="41" s="1"/>
  <c r="P40" i="39"/>
  <c r="Q40" i="39" s="1"/>
  <c r="S40" i="37"/>
  <c r="S39" i="41"/>
  <c r="P38" i="40"/>
  <c r="Q38" i="40" s="1"/>
  <c r="T39" i="39"/>
  <c r="S39" i="38"/>
  <c r="X38" i="37"/>
  <c r="AA38" i="37"/>
  <c r="AB38" i="37" s="1"/>
  <c r="M39" i="37"/>
  <c r="T39" i="37" s="1"/>
  <c r="S39" i="37"/>
  <c r="M38" i="41"/>
  <c r="T38" i="41" s="1"/>
  <c r="S38" i="41"/>
  <c r="P38" i="39"/>
  <c r="Q38" i="39" s="1"/>
  <c r="M38" i="39"/>
  <c r="T38" i="39" s="1"/>
  <c r="S38" i="38"/>
  <c r="S38" i="37"/>
  <c r="S37" i="37"/>
  <c r="P37" i="37"/>
  <c r="Q37" i="37" s="1"/>
  <c r="T35" i="39"/>
  <c r="S35" i="39"/>
  <c r="S34" i="39"/>
  <c r="S34" i="37"/>
  <c r="M33" i="41"/>
  <c r="T33" i="41" s="1"/>
  <c r="P33" i="41"/>
  <c r="Q33" i="41" s="1"/>
  <c r="AA33" i="41"/>
  <c r="AB33" i="41" s="1"/>
  <c r="S33" i="41"/>
  <c r="M33" i="39"/>
  <c r="T33" i="39" s="1"/>
  <c r="M33" i="37"/>
  <c r="T33" i="37" s="1"/>
  <c r="AA33" i="37"/>
  <c r="AB33" i="37" s="1"/>
  <c r="AE38" i="37" l="1"/>
  <c r="Q39" i="37"/>
  <c r="Q38" i="37"/>
  <c r="Q41" i="39"/>
  <c r="Q39" i="40"/>
  <c r="Q39" i="38"/>
  <c r="Q40" i="38"/>
  <c r="Q35" i="38"/>
  <c r="V32" i="39"/>
  <c r="K32" i="41" l="1"/>
  <c r="L32" i="41"/>
  <c r="N32" i="41"/>
  <c r="O32" i="41"/>
  <c r="AG32" i="41" s="1"/>
  <c r="P32" i="41"/>
  <c r="Q32" i="41"/>
  <c r="V32" i="41"/>
  <c r="W32" i="41"/>
  <c r="X32" i="41"/>
  <c r="Y32" i="41"/>
  <c r="AE32" i="41" s="1"/>
  <c r="Z32" i="41"/>
  <c r="AA32" i="41" s="1"/>
  <c r="AB32" i="41" s="1"/>
  <c r="AD32" i="41"/>
  <c r="AJ32" i="41"/>
  <c r="E32" i="41"/>
  <c r="F32" i="41"/>
  <c r="K31" i="40"/>
  <c r="L31" i="40"/>
  <c r="M31" i="40"/>
  <c r="N31" i="40"/>
  <c r="T31" i="40" s="1"/>
  <c r="O31" i="40"/>
  <c r="AG31" i="40" s="1"/>
  <c r="V31" i="40"/>
  <c r="W31" i="40"/>
  <c r="X31" i="40"/>
  <c r="Y31" i="40"/>
  <c r="Z31" i="40"/>
  <c r="AH31" i="40" s="1"/>
  <c r="AJ31" i="40"/>
  <c r="E31" i="40"/>
  <c r="F31" i="40"/>
  <c r="P32" i="40" s="1"/>
  <c r="K32" i="39"/>
  <c r="L32" i="39"/>
  <c r="S32" i="39" s="1"/>
  <c r="N32" i="39"/>
  <c r="O32" i="39"/>
  <c r="W32" i="39"/>
  <c r="X32" i="39"/>
  <c r="Y32" i="39"/>
  <c r="Z32" i="39"/>
  <c r="AA32" i="39" s="1"/>
  <c r="AB32" i="39" s="1"/>
  <c r="AD32" i="39"/>
  <c r="AE32" i="39"/>
  <c r="AG32" i="39"/>
  <c r="AJ32" i="39"/>
  <c r="E32" i="39"/>
  <c r="F32" i="39"/>
  <c r="P33" i="39" s="1"/>
  <c r="K32" i="38"/>
  <c r="L32" i="38"/>
  <c r="M32" i="38"/>
  <c r="N32" i="38"/>
  <c r="T32" i="38" s="1"/>
  <c r="O32" i="38"/>
  <c r="S32" i="38"/>
  <c r="V32" i="38"/>
  <c r="W32" i="38"/>
  <c r="X32" i="38"/>
  <c r="Y32" i="38"/>
  <c r="Z32" i="38"/>
  <c r="AH32" i="38" s="1"/>
  <c r="AJ32" i="38"/>
  <c r="E32" i="38"/>
  <c r="F32" i="38"/>
  <c r="P33" i="38" s="1"/>
  <c r="K32" i="37"/>
  <c r="L32" i="37"/>
  <c r="N32" i="37"/>
  <c r="O32" i="37"/>
  <c r="V32" i="37"/>
  <c r="W32" i="37"/>
  <c r="X32" i="37"/>
  <c r="Y32" i="37"/>
  <c r="Z32" i="37"/>
  <c r="AJ32" i="37"/>
  <c r="E32" i="37"/>
  <c r="F32" i="37"/>
  <c r="P33" i="37" s="1"/>
  <c r="AE32" i="38" l="1"/>
  <c r="AG32" i="38"/>
  <c r="Q34" i="37"/>
  <c r="AG32" i="37"/>
  <c r="M32" i="37"/>
  <c r="T32" i="37" s="1"/>
  <c r="AD32" i="37"/>
  <c r="AH32" i="37"/>
  <c r="Q34" i="39"/>
  <c r="M32" i="39"/>
  <c r="AH32" i="39"/>
  <c r="S31" i="40"/>
  <c r="Q33" i="40"/>
  <c r="AD31" i="40"/>
  <c r="Q34" i="38"/>
  <c r="AD32" i="38"/>
  <c r="M32" i="41"/>
  <c r="T32" i="41" s="1"/>
  <c r="S32" i="41"/>
  <c r="AH32" i="41"/>
  <c r="AE31" i="40"/>
  <c r="AA31" i="40"/>
  <c r="AB31" i="40" s="1"/>
  <c r="T32" i="39"/>
  <c r="AA32" i="38"/>
  <c r="AB32" i="38" s="1"/>
  <c r="S32" i="37"/>
  <c r="AE32" i="37"/>
  <c r="AA32" i="37"/>
  <c r="AB32" i="37" s="1"/>
  <c r="K30" i="41" l="1"/>
  <c r="L30" i="41"/>
  <c r="N30" i="41"/>
  <c r="O30" i="41"/>
  <c r="AG30" i="41" s="1"/>
  <c r="P30" i="41"/>
  <c r="Q30" i="41"/>
  <c r="V30" i="41"/>
  <c r="X30" i="41" s="1"/>
  <c r="W30" i="41"/>
  <c r="Y30" i="41"/>
  <c r="Z30" i="41"/>
  <c r="AH30" i="41" s="1"/>
  <c r="AA30" i="41"/>
  <c r="AB30" i="41"/>
  <c r="AD30" i="41"/>
  <c r="AJ30" i="41"/>
  <c r="K31" i="41"/>
  <c r="S31" i="41" s="1"/>
  <c r="L31" i="41"/>
  <c r="N31" i="41"/>
  <c r="O31" i="41"/>
  <c r="AG31" i="41" s="1"/>
  <c r="P31" i="41"/>
  <c r="Q31" i="41"/>
  <c r="V31" i="41"/>
  <c r="W31" i="41"/>
  <c r="X31" i="41"/>
  <c r="Y31" i="41"/>
  <c r="Z31" i="41"/>
  <c r="AA31" i="41" s="1"/>
  <c r="AB31" i="41" s="1"/>
  <c r="AD31" i="41"/>
  <c r="AH31" i="41"/>
  <c r="AJ31" i="41"/>
  <c r="E30" i="41"/>
  <c r="F30" i="41"/>
  <c r="E31" i="41"/>
  <c r="F31" i="41"/>
  <c r="K29" i="40"/>
  <c r="L29" i="40"/>
  <c r="N29" i="40"/>
  <c r="O29" i="40"/>
  <c r="V29" i="40"/>
  <c r="W29" i="40"/>
  <c r="Y29" i="40"/>
  <c r="Z29" i="40"/>
  <c r="AJ29" i="40"/>
  <c r="K30" i="40"/>
  <c r="L30" i="40"/>
  <c r="N30" i="40"/>
  <c r="O30" i="40"/>
  <c r="V30" i="40"/>
  <c r="W30" i="40"/>
  <c r="X30" i="40"/>
  <c r="Y30" i="40"/>
  <c r="Z30" i="40"/>
  <c r="AA30" i="40"/>
  <c r="AB30" i="40" s="1"/>
  <c r="AD30" i="40"/>
  <c r="AH30" i="40"/>
  <c r="AJ30" i="40"/>
  <c r="E29" i="40"/>
  <c r="F29" i="40"/>
  <c r="P30" i="40" s="1"/>
  <c r="E30" i="40"/>
  <c r="F30" i="40"/>
  <c r="P31" i="40" s="1"/>
  <c r="K30" i="39"/>
  <c r="L30" i="39"/>
  <c r="N30" i="39"/>
  <c r="O30" i="39"/>
  <c r="AG30" i="39" s="1"/>
  <c r="V30" i="39"/>
  <c r="X30" i="39" s="1"/>
  <c r="W30" i="39"/>
  <c r="Y30" i="39"/>
  <c r="Z30" i="39"/>
  <c r="AJ30" i="39"/>
  <c r="K31" i="39"/>
  <c r="L31" i="39"/>
  <c r="M31" i="39"/>
  <c r="N31" i="39"/>
  <c r="T31" i="39" s="1"/>
  <c r="O31" i="39"/>
  <c r="AG31" i="39" s="1"/>
  <c r="P31" i="39"/>
  <c r="V31" i="39"/>
  <c r="X31" i="39" s="1"/>
  <c r="W31" i="39"/>
  <c r="Y31" i="39"/>
  <c r="Z31" i="39"/>
  <c r="AJ31" i="39"/>
  <c r="E30" i="39"/>
  <c r="F30" i="39"/>
  <c r="AD30" i="39" s="1"/>
  <c r="E31" i="39"/>
  <c r="F31" i="39"/>
  <c r="P32" i="39" s="1"/>
  <c r="K30" i="38"/>
  <c r="L30" i="38"/>
  <c r="M30" i="38"/>
  <c r="N30" i="38"/>
  <c r="T30" i="38" s="1"/>
  <c r="O30" i="38"/>
  <c r="V30" i="38"/>
  <c r="W30" i="38"/>
  <c r="X30" i="38"/>
  <c r="Y30" i="38"/>
  <c r="Z30" i="38"/>
  <c r="AJ30" i="38"/>
  <c r="K31" i="38"/>
  <c r="L31" i="38"/>
  <c r="N31" i="38"/>
  <c r="O31" i="38"/>
  <c r="V31" i="38"/>
  <c r="W31" i="38"/>
  <c r="Y31" i="38"/>
  <c r="Z31" i="38"/>
  <c r="AJ31" i="38"/>
  <c r="E30" i="38"/>
  <c r="F30" i="38"/>
  <c r="E31" i="38"/>
  <c r="F31" i="38"/>
  <c r="P32" i="38" s="1"/>
  <c r="K30" i="37"/>
  <c r="L30" i="37"/>
  <c r="N30" i="37"/>
  <c r="O30" i="37"/>
  <c r="P30" i="37" s="1"/>
  <c r="V30" i="37"/>
  <c r="W30" i="37"/>
  <c r="X30" i="37"/>
  <c r="Y30" i="37"/>
  <c r="Z30" i="37"/>
  <c r="AJ30" i="37"/>
  <c r="K31" i="37"/>
  <c r="S31" i="37" s="1"/>
  <c r="L31" i="37"/>
  <c r="M31" i="37"/>
  <c r="T31" i="37" s="1"/>
  <c r="N31" i="37"/>
  <c r="O31" i="37"/>
  <c r="V31" i="37"/>
  <c r="W31" i="37"/>
  <c r="Y31" i="37"/>
  <c r="Z31" i="37"/>
  <c r="AH31" i="37" s="1"/>
  <c r="AA31" i="37"/>
  <c r="AB31" i="37" s="1"/>
  <c r="AD31" i="37"/>
  <c r="AJ31" i="37"/>
  <c r="E30" i="37"/>
  <c r="AG30" i="37" s="1"/>
  <c r="F30" i="37"/>
  <c r="AA30" i="37" s="1"/>
  <c r="AB30" i="37" s="1"/>
  <c r="E31" i="37"/>
  <c r="F31" i="37"/>
  <c r="P32" i="37" s="1"/>
  <c r="K28" i="41"/>
  <c r="L28" i="41"/>
  <c r="M28" i="41"/>
  <c r="N28" i="41"/>
  <c r="O28" i="41"/>
  <c r="AG28" i="41" s="1"/>
  <c r="P28" i="41"/>
  <c r="Q28" i="41"/>
  <c r="S28" i="41"/>
  <c r="T28" i="41"/>
  <c r="V28" i="41"/>
  <c r="W28" i="41"/>
  <c r="X28" i="41"/>
  <c r="Y28" i="41"/>
  <c r="AE28" i="41" s="1"/>
  <c r="Z28" i="41"/>
  <c r="AH28" i="41" s="1"/>
  <c r="AA28" i="41"/>
  <c r="AB28" i="41"/>
  <c r="AD28" i="41"/>
  <c r="AJ28" i="41"/>
  <c r="K29" i="41"/>
  <c r="L29" i="41"/>
  <c r="M29" i="41"/>
  <c r="N29" i="41"/>
  <c r="O29" i="41"/>
  <c r="AG29" i="41" s="1"/>
  <c r="P29" i="41"/>
  <c r="Q29" i="41"/>
  <c r="S29" i="41"/>
  <c r="T29" i="41"/>
  <c r="V29" i="41"/>
  <c r="W29" i="41"/>
  <c r="Y29" i="41"/>
  <c r="Z29" i="41"/>
  <c r="AH29" i="41" s="1"/>
  <c r="AA29" i="41"/>
  <c r="AB29" i="41" s="1"/>
  <c r="AD29" i="41"/>
  <c r="AJ29" i="41"/>
  <c r="E28" i="41"/>
  <c r="F28" i="41"/>
  <c r="E29" i="41"/>
  <c r="F29" i="41"/>
  <c r="K27" i="40"/>
  <c r="L27" i="40"/>
  <c r="M27" i="40" s="1"/>
  <c r="N27" i="40"/>
  <c r="O27" i="40"/>
  <c r="AG27" i="40" s="1"/>
  <c r="V27" i="40"/>
  <c r="X27" i="40" s="1"/>
  <c r="W27" i="40"/>
  <c r="Y27" i="40"/>
  <c r="Z27" i="40"/>
  <c r="AJ27" i="40"/>
  <c r="K28" i="40"/>
  <c r="L28" i="40"/>
  <c r="N28" i="40"/>
  <c r="O28" i="40"/>
  <c r="AG28" i="40" s="1"/>
  <c r="P28" i="40"/>
  <c r="V28" i="40"/>
  <c r="W28" i="40"/>
  <c r="Y28" i="40"/>
  <c r="Z28" i="40"/>
  <c r="AA28" i="40" s="1"/>
  <c r="AB28" i="40" s="1"/>
  <c r="AJ28" i="40"/>
  <c r="E27" i="40"/>
  <c r="F27" i="40"/>
  <c r="AA27" i="40" s="1"/>
  <c r="AB27" i="40" s="1"/>
  <c r="E28" i="40"/>
  <c r="F28" i="40"/>
  <c r="AH28" i="40" s="1"/>
  <c r="K28" i="39"/>
  <c r="S28" i="39" s="1"/>
  <c r="L28" i="39"/>
  <c r="N28" i="39"/>
  <c r="O28" i="39"/>
  <c r="AG28" i="39" s="1"/>
  <c r="V28" i="39"/>
  <c r="W28" i="39"/>
  <c r="X28" i="39"/>
  <c r="Y28" i="39"/>
  <c r="Z28" i="39"/>
  <c r="AJ28" i="39"/>
  <c r="K29" i="39"/>
  <c r="S29" i="39" s="1"/>
  <c r="L29" i="39"/>
  <c r="M29" i="39"/>
  <c r="N29" i="39"/>
  <c r="T29" i="39" s="1"/>
  <c r="O29" i="39"/>
  <c r="AG29" i="39" s="1"/>
  <c r="P29" i="39"/>
  <c r="V29" i="39"/>
  <c r="W29" i="39"/>
  <c r="Y29" i="39"/>
  <c r="Z29" i="39"/>
  <c r="AJ29" i="39"/>
  <c r="E28" i="39"/>
  <c r="F28" i="39"/>
  <c r="AA28" i="39" s="1"/>
  <c r="AB28" i="39" s="1"/>
  <c r="E29" i="39"/>
  <c r="F29" i="39"/>
  <c r="AD29" i="39" s="1"/>
  <c r="K28" i="38"/>
  <c r="L28" i="38"/>
  <c r="N28" i="38"/>
  <c r="O28" i="38"/>
  <c r="V28" i="38"/>
  <c r="W28" i="38"/>
  <c r="X28" i="38"/>
  <c r="Y28" i="38"/>
  <c r="Z28" i="38"/>
  <c r="AJ28" i="38"/>
  <c r="K29" i="38"/>
  <c r="L29" i="38"/>
  <c r="M29" i="38"/>
  <c r="N29" i="38"/>
  <c r="O29" i="38"/>
  <c r="AG29" i="38" s="1"/>
  <c r="P29" i="38"/>
  <c r="V29" i="38"/>
  <c r="X29" i="38" s="1"/>
  <c r="W29" i="38"/>
  <c r="Y29" i="38"/>
  <c r="Z29" i="38"/>
  <c r="AJ29" i="38"/>
  <c r="E28" i="38"/>
  <c r="F28" i="38"/>
  <c r="E29" i="38"/>
  <c r="F29" i="38"/>
  <c r="AA29" i="38" s="1"/>
  <c r="AB29" i="38" s="1"/>
  <c r="K28" i="37"/>
  <c r="L28" i="37"/>
  <c r="M28" i="37"/>
  <c r="N28" i="37"/>
  <c r="O28" i="37"/>
  <c r="AG28" i="37" s="1"/>
  <c r="V28" i="37"/>
  <c r="W28" i="37"/>
  <c r="X28" i="37"/>
  <c r="Y28" i="37"/>
  <c r="Z28" i="37"/>
  <c r="AA28" i="37"/>
  <c r="AB28" i="37" s="1"/>
  <c r="AJ28" i="37"/>
  <c r="K29" i="37"/>
  <c r="L29" i="37"/>
  <c r="N29" i="37"/>
  <c r="O29" i="37"/>
  <c r="AG29" i="37" s="1"/>
  <c r="V29" i="37"/>
  <c r="W29" i="37"/>
  <c r="Y29" i="37"/>
  <c r="Z29" i="37"/>
  <c r="AA29" i="37"/>
  <c r="AB29" i="37"/>
  <c r="AD29" i="37"/>
  <c r="AH29" i="37"/>
  <c r="AJ29" i="37"/>
  <c r="E28" i="37"/>
  <c r="F28" i="37"/>
  <c r="AD28" i="37" s="1"/>
  <c r="E29" i="37"/>
  <c r="F29" i="37"/>
  <c r="AA28" i="38" l="1"/>
  <c r="AB28" i="38" s="1"/>
  <c r="AD31" i="38"/>
  <c r="P31" i="38"/>
  <c r="Q32" i="38" s="1"/>
  <c r="AH31" i="38"/>
  <c r="AG28" i="38"/>
  <c r="AA31" i="38"/>
  <c r="AB31" i="38" s="1"/>
  <c r="AG31" i="38"/>
  <c r="AE28" i="37"/>
  <c r="AD30" i="37"/>
  <c r="P31" i="37"/>
  <c r="Q31" i="37" s="1"/>
  <c r="M30" i="37"/>
  <c r="T30" i="37" s="1"/>
  <c r="T28" i="37"/>
  <c r="S29" i="37"/>
  <c r="AG31" i="37"/>
  <c r="AH28" i="37"/>
  <c r="AH30" i="37"/>
  <c r="S28" i="37"/>
  <c r="Q33" i="37"/>
  <c r="S31" i="39"/>
  <c r="AA29" i="39"/>
  <c r="AB29" i="39" s="1"/>
  <c r="AH31" i="39"/>
  <c r="AA31" i="39"/>
  <c r="AB31" i="39" s="1"/>
  <c r="AH30" i="39"/>
  <c r="P30" i="39"/>
  <c r="Q30" i="39" s="1"/>
  <c r="Q32" i="39"/>
  <c r="Q33" i="39"/>
  <c r="AD28" i="39"/>
  <c r="AH29" i="39"/>
  <c r="AH28" i="39"/>
  <c r="AD31" i="39"/>
  <c r="AE28" i="39"/>
  <c r="AA30" i="39"/>
  <c r="AB30" i="39" s="1"/>
  <c r="AE30" i="39"/>
  <c r="AD27" i="40"/>
  <c r="AD29" i="40"/>
  <c r="AD28" i="40"/>
  <c r="AH27" i="40"/>
  <c r="P29" i="40"/>
  <c r="Q29" i="40" s="1"/>
  <c r="AE27" i="40"/>
  <c r="AG29" i="40"/>
  <c r="AA29" i="40"/>
  <c r="AB29" i="40" s="1"/>
  <c r="S28" i="40"/>
  <c r="M30" i="40"/>
  <c r="T30" i="40" s="1"/>
  <c r="AH29" i="40"/>
  <c r="AG30" i="40"/>
  <c r="X29" i="40"/>
  <c r="AE29" i="40" s="1"/>
  <c r="Q31" i="40"/>
  <c r="Q32" i="40"/>
  <c r="AD30" i="38"/>
  <c r="AA30" i="38"/>
  <c r="AB30" i="38" s="1"/>
  <c r="AE30" i="38"/>
  <c r="T29" i="38"/>
  <c r="AG30" i="38"/>
  <c r="S29" i="38"/>
  <c r="AH29" i="38"/>
  <c r="AD29" i="38"/>
  <c r="AD28" i="38"/>
  <c r="S30" i="38"/>
  <c r="AH30" i="38"/>
  <c r="AH28" i="38"/>
  <c r="Q33" i="38"/>
  <c r="M31" i="38"/>
  <c r="T31" i="38" s="1"/>
  <c r="AE28" i="38"/>
  <c r="AE30" i="41"/>
  <c r="M31" i="41"/>
  <c r="T31" i="41" s="1"/>
  <c r="AE31" i="41"/>
  <c r="M30" i="41"/>
  <c r="T30" i="41" s="1"/>
  <c r="S30" i="41"/>
  <c r="AE30" i="40"/>
  <c r="S30" i="40"/>
  <c r="M29" i="40"/>
  <c r="T29" i="40" s="1"/>
  <c r="S29" i="40"/>
  <c r="M30" i="39"/>
  <c r="T30" i="39" s="1"/>
  <c r="AE31" i="39"/>
  <c r="S30" i="39"/>
  <c r="S31" i="38"/>
  <c r="X31" i="38"/>
  <c r="AE31" i="38" s="1"/>
  <c r="P30" i="38"/>
  <c r="X31" i="37"/>
  <c r="AE31" i="37" s="1"/>
  <c r="AE30" i="37"/>
  <c r="S30" i="37"/>
  <c r="X29" i="41"/>
  <c r="AE29" i="41" s="1"/>
  <c r="M28" i="40"/>
  <c r="T28" i="40" s="1"/>
  <c r="T27" i="40"/>
  <c r="X28" i="40"/>
  <c r="AE28" i="40" s="1"/>
  <c r="S27" i="40"/>
  <c r="X29" i="39"/>
  <c r="AE29" i="39" s="1"/>
  <c r="M28" i="39"/>
  <c r="T28" i="39" s="1"/>
  <c r="M28" i="38"/>
  <c r="T28" i="38" s="1"/>
  <c r="AE29" i="38"/>
  <c r="S28" i="38"/>
  <c r="X29" i="37"/>
  <c r="AE29" i="37" s="1"/>
  <c r="P29" i="37"/>
  <c r="M29" i="37"/>
  <c r="T29" i="37" s="1"/>
  <c r="Q32" i="37" l="1"/>
  <c r="Q30" i="37"/>
  <c r="Q31" i="39"/>
  <c r="Q30" i="40"/>
  <c r="Q31" i="38"/>
  <c r="Q30" i="38"/>
  <c r="K25" i="40" l="1"/>
  <c r="L25" i="40"/>
  <c r="N25" i="40"/>
  <c r="O25" i="40"/>
  <c r="AG25" i="40" s="1"/>
  <c r="V25" i="40"/>
  <c r="W25" i="40"/>
  <c r="X25" i="40"/>
  <c r="Y25" i="40"/>
  <c r="Z25" i="40"/>
  <c r="AH25" i="40" s="1"/>
  <c r="AD25" i="40"/>
  <c r="AJ25" i="40"/>
  <c r="K26" i="40"/>
  <c r="L26" i="40"/>
  <c r="M26" i="40"/>
  <c r="N26" i="40"/>
  <c r="O26" i="40"/>
  <c r="AG26" i="40" s="1"/>
  <c r="P26" i="40"/>
  <c r="S26" i="40"/>
  <c r="T26" i="40"/>
  <c r="V26" i="40"/>
  <c r="W26" i="40"/>
  <c r="Y26" i="40"/>
  <c r="Z26" i="40"/>
  <c r="AH26" i="40" s="1"/>
  <c r="AA26" i="40"/>
  <c r="AB26" i="40"/>
  <c r="AD26" i="40"/>
  <c r="AJ26" i="40"/>
  <c r="E25" i="40"/>
  <c r="F25" i="40"/>
  <c r="E26" i="40"/>
  <c r="F26" i="40"/>
  <c r="P27" i="40" s="1"/>
  <c r="K26" i="39"/>
  <c r="L26" i="39"/>
  <c r="M26" i="39"/>
  <c r="N26" i="39"/>
  <c r="O26" i="39"/>
  <c r="AG26" i="39" s="1"/>
  <c r="S26" i="39"/>
  <c r="T26" i="39"/>
  <c r="V26" i="39"/>
  <c r="W26" i="39"/>
  <c r="X26" i="39"/>
  <c r="Y26" i="39"/>
  <c r="AE26" i="39" s="1"/>
  <c r="Z26" i="39"/>
  <c r="AH26" i="39" s="1"/>
  <c r="AA26" i="39"/>
  <c r="AB26" i="39" s="1"/>
  <c r="AJ26" i="39"/>
  <c r="K27" i="39"/>
  <c r="L27" i="39"/>
  <c r="N27" i="39"/>
  <c r="O27" i="39"/>
  <c r="AG27" i="39" s="1"/>
  <c r="P27" i="39"/>
  <c r="S27" i="39"/>
  <c r="V27" i="39"/>
  <c r="W27" i="39"/>
  <c r="Y27" i="39"/>
  <c r="Z27" i="39"/>
  <c r="AH27" i="39" s="1"/>
  <c r="AD27" i="39"/>
  <c r="AJ27" i="39"/>
  <c r="E26" i="39"/>
  <c r="F26" i="39"/>
  <c r="AD26" i="39" s="1"/>
  <c r="E27" i="39"/>
  <c r="F27" i="39"/>
  <c r="P28" i="39" s="1"/>
  <c r="K26" i="38"/>
  <c r="L26" i="38"/>
  <c r="M26" i="38"/>
  <c r="N26" i="38"/>
  <c r="O26" i="38"/>
  <c r="V26" i="38"/>
  <c r="W26" i="38"/>
  <c r="Y26" i="38"/>
  <c r="Z26" i="38"/>
  <c r="AJ26" i="38"/>
  <c r="K27" i="38"/>
  <c r="L27" i="38"/>
  <c r="M27" i="38"/>
  <c r="N27" i="38"/>
  <c r="T27" i="38" s="1"/>
  <c r="O27" i="38"/>
  <c r="AG27" i="38" s="1"/>
  <c r="V27" i="38"/>
  <c r="X27" i="38" s="1"/>
  <c r="W27" i="38"/>
  <c r="Y27" i="38"/>
  <c r="Z27" i="38"/>
  <c r="AJ27" i="38"/>
  <c r="E26" i="38"/>
  <c r="F26" i="38"/>
  <c r="E27" i="38"/>
  <c r="F27" i="38"/>
  <c r="P28" i="38" s="1"/>
  <c r="K26" i="37"/>
  <c r="L26" i="37"/>
  <c r="M26" i="37" s="1"/>
  <c r="N26" i="37"/>
  <c r="T26" i="37" s="1"/>
  <c r="O26" i="37"/>
  <c r="AG26" i="37" s="1"/>
  <c r="V26" i="37"/>
  <c r="X26" i="37" s="1"/>
  <c r="W26" i="37"/>
  <c r="Y26" i="37"/>
  <c r="Z26" i="37"/>
  <c r="AJ26" i="37"/>
  <c r="K27" i="37"/>
  <c r="S27" i="37" s="1"/>
  <c r="L27" i="37"/>
  <c r="M27" i="37"/>
  <c r="N27" i="37"/>
  <c r="T27" i="37" s="1"/>
  <c r="O27" i="37"/>
  <c r="AG27" i="37" s="1"/>
  <c r="P27" i="37"/>
  <c r="V27" i="37"/>
  <c r="W27" i="37"/>
  <c r="X27" i="37"/>
  <c r="Y27" i="37"/>
  <c r="Z27" i="37"/>
  <c r="AJ27" i="37"/>
  <c r="E26" i="37"/>
  <c r="F26" i="37"/>
  <c r="AA26" i="37" s="1"/>
  <c r="AB26" i="37" s="1"/>
  <c r="E27" i="37"/>
  <c r="F27" i="37"/>
  <c r="P28" i="37" s="1"/>
  <c r="E26" i="41"/>
  <c r="F26" i="41"/>
  <c r="E27" i="41"/>
  <c r="F27" i="41"/>
  <c r="K26" i="41"/>
  <c r="L26" i="41"/>
  <c r="M26" i="41"/>
  <c r="N26" i="41"/>
  <c r="O26" i="41"/>
  <c r="P26" i="41" s="1"/>
  <c r="Q26" i="41" s="1"/>
  <c r="S26" i="41"/>
  <c r="T26" i="41"/>
  <c r="V26" i="41"/>
  <c r="W26" i="41"/>
  <c r="X26" i="41"/>
  <c r="Y26" i="41"/>
  <c r="AE26" i="41" s="1"/>
  <c r="Z26" i="41"/>
  <c r="AH26" i="41" s="1"/>
  <c r="AD26" i="41"/>
  <c r="AJ26" i="41"/>
  <c r="K27" i="41"/>
  <c r="L27" i="41"/>
  <c r="M27" i="41"/>
  <c r="N27" i="41"/>
  <c r="O27" i="41"/>
  <c r="AG27" i="41" s="1"/>
  <c r="P27" i="41"/>
  <c r="S27" i="41"/>
  <c r="T27" i="41"/>
  <c r="V27" i="41"/>
  <c r="W27" i="41"/>
  <c r="Y27" i="41"/>
  <c r="Z27" i="41"/>
  <c r="AH27" i="41" s="1"/>
  <c r="AD27" i="41"/>
  <c r="AJ27" i="41"/>
  <c r="S27" i="38" l="1"/>
  <c r="AA26" i="38"/>
  <c r="AB26" i="38" s="1"/>
  <c r="AG26" i="38"/>
  <c r="X26" i="38"/>
  <c r="AE26" i="37"/>
  <c r="AH27" i="37"/>
  <c r="AD26" i="37"/>
  <c r="Q28" i="37"/>
  <c r="Q29" i="37"/>
  <c r="AD27" i="37"/>
  <c r="AE27" i="37"/>
  <c r="AH26" i="37"/>
  <c r="M27" i="39"/>
  <c r="T27" i="39" s="1"/>
  <c r="Q28" i="39"/>
  <c r="Q29" i="39"/>
  <c r="AA27" i="39"/>
  <c r="AB27" i="39" s="1"/>
  <c r="M25" i="40"/>
  <c r="T25" i="40" s="1"/>
  <c r="Q27" i="40"/>
  <c r="Q28" i="40"/>
  <c r="AE26" i="38"/>
  <c r="AA27" i="38"/>
  <c r="AB27" i="38" s="1"/>
  <c r="AH26" i="38"/>
  <c r="AH27" i="38"/>
  <c r="AE27" i="38"/>
  <c r="AD26" i="38"/>
  <c r="Q29" i="38"/>
  <c r="AD27" i="38"/>
  <c r="P27" i="38"/>
  <c r="AA25" i="40"/>
  <c r="AB25" i="40" s="1"/>
  <c r="AE25" i="40"/>
  <c r="S25" i="40"/>
  <c r="X26" i="40"/>
  <c r="AE26" i="40" s="1"/>
  <c r="X27" i="39"/>
  <c r="AE27" i="39" s="1"/>
  <c r="S26" i="38"/>
  <c r="T26" i="38"/>
  <c r="AA27" i="37"/>
  <c r="AB27" i="37" s="1"/>
  <c r="S26" i="37"/>
  <c r="X27" i="41"/>
  <c r="AE27" i="41" s="1"/>
  <c r="AA27" i="41"/>
  <c r="AB27" i="41" s="1"/>
  <c r="AA26" i="41"/>
  <c r="AB26" i="41" s="1"/>
  <c r="Q27" i="41"/>
  <c r="AG26" i="41"/>
  <c r="K25" i="37"/>
  <c r="L25" i="37"/>
  <c r="M25" i="37"/>
  <c r="N25" i="37"/>
  <c r="T25" i="37" s="1"/>
  <c r="O25" i="37"/>
  <c r="AG25" i="37" s="1"/>
  <c r="V25" i="37"/>
  <c r="X25" i="37" s="1"/>
  <c r="AE25" i="37" s="1"/>
  <c r="W25" i="37"/>
  <c r="Y25" i="37"/>
  <c r="Z25" i="37"/>
  <c r="AJ25" i="37"/>
  <c r="E25" i="37"/>
  <c r="F25" i="37"/>
  <c r="P26" i="37" s="1"/>
  <c r="K25" i="38"/>
  <c r="L25" i="38"/>
  <c r="M25" i="38"/>
  <c r="N25" i="38"/>
  <c r="T25" i="38" s="1"/>
  <c r="O25" i="38"/>
  <c r="AG25" i="38" s="1"/>
  <c r="P25" i="38"/>
  <c r="V25" i="38"/>
  <c r="X25" i="38" s="1"/>
  <c r="W25" i="38"/>
  <c r="Y25" i="38"/>
  <c r="Z25" i="38"/>
  <c r="AJ25" i="38"/>
  <c r="E25" i="38"/>
  <c r="F25" i="38"/>
  <c r="P26" i="38" s="1"/>
  <c r="K25" i="39"/>
  <c r="S25" i="39" s="1"/>
  <c r="L25" i="39"/>
  <c r="M25" i="39"/>
  <c r="T25" i="39" s="1"/>
  <c r="N25" i="39"/>
  <c r="O25" i="39"/>
  <c r="V25" i="39"/>
  <c r="W25" i="39"/>
  <c r="X25" i="39"/>
  <c r="Y25" i="39"/>
  <c r="Z25" i="39"/>
  <c r="AJ25" i="39"/>
  <c r="E25" i="39"/>
  <c r="F25" i="39"/>
  <c r="P26" i="39" s="1"/>
  <c r="K24" i="40"/>
  <c r="S24" i="40" s="1"/>
  <c r="L24" i="40"/>
  <c r="M24" i="40" s="1"/>
  <c r="N24" i="40"/>
  <c r="O24" i="40"/>
  <c r="AG24" i="40" s="1"/>
  <c r="V24" i="40"/>
  <c r="W24" i="40"/>
  <c r="X24" i="40"/>
  <c r="Y24" i="40"/>
  <c r="Z24" i="40"/>
  <c r="AJ24" i="40"/>
  <c r="E24" i="40"/>
  <c r="F24" i="40"/>
  <c r="AD24" i="40" s="1"/>
  <c r="E25" i="41"/>
  <c r="F25" i="41"/>
  <c r="K25" i="41"/>
  <c r="L25" i="41"/>
  <c r="M25" i="41"/>
  <c r="N25" i="41"/>
  <c r="O25" i="41"/>
  <c r="S25" i="41"/>
  <c r="T25" i="41"/>
  <c r="V25" i="41"/>
  <c r="W25" i="41"/>
  <c r="X25" i="41"/>
  <c r="Y25" i="41"/>
  <c r="Z25" i="41"/>
  <c r="AJ25" i="41"/>
  <c r="K24" i="41"/>
  <c r="S24" i="41" s="1"/>
  <c r="L24" i="41"/>
  <c r="M24" i="41"/>
  <c r="N24" i="41"/>
  <c r="T24" i="41" s="1"/>
  <c r="O24" i="41"/>
  <c r="P24" i="41"/>
  <c r="Q24" i="41"/>
  <c r="V24" i="41"/>
  <c r="W24" i="41"/>
  <c r="X24" i="41"/>
  <c r="Y24" i="41"/>
  <c r="Z24" i="41"/>
  <c r="AA24" i="41"/>
  <c r="AB24" i="41"/>
  <c r="AD24" i="41"/>
  <c r="AE24" i="41"/>
  <c r="AG24" i="41"/>
  <c r="AH24" i="41"/>
  <c r="AJ24" i="41"/>
  <c r="K23" i="40"/>
  <c r="L23" i="40"/>
  <c r="N23" i="40"/>
  <c r="O23" i="40"/>
  <c r="P23" i="40" s="1"/>
  <c r="V23" i="40"/>
  <c r="W23" i="40"/>
  <c r="X23" i="40"/>
  <c r="Y23" i="40"/>
  <c r="Z23" i="40"/>
  <c r="AJ23" i="40"/>
  <c r="E24" i="41"/>
  <c r="F24" i="41"/>
  <c r="E23" i="40"/>
  <c r="F23" i="40"/>
  <c r="AA23" i="40" s="1"/>
  <c r="AB23" i="40" s="1"/>
  <c r="K24" i="39"/>
  <c r="L24" i="39"/>
  <c r="S24" i="39" s="1"/>
  <c r="M24" i="39"/>
  <c r="N24" i="39"/>
  <c r="T24" i="39" s="1"/>
  <c r="O24" i="39"/>
  <c r="AG24" i="39" s="1"/>
  <c r="V24" i="39"/>
  <c r="W24" i="39"/>
  <c r="X24" i="39"/>
  <c r="Y24" i="39"/>
  <c r="Z24" i="39"/>
  <c r="AJ24" i="39"/>
  <c r="E24" i="39"/>
  <c r="F24" i="39"/>
  <c r="AA24" i="39" s="1"/>
  <c r="AB24" i="39" s="1"/>
  <c r="K24" i="38"/>
  <c r="L24" i="38"/>
  <c r="N24" i="38"/>
  <c r="O24" i="38"/>
  <c r="AG24" i="38" s="1"/>
  <c r="V24" i="38"/>
  <c r="W24" i="38"/>
  <c r="X24" i="38"/>
  <c r="Y24" i="38"/>
  <c r="Z24" i="38"/>
  <c r="AJ24" i="38"/>
  <c r="E24" i="38"/>
  <c r="F24" i="38"/>
  <c r="AD24" i="38" s="1"/>
  <c r="K24" i="37"/>
  <c r="S24" i="37" s="1"/>
  <c r="L24" i="37"/>
  <c r="M24" i="37"/>
  <c r="N24" i="37"/>
  <c r="T24" i="37" s="1"/>
  <c r="O24" i="37"/>
  <c r="P24" i="37" s="1"/>
  <c r="V24" i="37"/>
  <c r="W24" i="37"/>
  <c r="X24" i="37"/>
  <c r="Y24" i="37"/>
  <c r="Z24" i="37"/>
  <c r="AJ24" i="37"/>
  <c r="E24" i="37"/>
  <c r="F24" i="37"/>
  <c r="AD24" i="37" s="1"/>
  <c r="E22" i="41"/>
  <c r="F22" i="41"/>
  <c r="AD22" i="41" s="1"/>
  <c r="E23" i="41"/>
  <c r="F23" i="41"/>
  <c r="K22" i="41"/>
  <c r="L22" i="41"/>
  <c r="M22" i="41"/>
  <c r="T22" i="41" s="1"/>
  <c r="N22" i="41"/>
  <c r="O22" i="41"/>
  <c r="V22" i="41"/>
  <c r="W22" i="41"/>
  <c r="X22" i="41" s="1"/>
  <c r="Y22" i="41"/>
  <c r="Z22" i="41"/>
  <c r="AJ22" i="41"/>
  <c r="K23" i="41"/>
  <c r="S23" i="41" s="1"/>
  <c r="L23" i="41"/>
  <c r="N23" i="41"/>
  <c r="O23" i="41"/>
  <c r="AG23" i="41" s="1"/>
  <c r="V23" i="41"/>
  <c r="W23" i="41"/>
  <c r="Y23" i="41"/>
  <c r="Z23" i="41"/>
  <c r="AJ23" i="41"/>
  <c r="K22" i="40"/>
  <c r="L22" i="40"/>
  <c r="N22" i="40"/>
  <c r="O22" i="40"/>
  <c r="V22" i="40"/>
  <c r="W22" i="40"/>
  <c r="Y22" i="40"/>
  <c r="Z22" i="40"/>
  <c r="AJ22" i="40"/>
  <c r="E22" i="40"/>
  <c r="F22" i="40"/>
  <c r="K22" i="39"/>
  <c r="L22" i="39"/>
  <c r="N22" i="39"/>
  <c r="O22" i="39"/>
  <c r="V22" i="39"/>
  <c r="W22" i="39"/>
  <c r="X22" i="39"/>
  <c r="Y22" i="39"/>
  <c r="Z22" i="39"/>
  <c r="AH22" i="39" s="1"/>
  <c r="AJ22" i="39"/>
  <c r="K23" i="39"/>
  <c r="L23" i="39"/>
  <c r="N23" i="39"/>
  <c r="O23" i="39"/>
  <c r="V23" i="39"/>
  <c r="X23" i="39" s="1"/>
  <c r="W23" i="39"/>
  <c r="Y23" i="39"/>
  <c r="Z23" i="39"/>
  <c r="AJ23" i="39"/>
  <c r="E22" i="39"/>
  <c r="F22" i="39"/>
  <c r="AD22" i="39" s="1"/>
  <c r="E23" i="39"/>
  <c r="F23" i="39"/>
  <c r="AD23" i="39" s="1"/>
  <c r="K22" i="38"/>
  <c r="L22" i="38"/>
  <c r="M22" i="38" s="1"/>
  <c r="N22" i="38"/>
  <c r="O22" i="38"/>
  <c r="V22" i="38"/>
  <c r="W22" i="38"/>
  <c r="Y22" i="38"/>
  <c r="Z22" i="38"/>
  <c r="AJ22" i="38"/>
  <c r="K23" i="38"/>
  <c r="L23" i="38"/>
  <c r="N23" i="38"/>
  <c r="O23" i="38"/>
  <c r="V23" i="38"/>
  <c r="W23" i="38"/>
  <c r="Y23" i="38"/>
  <c r="Z23" i="38"/>
  <c r="AJ23" i="38"/>
  <c r="E22" i="38"/>
  <c r="F22" i="38"/>
  <c r="AD22" i="38" s="1"/>
  <c r="E23" i="38"/>
  <c r="F23" i="38"/>
  <c r="K22" i="37"/>
  <c r="L22" i="37"/>
  <c r="N22" i="37"/>
  <c r="O22" i="37"/>
  <c r="V22" i="37"/>
  <c r="W22" i="37"/>
  <c r="Y22" i="37"/>
  <c r="Z22" i="37"/>
  <c r="AH22" i="37" s="1"/>
  <c r="AJ22" i="37"/>
  <c r="K23" i="37"/>
  <c r="L23" i="37"/>
  <c r="N23" i="37"/>
  <c r="O23" i="37"/>
  <c r="AG23" i="37" s="1"/>
  <c r="P23" i="37"/>
  <c r="V23" i="37"/>
  <c r="W23" i="37"/>
  <c r="Y23" i="37"/>
  <c r="Z23" i="37"/>
  <c r="AA23" i="37" s="1"/>
  <c r="AB23" i="37" s="1"/>
  <c r="AJ23" i="37"/>
  <c r="E22" i="37"/>
  <c r="F22" i="37"/>
  <c r="AD22" i="37" s="1"/>
  <c r="E23" i="37"/>
  <c r="F23" i="37"/>
  <c r="AD23" i="37" s="1"/>
  <c r="AJ21" i="41"/>
  <c r="Z21" i="41"/>
  <c r="Y21" i="41"/>
  <c r="W21" i="41"/>
  <c r="V21" i="41"/>
  <c r="O21" i="41"/>
  <c r="N21" i="41"/>
  <c r="L21" i="41"/>
  <c r="K21" i="41"/>
  <c r="F21" i="41"/>
  <c r="AD21" i="41" s="1"/>
  <c r="E21" i="41"/>
  <c r="AG21" i="41" s="1"/>
  <c r="AJ20" i="41"/>
  <c r="Y20" i="41"/>
  <c r="W20" i="41"/>
  <c r="V20" i="41"/>
  <c r="L20" i="41"/>
  <c r="K20" i="41"/>
  <c r="G14" i="41"/>
  <c r="F14" i="41"/>
  <c r="E14" i="41"/>
  <c r="AJ21" i="40"/>
  <c r="Z21" i="40"/>
  <c r="Y21" i="40"/>
  <c r="W21" i="40"/>
  <c r="V21" i="40"/>
  <c r="O21" i="40"/>
  <c r="N21" i="40"/>
  <c r="L21" i="40"/>
  <c r="K21" i="40"/>
  <c r="F21" i="40"/>
  <c r="AD21" i="40" s="1"/>
  <c r="E21" i="40"/>
  <c r="AJ20" i="40"/>
  <c r="Y20" i="40"/>
  <c r="W20" i="40"/>
  <c r="V20" i="40"/>
  <c r="O20" i="40"/>
  <c r="N20" i="40"/>
  <c r="L20" i="40"/>
  <c r="K20" i="40"/>
  <c r="M20" i="40" s="1"/>
  <c r="G14" i="40"/>
  <c r="F14" i="40"/>
  <c r="E14" i="40"/>
  <c r="AJ21" i="39"/>
  <c r="Z21" i="39"/>
  <c r="Y21" i="39"/>
  <c r="W21" i="39"/>
  <c r="V21" i="39"/>
  <c r="X21" i="39" s="1"/>
  <c r="O21" i="39"/>
  <c r="N21" i="39"/>
  <c r="L21" i="39"/>
  <c r="K21" i="39"/>
  <c r="S21" i="39" s="1"/>
  <c r="F21" i="39"/>
  <c r="AD21" i="39" s="1"/>
  <c r="E21" i="39"/>
  <c r="AJ20" i="39"/>
  <c r="Y20" i="39"/>
  <c r="W20" i="39"/>
  <c r="V20" i="39"/>
  <c r="L20" i="39"/>
  <c r="K20" i="39"/>
  <c r="G14" i="39"/>
  <c r="F14" i="39"/>
  <c r="E14" i="39"/>
  <c r="AJ21" i="38"/>
  <c r="Z21" i="38"/>
  <c r="Y21" i="38"/>
  <c r="W21" i="38"/>
  <c r="V21" i="38"/>
  <c r="X21" i="38" s="1"/>
  <c r="O21" i="38"/>
  <c r="N21" i="38"/>
  <c r="L21" i="38"/>
  <c r="K21" i="38"/>
  <c r="F21" i="38"/>
  <c r="AD21" i="38" s="1"/>
  <c r="E21" i="38"/>
  <c r="AJ20" i="38"/>
  <c r="Y20" i="38"/>
  <c r="W20" i="38"/>
  <c r="V20" i="38"/>
  <c r="O20" i="38"/>
  <c r="N20" i="38"/>
  <c r="L20" i="38"/>
  <c r="K20" i="38"/>
  <c r="G14" i="38"/>
  <c r="F14" i="38"/>
  <c r="E14" i="38"/>
  <c r="AJ21" i="37"/>
  <c r="Z21" i="37"/>
  <c r="Y21" i="37"/>
  <c r="W21" i="37"/>
  <c r="V21" i="37"/>
  <c r="O21" i="37"/>
  <c r="N21" i="37"/>
  <c r="L21" i="37"/>
  <c r="K21" i="37"/>
  <c r="S21" i="37" s="1"/>
  <c r="F21" i="37"/>
  <c r="AD21" i="37" s="1"/>
  <c r="E21" i="37"/>
  <c r="AJ20" i="37"/>
  <c r="Y20" i="37"/>
  <c r="W20" i="37"/>
  <c r="V20" i="37"/>
  <c r="L20" i="37"/>
  <c r="K20" i="37"/>
  <c r="G14" i="37"/>
  <c r="F14" i="37"/>
  <c r="E14" i="37"/>
  <c r="Q26" i="38" l="1"/>
  <c r="AE24" i="38"/>
  <c r="AA25" i="38"/>
  <c r="AB25" i="38" s="1"/>
  <c r="X22" i="38"/>
  <c r="AA24" i="38"/>
  <c r="AB24" i="38" s="1"/>
  <c r="AH24" i="38"/>
  <c r="S21" i="38"/>
  <c r="P24" i="38"/>
  <c r="Q25" i="38" s="1"/>
  <c r="Q24" i="37"/>
  <c r="AH24" i="37"/>
  <c r="AA25" i="37"/>
  <c r="AB25" i="37" s="1"/>
  <c r="AH23" i="37"/>
  <c r="AH25" i="37"/>
  <c r="P25" i="37"/>
  <c r="Q25" i="37" s="1"/>
  <c r="AA24" i="37"/>
  <c r="AB24" i="37" s="1"/>
  <c r="Q26" i="37"/>
  <c r="Q27" i="37"/>
  <c r="AG22" i="37"/>
  <c r="AE24" i="37"/>
  <c r="AD25" i="37"/>
  <c r="AG24" i="37"/>
  <c r="AD25" i="39"/>
  <c r="AH23" i="39"/>
  <c r="S23" i="39"/>
  <c r="AH21" i="39"/>
  <c r="AH24" i="39"/>
  <c r="AG22" i="39"/>
  <c r="AE25" i="39"/>
  <c r="AA23" i="39"/>
  <c r="AB23" i="39" s="1"/>
  <c r="Q26" i="39"/>
  <c r="Q27" i="39"/>
  <c r="AE24" i="39"/>
  <c r="AG25" i="39"/>
  <c r="AD24" i="39"/>
  <c r="AA25" i="39"/>
  <c r="AB25" i="39" s="1"/>
  <c r="AH25" i="39"/>
  <c r="AG21" i="39"/>
  <c r="P24" i="39"/>
  <c r="AH24" i="40"/>
  <c r="AD23" i="40"/>
  <c r="AE24" i="40"/>
  <c r="T24" i="40"/>
  <c r="S22" i="40"/>
  <c r="AH23" i="40"/>
  <c r="AE23" i="40"/>
  <c r="M23" i="40"/>
  <c r="T23" i="40" s="1"/>
  <c r="AA24" i="40"/>
  <c r="AB24" i="40" s="1"/>
  <c r="AG23" i="40"/>
  <c r="P25" i="40"/>
  <c r="AE25" i="38"/>
  <c r="P22" i="38"/>
  <c r="Q27" i="38"/>
  <c r="AH25" i="38"/>
  <c r="S25" i="38"/>
  <c r="Q28" i="38"/>
  <c r="S23" i="38"/>
  <c r="AD25" i="38"/>
  <c r="M20" i="38"/>
  <c r="M24" i="38"/>
  <c r="T24" i="38" s="1"/>
  <c r="AH22" i="38"/>
  <c r="P23" i="38"/>
  <c r="Q24" i="38" s="1"/>
  <c r="AA25" i="41"/>
  <c r="AB25" i="41" s="1"/>
  <c r="AE25" i="41"/>
  <c r="S25" i="37"/>
  <c r="P25" i="39"/>
  <c r="P24" i="40"/>
  <c r="Q24" i="40" s="1"/>
  <c r="AD25" i="41"/>
  <c r="P25" i="41"/>
  <c r="Q25" i="41" s="1"/>
  <c r="AH25" i="41"/>
  <c r="AG25" i="41"/>
  <c r="S23" i="40"/>
  <c r="S24" i="38"/>
  <c r="AH23" i="41"/>
  <c r="X21" i="41"/>
  <c r="AH22" i="41"/>
  <c r="AH21" i="41"/>
  <c r="AD23" i="41"/>
  <c r="AA23" i="41"/>
  <c r="AB23" i="41" s="1"/>
  <c r="S22" i="41"/>
  <c r="M21" i="41"/>
  <c r="T21" i="41" s="1"/>
  <c r="M23" i="41"/>
  <c r="T23" i="41" s="1"/>
  <c r="AE22" i="41"/>
  <c r="M22" i="40"/>
  <c r="X21" i="40"/>
  <c r="AA22" i="39"/>
  <c r="AB22" i="39" s="1"/>
  <c r="P23" i="39"/>
  <c r="AG23" i="39"/>
  <c r="P21" i="39"/>
  <c r="Q21" i="39" s="1"/>
  <c r="AD23" i="38"/>
  <c r="AA23" i="38"/>
  <c r="AB23" i="38" s="1"/>
  <c r="AG21" i="38"/>
  <c r="X23" i="38"/>
  <c r="AG23" i="38"/>
  <c r="AH21" i="38"/>
  <c r="AA22" i="38"/>
  <c r="AB22" i="38" s="1"/>
  <c r="AA22" i="37"/>
  <c r="AB22" i="37" s="1"/>
  <c r="X23" i="37"/>
  <c r="AE23" i="37" s="1"/>
  <c r="P22" i="37"/>
  <c r="X21" i="37"/>
  <c r="M23" i="37"/>
  <c r="T23" i="37" s="1"/>
  <c r="X22" i="37"/>
  <c r="AE22" i="37" s="1"/>
  <c r="X23" i="41"/>
  <c r="AE23" i="41" s="1"/>
  <c r="T22" i="40"/>
  <c r="AG22" i="41"/>
  <c r="P23" i="41"/>
  <c r="P22" i="41"/>
  <c r="AA22" i="41"/>
  <c r="AB22" i="41" s="1"/>
  <c r="X22" i="40"/>
  <c r="AA22" i="40"/>
  <c r="AB22" i="40" s="1"/>
  <c r="AE22" i="40"/>
  <c r="AG22" i="40"/>
  <c r="AD22" i="40"/>
  <c r="P22" i="40"/>
  <c r="Q23" i="40" s="1"/>
  <c r="AH22" i="40"/>
  <c r="M23" i="39"/>
  <c r="T23" i="39" s="1"/>
  <c r="AE22" i="39"/>
  <c r="AE23" i="39"/>
  <c r="M22" i="39"/>
  <c r="T22" i="39" s="1"/>
  <c r="S22" i="39"/>
  <c r="P22" i="39"/>
  <c r="AG22" i="38"/>
  <c r="T22" i="38"/>
  <c r="M23" i="38"/>
  <c r="T23" i="38" s="1"/>
  <c r="S22" i="38"/>
  <c r="AH23" i="38"/>
  <c r="S23" i="37"/>
  <c r="M22" i="37"/>
  <c r="T22" i="37" s="1"/>
  <c r="S22" i="37"/>
  <c r="M21" i="40"/>
  <c r="T21" i="40" s="1"/>
  <c r="P21" i="41"/>
  <c r="Q21" i="41" s="1"/>
  <c r="P21" i="40"/>
  <c r="Q21" i="40" s="1"/>
  <c r="AH21" i="40"/>
  <c r="P21" i="38"/>
  <c r="Q21" i="38" s="1"/>
  <c r="P21" i="37"/>
  <c r="Q21" i="37" s="1"/>
  <c r="AH21" i="37"/>
  <c r="S21" i="41"/>
  <c r="S21" i="40"/>
  <c r="AG21" i="40"/>
  <c r="AG21" i="37"/>
  <c r="AA21" i="39"/>
  <c r="AE21" i="39"/>
  <c r="AA21" i="40"/>
  <c r="AE21" i="40"/>
  <c r="AE21" i="41"/>
  <c r="AA21" i="37"/>
  <c r="AA21" i="38"/>
  <c r="M21" i="37"/>
  <c r="T21" i="37" s="1"/>
  <c r="AE21" i="38"/>
  <c r="AA21" i="41"/>
  <c r="M21" i="38"/>
  <c r="T21" i="38" s="1"/>
  <c r="M21" i="39"/>
  <c r="T21" i="39" s="1"/>
  <c r="Q23" i="38" l="1"/>
  <c r="AE22" i="38"/>
  <c r="AE21" i="37"/>
  <c r="Q24" i="39"/>
  <c r="Q25" i="39"/>
  <c r="Q26" i="40"/>
  <c r="Q25" i="40"/>
  <c r="AE23" i="38"/>
  <c r="Q22" i="41"/>
  <c r="Q22" i="38"/>
  <c r="Q22" i="37"/>
  <c r="Q23" i="37"/>
  <c r="Q23" i="41"/>
  <c r="Q22" i="40"/>
  <c r="Q22" i="39"/>
  <c r="Q23" i="39"/>
  <c r="AB21" i="41"/>
  <c r="AB21" i="40"/>
  <c r="AB21" i="39"/>
  <c r="AB21" i="38"/>
  <c r="AB21" i="37"/>
</calcChain>
</file>

<file path=xl/sharedStrings.xml><?xml version="1.0" encoding="utf-8"?>
<sst xmlns="http://schemas.openxmlformats.org/spreadsheetml/2006/main" count="386" uniqueCount="51">
  <si>
    <t>Fecha</t>
  </si>
  <si>
    <t>Registro N°</t>
  </si>
  <si>
    <t>Tiempo de monitoreo</t>
  </si>
  <si>
    <t>Este</t>
  </si>
  <si>
    <t>Norte</t>
  </si>
  <si>
    <t>Elevacion</t>
  </si>
  <si>
    <t>Δ_E</t>
  </si>
  <si>
    <t>Δ_N</t>
  </si>
  <si>
    <t>Δ_H</t>
  </si>
  <si>
    <t>Δ_Z</t>
  </si>
  <si>
    <t>Despl.</t>
  </si>
  <si>
    <t>Velocidad</t>
  </si>
  <si>
    <t>Aceleración</t>
  </si>
  <si>
    <t>Azimut</t>
  </si>
  <si>
    <t>Buz.</t>
  </si>
  <si>
    <t>(cm)</t>
  </si>
  <si>
    <t>(cm/día)</t>
  </si>
  <si>
    <t>(º)</t>
  </si>
  <si>
    <t>(m)</t>
  </si>
  <si>
    <t>Frecuencia de Monitoreo</t>
  </si>
  <si>
    <t>dias</t>
  </si>
  <si>
    <t>Incremento Diarios</t>
  </si>
  <si>
    <t>Coordenadas</t>
  </si>
  <si>
    <t>Direc_Despl.</t>
  </si>
  <si>
    <t>Incremento Acumulativos</t>
  </si>
  <si>
    <t>CORDENADAS</t>
  </si>
  <si>
    <t>-.-</t>
  </si>
  <si>
    <t>E</t>
  </si>
  <si>
    <t>N</t>
  </si>
  <si>
    <t>Z</t>
  </si>
  <si>
    <t>PUNTO DE MONITOREO:</t>
  </si>
  <si>
    <t>EQUIPO:</t>
  </si>
  <si>
    <t>SECTOR:</t>
  </si>
  <si>
    <t>COMPONENTE:</t>
  </si>
  <si>
    <t>Direc_Despl. Acumulados</t>
  </si>
  <si>
    <t>Inversa de la Velocidad</t>
  </si>
  <si>
    <r>
      <t>(cm/dia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</si>
  <si>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Estacion Base</t>
  </si>
  <si>
    <t>Distancia</t>
  </si>
  <si>
    <t>XXX</t>
  </si>
  <si>
    <t>TRIMBLE</t>
  </si>
  <si>
    <t>UNIDAD MINERA SHAHUINDO
MONITOREO DE PRISMAS
TAJO CHALARINA FASE 3B</t>
  </si>
  <si>
    <t>D-CH-6</t>
  </si>
  <si>
    <t>D-CH-7</t>
  </si>
  <si>
    <t>D-CH-8</t>
  </si>
  <si>
    <t>D-CH-9</t>
  </si>
  <si>
    <t>D-CH-10</t>
  </si>
  <si>
    <t>DME CHOLOQUE</t>
  </si>
  <si>
    <t>DIQUE CHOLOQUE</t>
  </si>
  <si>
    <t>BM-CHOLOQUE</t>
  </si>
  <si>
    <t>Posible mala lectura: 19/01/2025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</si>
</sst>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9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6" fillId="0" borderId="25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3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10" xfId="0" applyNumberFormat="1" applyFont="1" applyFill="1" applyBorder="1"/>
    <xf numFmtId="0" fontId="5" fillId="2" borderId="3" xfId="0" applyFont="1" applyFill="1" applyBorder="1"/>
    <xf numFmtId="0" fontId="5" fillId="2" borderId="0" xfId="0" applyFont="1" applyFill="1"/>
    <xf numFmtId="0" fontId="0" fillId="2" borderId="0" xfId="0" applyFill="1"/>
    <xf numFmtId="0" fontId="0" fillId="2" borderId="6" xfId="0" applyFill="1" applyBorder="1"/>
    <xf numFmtId="164" fontId="5" fillId="2" borderId="0" xfId="0" applyNumberFormat="1" applyFont="1" applyFill="1" applyAlignment="1">
      <alignment vertical="center"/>
    </xf>
    <xf numFmtId="164" fontId="5" fillId="2" borderId="6" xfId="0" applyNumberFormat="1" applyFont="1" applyFill="1" applyBorder="1"/>
    <xf numFmtId="0" fontId="10" fillId="2" borderId="3" xfId="0" applyFont="1" applyFill="1" applyBorder="1"/>
    <xf numFmtId="164" fontId="5" fillId="2" borderId="0" xfId="0" applyNumberFormat="1" applyFont="1" applyFill="1"/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3" xfId="0" applyFill="1" applyBorder="1"/>
    <xf numFmtId="0" fontId="6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2" fontId="7" fillId="0" borderId="11" xfId="0" applyNumberFormat="1" applyFont="1" applyBorder="1" applyAlignment="1">
      <alignment horizontal="right" vertical="center"/>
    </xf>
    <xf numFmtId="22" fontId="7" fillId="0" borderId="34" xfId="0" applyNumberFormat="1" applyFont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/>
    </xf>
  </cellXfs>
  <cellStyles count="13">
    <cellStyle name="Millares 10" xfId="10" xr:uid="{607F62DD-761B-46F9-AC1C-4E83C0B0DDC8}"/>
    <cellStyle name="Millares 11" xfId="11" xr:uid="{E3C1049B-A2EE-49A1-AC40-306718FB8E8C}"/>
    <cellStyle name="Millares 12" xfId="12" xr:uid="{A6D8B4AE-E402-4F95-B56B-FDC1B9A50EFB}"/>
    <cellStyle name="Millares 2" xfId="2" xr:uid="{15D26758-F7E1-4CBA-84A1-9FEC23B027EE}"/>
    <cellStyle name="Millares 3" xfId="3" xr:uid="{35AADB52-434C-4CFF-BD27-DD16FE45D086}"/>
    <cellStyle name="Millares 4" xfId="4" xr:uid="{DF4D42BE-BB8F-4D76-B625-E74689C0936B}"/>
    <cellStyle name="Millares 5" xfId="5" xr:uid="{668A9CBA-9B58-4410-8A5B-8DFD617B47D7}"/>
    <cellStyle name="Millares 6" xfId="6" xr:uid="{EC7FA0FC-3B2D-4E0B-86CC-DD924F2FA7F6}"/>
    <cellStyle name="Millares 7" xfId="7" xr:uid="{948DEB8C-0F07-43E7-AF70-922D6D4D445D}"/>
    <cellStyle name="Millares 8" xfId="8" xr:uid="{5D1B811D-C0EB-4EE4-8D39-52606E372911}"/>
    <cellStyle name="Millares 9" xfId="9" xr:uid="{E6C0EB7D-1B7F-4CC5-AD10-ECE48EB83257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8A8E8E"/>
      <color rgb="FFA046DB"/>
      <color rgb="FF46DBDB"/>
      <color rgb="FFDB7D46"/>
      <color rgb="FFC6DB46"/>
      <color rgb="FF698EB7"/>
      <color rgb="FF69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121790375797729"/>
          <c:y val="3.7941912998580095E-2"/>
          <c:w val="0.61489177061410605"/>
          <c:h val="0.92041512843681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Vector'!#REF!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Vector'!#REF!</c:f>
            </c:numRef>
          </c:xVal>
          <c:yVal>
            <c:numRef>
              <c:f>'Data Vector'!#REF!</c:f>
            </c:numRef>
          </c:yVal>
          <c:smooth val="0"/>
          <c:extLst>
            <c:ext xmlns:c16="http://schemas.microsoft.com/office/drawing/2014/chart" uri="{C3380CC4-5D6E-409C-BE32-E72D297353CC}">
              <c16:uniqueId val="{00000002-0136-43A8-A1BB-E7EDA02E6F85}"/>
            </c:ext>
          </c:extLst>
        </c:ser>
        <c:ser>
          <c:idx val="11"/>
          <c:order val="1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59-4685-8CE3-297F59FED232}"/>
                </c:ext>
              </c:extLst>
            </c:dLbl>
            <c:dLbl>
              <c:idx val="1"/>
              <c:layout>
                <c:manualLayout>
                  <c:x val="-4.1923383287225752E-2"/>
                  <c:y val="1.3114754098360736E-2"/>
                </c:manualLayout>
              </c:layout>
              <c:tx>
                <c:rich>
                  <a:bodyPr/>
                  <a:lstStyle/>
                  <a:p>
                    <a:fld id="{7BB447E0-E07B-4E6D-B346-EA22F1EB2A6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{7BB447E0-E07B-4E6D-B346-EA22F1EB2A69}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359-4685-8CE3-297F59FED2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D1-4B58-B4C4-F990260568C8}"/>
            </c:ext>
          </c:extLst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#¡REF!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tailEnd type="stealth" w="med" len="lg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36-43A8-A1BB-E7EDA02E6F85}"/>
                </c:ext>
              </c:extLst>
            </c:dLbl>
            <c:dLbl>
              <c:idx val="1"/>
              <c:layout>
                <c:manualLayout>
                  <c:x val="-3.4915205960906762E-2"/>
                  <c:y val="-1.9918936362462888E-2"/>
                </c:manualLayout>
              </c:layout>
              <c:tx>
                <c:rich>
                  <a:bodyPr/>
                  <a:lstStyle/>
                  <a:p>
                    <a:fld id="{195C54E3-882E-476E-A706-7A76C2BAD5A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{195C54E3-882E-476E-A706-7A76C2BAD5AE}</c15:txfldGUID>
                      <c15:f>#REF!</c15:f>
                      <c15:dlblFieldTableCache>
                        <c:ptCount val="1"/>
                        <c:pt idx="0">
                          <c:v>#¡REF!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136-43A8-A1BB-E7EDA02E6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36-43A8-A1BB-E7EDA02E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44944"/>
        <c:axId val="1620337328"/>
        <c:extLst/>
      </c:scatterChart>
      <c:valAx>
        <c:axId val="16203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7328"/>
        <c:crosses val="autoZero"/>
        <c:crossBetween val="midCat"/>
        <c:majorUnit val="200"/>
        <c:minorUnit val="50"/>
      </c:valAx>
      <c:valAx>
        <c:axId val="1620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44944"/>
        <c:crosses val="autoZero"/>
        <c:crossBetween val="midCat"/>
        <c:majorUnit val="200"/>
        <c:minorUnit val="5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8802108847023189"/>
          <c:y val="0.30619026720020659"/>
          <c:w val="7.8705769154126887E-2"/>
          <c:h val="0.4743059248741448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193028</xdr:colOff>
      <xdr:row>38</xdr:row>
      <xdr:rowOff>77562</xdr:rowOff>
    </xdr:from>
    <xdr:to>
      <xdr:col>4</xdr:col>
      <xdr:colOff>571146</xdr:colOff>
      <xdr:row>41</xdr:row>
      <xdr:rowOff>194035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E74E4C-7E61-46BF-B941-02CC54403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628" y="7316562"/>
          <a:ext cx="1902118" cy="916573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14</xdr:col>
      <xdr:colOff>0</xdr:colOff>
      <xdr:row>37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ABE518-8549-40B7-8FF6-2B59E9830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50D00B-F72A-4D5D-A118-5997F963D9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5DB869-61D8-4379-BED1-EC742AA98B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</xdr:row>
      <xdr:rowOff>112823</xdr:rowOff>
    </xdr:from>
    <xdr:to>
      <xdr:col>3</xdr:col>
      <xdr:colOff>1372220</xdr:colOff>
      <xdr:row>4</xdr:row>
      <xdr:rowOff>212723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A347AF-8B82-40B4-8774-1DADAE3D2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7AC389-31C9-4DD9-A377-14DA39F08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107951</xdr:colOff>
      <xdr:row>2</xdr:row>
      <xdr:rowOff>49323</xdr:rowOff>
    </xdr:from>
    <xdr:to>
      <xdr:col>3</xdr:col>
      <xdr:colOff>1270000</xdr:colOff>
      <xdr:row>4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C12FAA-F274-4627-878D-B357E7512F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1" y="392223"/>
          <a:ext cx="1771649" cy="7888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112823</xdr:rowOff>
    </xdr:from>
    <xdr:to>
      <xdr:col>4</xdr:col>
      <xdr:colOff>620</xdr:colOff>
      <xdr:row>4</xdr:row>
      <xdr:rowOff>212723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BAD2A4-CBC3-4E55-85C3-0C41A3C4E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189023"/>
          <a:ext cx="1886569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C7:N43"/>
  <sheetViews>
    <sheetView topLeftCell="A7" zoomScale="90" zoomScaleNormal="90" zoomScaleSheetLayoutView="50" zoomScalePageLayoutView="70" workbookViewId="0">
      <selection activeCell="M26" sqref="M26"/>
    </sheetView>
  </sheetViews>
  <sheetFormatPr baseColWidth="10" defaultRowHeight="15" x14ac:dyDescent="0.25"/>
  <cols>
    <col min="2" max="2" width="3.42578125" customWidth="1"/>
    <col min="3" max="3" width="11.42578125" customWidth="1"/>
    <col min="11" max="11" width="11.42578125" customWidth="1"/>
    <col min="12" max="12" width="6" customWidth="1"/>
    <col min="13" max="13" width="11.42578125" customWidth="1"/>
  </cols>
  <sheetData>
    <row r="7" spans="3:14" ht="15" customHeight="1" thickBot="1" x14ac:dyDescent="0.3"/>
    <row r="8" spans="3:14" ht="14.25" x14ac:dyDescent="0.25">
      <c r="C8" s="91"/>
      <c r="D8" s="92"/>
      <c r="E8" s="92"/>
      <c r="F8" s="92"/>
      <c r="G8" s="92"/>
      <c r="H8" s="92"/>
      <c r="I8" s="92"/>
      <c r="J8" s="92"/>
      <c r="K8" s="92"/>
      <c r="L8" s="92"/>
      <c r="M8" s="92"/>
      <c r="N8" s="93"/>
    </row>
    <row r="9" spans="3:14" ht="14.25" x14ac:dyDescent="0.25">
      <c r="C9" s="94"/>
      <c r="D9" s="81"/>
      <c r="E9" s="81"/>
      <c r="F9" s="81"/>
      <c r="G9" s="81"/>
      <c r="H9" s="81"/>
      <c r="I9" s="81"/>
      <c r="J9" s="81"/>
      <c r="K9" s="81"/>
      <c r="L9" s="81"/>
      <c r="M9" s="81"/>
      <c r="N9" s="82"/>
    </row>
    <row r="10" spans="3:14" ht="14.25" x14ac:dyDescent="0.25">
      <c r="C10" s="94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2"/>
    </row>
    <row r="11" spans="3:14" ht="14.25" x14ac:dyDescent="0.25">
      <c r="C11" s="94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2"/>
    </row>
    <row r="12" spans="3:14" ht="14.25" x14ac:dyDescent="0.25">
      <c r="C12" s="94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2"/>
    </row>
    <row r="13" spans="3:14" ht="14.25" x14ac:dyDescent="0.25">
      <c r="C13" s="94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2"/>
    </row>
    <row r="14" spans="3:14" ht="14.25" x14ac:dyDescent="0.25">
      <c r="C14" s="94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2"/>
    </row>
    <row r="15" spans="3:14" ht="14.25" x14ac:dyDescent="0.25">
      <c r="C15" s="94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2"/>
    </row>
    <row r="16" spans="3:14" ht="14.25" x14ac:dyDescent="0.25">
      <c r="C16" s="94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7" spans="3:14" ht="14.25" x14ac:dyDescent="0.25">
      <c r="C17" s="94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2"/>
    </row>
    <row r="18" spans="3:14" ht="14.25" x14ac:dyDescent="0.25">
      <c r="C18" s="94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2"/>
    </row>
    <row r="19" spans="3:14" ht="14.25" x14ac:dyDescent="0.25">
      <c r="C19" s="94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2"/>
    </row>
    <row r="20" spans="3:14" ht="14.25" x14ac:dyDescent="0.25">
      <c r="C20" s="94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</row>
    <row r="21" spans="3:14" ht="14.25" x14ac:dyDescent="0.25">
      <c r="C21" s="94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2"/>
    </row>
    <row r="22" spans="3:14" ht="14.25" x14ac:dyDescent="0.25">
      <c r="C22" s="94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2"/>
    </row>
    <row r="23" spans="3:14" ht="14.25" x14ac:dyDescent="0.25">
      <c r="C23" s="94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2"/>
    </row>
    <row r="24" spans="3:14" ht="14.25" x14ac:dyDescent="0.25">
      <c r="C24" s="94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2"/>
    </row>
    <row r="25" spans="3:14" ht="14.25" x14ac:dyDescent="0.25">
      <c r="C25" s="94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2"/>
    </row>
    <row r="26" spans="3:14" ht="14.25" x14ac:dyDescent="0.25">
      <c r="C26" s="94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2"/>
    </row>
    <row r="27" spans="3:14" ht="14.25" x14ac:dyDescent="0.25">
      <c r="C27" s="94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2"/>
    </row>
    <row r="28" spans="3:14" ht="14.25" x14ac:dyDescent="0.25">
      <c r="C28" s="94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2"/>
    </row>
    <row r="29" spans="3:14" x14ac:dyDescent="0.25">
      <c r="C29" s="94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</row>
    <row r="30" spans="3:14" x14ac:dyDescent="0.25">
      <c r="C30" s="94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2"/>
    </row>
    <row r="31" spans="3:14" x14ac:dyDescent="0.25">
      <c r="C31" s="94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2"/>
    </row>
    <row r="32" spans="3:14" x14ac:dyDescent="0.25">
      <c r="C32" s="94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2"/>
    </row>
    <row r="33" spans="3:14" x14ac:dyDescent="0.25">
      <c r="C33" s="9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2"/>
    </row>
    <row r="34" spans="3:14" x14ac:dyDescent="0.25">
      <c r="C34" s="94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2"/>
    </row>
    <row r="35" spans="3:14" x14ac:dyDescent="0.25">
      <c r="C35" s="94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</row>
    <row r="36" spans="3:14" x14ac:dyDescent="0.25">
      <c r="C36" s="94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2"/>
    </row>
    <row r="37" spans="3:14" ht="15" customHeight="1" x14ac:dyDescent="0.25">
      <c r="C37" s="94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2"/>
    </row>
    <row r="38" spans="3:14" ht="15" customHeight="1" thickBot="1" x14ac:dyDescent="0.3"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</row>
    <row r="39" spans="3:14" ht="21.2" customHeight="1" x14ac:dyDescent="0.25">
      <c r="C39" s="91"/>
      <c r="D39" s="92"/>
      <c r="E39" s="93"/>
      <c r="F39" s="102" t="s">
        <v>41</v>
      </c>
      <c r="G39" s="103"/>
      <c r="H39" s="103"/>
      <c r="I39" s="103"/>
      <c r="J39" s="103"/>
      <c r="K39" s="103"/>
      <c r="L39" s="103"/>
      <c r="M39" s="103"/>
      <c r="N39" s="104"/>
    </row>
    <row r="40" spans="3:14" ht="21.2" customHeight="1" x14ac:dyDescent="0.25">
      <c r="C40" s="94"/>
      <c r="D40" s="81"/>
      <c r="E40" s="82"/>
      <c r="F40" s="105"/>
      <c r="G40" s="106"/>
      <c r="H40" s="106"/>
      <c r="I40" s="106"/>
      <c r="J40" s="106"/>
      <c r="K40" s="106"/>
      <c r="L40" s="106"/>
      <c r="M40" s="106"/>
      <c r="N40" s="107"/>
    </row>
    <row r="41" spans="3:14" ht="21.2" customHeight="1" x14ac:dyDescent="0.25">
      <c r="C41" s="94"/>
      <c r="D41" s="81"/>
      <c r="E41" s="82"/>
      <c r="F41" s="105"/>
      <c r="G41" s="106"/>
      <c r="H41" s="106"/>
      <c r="I41" s="106"/>
      <c r="J41" s="106"/>
      <c r="K41" s="106"/>
      <c r="L41" s="106"/>
      <c r="M41" s="106"/>
      <c r="N41" s="107"/>
    </row>
    <row r="42" spans="3:14" ht="21.2" customHeight="1" thickBot="1" x14ac:dyDescent="0.3">
      <c r="C42" s="42"/>
      <c r="D42" s="43"/>
      <c r="E42" s="44"/>
      <c r="F42" s="108"/>
      <c r="G42" s="109"/>
      <c r="H42" s="109"/>
      <c r="I42" s="109"/>
      <c r="J42" s="109"/>
      <c r="K42" s="109"/>
      <c r="L42" s="109"/>
      <c r="M42" s="109"/>
      <c r="N42" s="110"/>
    </row>
    <row r="43" spans="3:14" ht="21.2" customHeight="1" x14ac:dyDescent="0.25"/>
  </sheetData>
  <mergeCells count="1">
    <mergeCell ref="F39:N42"/>
  </mergeCells>
  <printOptions horizontalCentered="1" verticalCentered="1"/>
  <pageMargins left="0.59055118110236215" right="0" top="0.19685039370078741" bottom="0.19685039370078741" header="0" footer="0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0540-29B8-49F9-9EB4-F61D5CC9DB5B}">
  <sheetPr>
    <pageSetUpPr fitToPage="1"/>
  </sheetPr>
  <dimension ref="B1:CV106"/>
  <sheetViews>
    <sheetView tabSelected="1" zoomScale="70" zoomScaleNormal="70" workbookViewId="0">
      <pane ySplit="19" topLeftCell="A71" activePane="bottomLeft" state="frozen"/>
      <selection activeCell="F25" sqref="F25"/>
      <selection pane="bottomLeft" activeCell="L95" sqref="L95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42578125" bestFit="1" customWidth="1"/>
    <col min="5" max="9" width="15.5703125" customWidth="1"/>
    <col min="10" max="10" width="1.140625" customWidth="1"/>
    <col min="11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5.42578125" bestFit="1" customWidth="1"/>
  </cols>
  <sheetData>
    <row r="1" spans="2:36" ht="6" customHeight="1" thickBot="1" x14ac:dyDescent="0.3"/>
    <row r="2" spans="2:36" ht="21.2" customHeight="1" x14ac:dyDescent="0.25">
      <c r="B2" s="115"/>
      <c r="C2" s="116"/>
      <c r="D2" s="117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8"/>
      <c r="C3" s="119"/>
      <c r="D3" s="120"/>
      <c r="E3" s="34"/>
      <c r="F3" s="29"/>
      <c r="G3" s="29"/>
      <c r="H3" s="29"/>
      <c r="I3" s="30"/>
      <c r="J3" s="1"/>
      <c r="K3" s="72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8"/>
      <c r="C4" s="119"/>
      <c r="D4" s="120"/>
      <c r="E4" s="34"/>
      <c r="F4" s="29"/>
      <c r="G4" s="29"/>
      <c r="H4" s="29"/>
      <c r="I4" s="30"/>
      <c r="J4" s="2"/>
      <c r="K4" s="69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21"/>
      <c r="C5" s="122"/>
      <c r="D5" s="123"/>
      <c r="E5" s="35"/>
      <c r="F5" s="31"/>
      <c r="G5" s="31"/>
      <c r="H5" s="31"/>
      <c r="I5" s="32"/>
      <c r="J5" s="2"/>
      <c r="K5" s="69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42</v>
      </c>
      <c r="J8" s="3"/>
      <c r="K8" s="69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L9" t="s">
        <v>50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49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808915.10149999999</v>
      </c>
      <c r="F14" s="68">
        <f>H20</f>
        <v>9158918.1354999989</v>
      </c>
      <c r="G14" s="68">
        <f>I20</f>
        <v>2538.1634999999997</v>
      </c>
      <c r="H14" s="86"/>
      <c r="I14" s="87"/>
      <c r="J14" s="5"/>
      <c r="K14" s="73"/>
      <c r="L14" s="73"/>
      <c r="M14" s="73"/>
      <c r="N14" s="7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24" t="s">
        <v>1</v>
      </c>
      <c r="C17" s="125"/>
      <c r="D17" s="130" t="s">
        <v>0</v>
      </c>
      <c r="E17" s="133" t="s">
        <v>19</v>
      </c>
      <c r="F17" s="130" t="s">
        <v>2</v>
      </c>
      <c r="G17" s="137" t="s">
        <v>22</v>
      </c>
      <c r="H17" s="138"/>
      <c r="I17" s="139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7" t="s">
        <v>23</v>
      </c>
      <c r="T17" s="139"/>
      <c r="U17" s="7"/>
      <c r="V17" s="137" t="s">
        <v>24</v>
      </c>
      <c r="W17" s="143"/>
      <c r="X17" s="143"/>
      <c r="Y17" s="143"/>
      <c r="Z17" s="143"/>
      <c r="AA17" s="143"/>
      <c r="AB17" s="139"/>
      <c r="AC17" s="7"/>
      <c r="AD17" s="137" t="s">
        <v>34</v>
      </c>
      <c r="AE17" s="139"/>
      <c r="AF17" s="7"/>
      <c r="AG17" s="135" t="s">
        <v>35</v>
      </c>
      <c r="AH17" s="135" t="s">
        <v>35</v>
      </c>
      <c r="AI17" s="7"/>
      <c r="AJ17" s="95" t="s">
        <v>38</v>
      </c>
    </row>
    <row r="18" spans="2:100" ht="15.75" x14ac:dyDescent="0.25">
      <c r="B18" s="126"/>
      <c r="C18" s="127"/>
      <c r="D18" s="131"/>
      <c r="E18" s="134"/>
      <c r="F18" s="131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36"/>
      <c r="AH18" s="136"/>
      <c r="AI18" s="7"/>
      <c r="AJ18" s="96" t="s">
        <v>39</v>
      </c>
    </row>
    <row r="19" spans="2:100" ht="18.75" thickBot="1" x14ac:dyDescent="0.3">
      <c r="B19" s="128"/>
      <c r="C19" s="129"/>
      <c r="D19" s="132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11">
        <v>1</v>
      </c>
      <c r="C20" s="112"/>
      <c r="D20" s="101">
        <v>45279.291666666664</v>
      </c>
      <c r="E20" s="25">
        <v>0</v>
      </c>
      <c r="F20" s="24">
        <v>0</v>
      </c>
      <c r="G20" s="17">
        <v>808915.10149999999</v>
      </c>
      <c r="H20" s="17">
        <v>9158918.1354999989</v>
      </c>
      <c r="I20" s="18">
        <v>2538.1634999999997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160.67530996171413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3">
        <v>2</v>
      </c>
      <c r="C21" s="114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808915.09899999993</v>
      </c>
      <c r="H21" s="17">
        <v>9158918.1374999993</v>
      </c>
      <c r="I21" s="18">
        <v>2538.1605</v>
      </c>
      <c r="J21" s="10"/>
      <c r="K21" s="19">
        <f t="shared" ref="K21:L21" si="6">(G21-G20)*100</f>
        <v>-0.25000000605359674</v>
      </c>
      <c r="L21" s="20">
        <f t="shared" si="6"/>
        <v>0.20000003278255463</v>
      </c>
      <c r="M21" s="20">
        <f t="shared" ref="M21" si="7">SQRT(K21^2+L21^2)</f>
        <v>0.3201562370778076</v>
      </c>
      <c r="N21" s="20">
        <f t="shared" ref="N21" si="8">(I21-I20)*100</f>
        <v>-0.29999999997016857</v>
      </c>
      <c r="O21" s="21">
        <f t="shared" ref="O21" si="9">(SQRT((G21-G20)^2+(H21-H20)^2+(I21-I20)^2)*100)</f>
        <v>0.43874823774224153</v>
      </c>
      <c r="P21" s="21">
        <f t="shared" ref="P21" si="10">O21/(F21-F20)</f>
        <v>0.43874823774224153</v>
      </c>
      <c r="Q21" s="22">
        <f t="shared" ref="Q21" si="11">(P21-P20)/(F21-F20)</f>
        <v>0.43874823774224153</v>
      </c>
      <c r="R21" s="26"/>
      <c r="S21" s="52">
        <f t="shared" ref="S21" si="12">IF(K21&lt;0, ATAN2(L21,K21)*180/PI()+360,ATAN2(L21,K21)*180/PI())</f>
        <v>308.65981215854242</v>
      </c>
      <c r="T21" s="53">
        <f t="shared" ref="T21" si="13">ATAN(N21/M21)*180/PI()</f>
        <v>-43.138435366116468</v>
      </c>
      <c r="U21" s="26"/>
      <c r="V21" s="23">
        <f t="shared" si="0"/>
        <v>-0.25000000605359674</v>
      </c>
      <c r="W21" s="21">
        <f t="shared" si="1"/>
        <v>0.20000003278255463</v>
      </c>
      <c r="X21" s="21">
        <f t="shared" ref="X21" si="14">SQRT(V21^2+W21^2)</f>
        <v>0.3201562370778076</v>
      </c>
      <c r="Y21" s="21">
        <f t="shared" si="2"/>
        <v>-0.29999999997016857</v>
      </c>
      <c r="Z21" s="21">
        <f t="shared" ref="Z21" si="15">SQRT((G21-$G$20)^2+(H21-$H$20)^2+(I21-$I$20)^2)*100</f>
        <v>0.43874823774224153</v>
      </c>
      <c r="AA21" s="21">
        <f t="shared" ref="AA21" si="16">Z21/F21</f>
        <v>0.43874823774224153</v>
      </c>
      <c r="AB21" s="22">
        <f t="shared" ref="AB21" si="17">(AA21-$AA$20)/(F21-$F$20)</f>
        <v>0.43874823774224153</v>
      </c>
      <c r="AC21" s="26"/>
      <c r="AD21" s="52">
        <f t="shared" ref="AD21" si="18">IF(F21&lt;=0,NA(),IF((G21-$G$20)&lt;0,ATAN2((H21-$H$20),(G21-$G$20))*180/PI()+360,ATAN2((H21-$H$20),(G21-$G$20))*180/PI()))</f>
        <v>308.65981215854242</v>
      </c>
      <c r="AE21" s="53">
        <f t="shared" ref="AE21" si="19">IF(E21&lt;=0,NA(),ATAN(Y21/X21)*180/PI())</f>
        <v>-43.138435366116468</v>
      </c>
      <c r="AF21" s="26"/>
      <c r="AG21" s="67">
        <f t="shared" ref="AG21" si="20">1/(O21/E21)</f>
        <v>2.2792114337505009</v>
      </c>
      <c r="AH21" s="67">
        <f t="shared" ref="AH21" si="21">1/(Z21/F21)</f>
        <v>2.2792114337505009</v>
      </c>
      <c r="AI21" s="26"/>
      <c r="AJ21" s="20">
        <f t="shared" si="3"/>
        <v>160.67330068477614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3">
        <v>3</v>
      </c>
      <c r="C22" s="114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808915.10850000009</v>
      </c>
      <c r="H22" s="17">
        <v>9158918.1315000001</v>
      </c>
      <c r="I22" s="18">
        <v>2538.1559999999999</v>
      </c>
      <c r="K22" s="19">
        <f t="shared" ref="K22:K23" si="24">(G22-G21)*100</f>
        <v>0.95000001601874828</v>
      </c>
      <c r="L22" s="20">
        <f t="shared" ref="L22:L23" si="25">(H22-H21)*100</f>
        <v>-0.59999991208314896</v>
      </c>
      <c r="M22" s="20">
        <f t="shared" ref="M22:M23" si="26">SQRT(K22^2+L22^2)</f>
        <v>1.1236102193089064</v>
      </c>
      <c r="N22" s="20">
        <f t="shared" ref="N22:N23" si="27">(I22-I21)*100</f>
        <v>-0.4500000000007276</v>
      </c>
      <c r="O22" s="21">
        <f t="shared" ref="O22:O23" si="28">(SQRT((G22-G21)^2+(H22-H21)^2+(I22-I21)^2)*100)</f>
        <v>1.2103718126823937</v>
      </c>
      <c r="P22" s="21">
        <f t="shared" ref="P22:P23" si="29">O22/(F22-F21)</f>
        <v>0.17291025895462767</v>
      </c>
      <c r="Q22" s="22">
        <f t="shared" ref="Q22:Q23" si="30">(P22-P21)/(F22-F21)</f>
        <v>-3.7976854112516265E-2</v>
      </c>
      <c r="R22" s="26"/>
      <c r="S22" s="52">
        <f t="shared" ref="S22:S23" si="31">IF(K22&lt;0, ATAN2(L22,K22)*180/PI()+360,ATAN2(L22,K22)*180/PI())</f>
        <v>122.2756400879753</v>
      </c>
      <c r="T22" s="53">
        <f t="shared" ref="T22:T23" si="32">ATAN(N22/M22)*180/PI()</f>
        <v>-21.825842729401412</v>
      </c>
      <c r="U22" s="26"/>
      <c r="V22" s="23">
        <f t="shared" ref="V22:V23" si="33">(G22-$G$20)*100</f>
        <v>0.70000000996515155</v>
      </c>
      <c r="W22" s="21">
        <f t="shared" ref="W22:W23" si="34">(H22-$H$20)*100</f>
        <v>-0.39999987930059433</v>
      </c>
      <c r="X22" s="21">
        <f t="shared" ref="X22:X23" si="35">SQRT(V22^2+W22^2)</f>
        <v>0.80622572359836198</v>
      </c>
      <c r="Y22" s="21">
        <f t="shared" ref="Y22:Y23" si="36">(I22-$I$20)*100</f>
        <v>-0.74999999997089617</v>
      </c>
      <c r="Z22" s="21">
        <f t="shared" ref="Z22:Z23" si="37">SQRT((G22-$G$20)^2+(H22-$H$20)^2+(I22-$I$20)^2)*100</f>
        <v>1.1011357397469426</v>
      </c>
      <c r="AA22" s="21">
        <f t="shared" ref="AA22:AA23" si="38">Z22/F22</f>
        <v>0.13764196746836782</v>
      </c>
      <c r="AB22" s="22">
        <f t="shared" ref="AB22:AB23" si="39">(AA22-$AA$20)/(F22-$F$20)</f>
        <v>1.7205245933545978E-2</v>
      </c>
      <c r="AC22" s="26"/>
      <c r="AD22" s="52">
        <f t="shared" ref="AD22:AD23" si="40">IF(F22&lt;=0,NA(),IF((G22-$G$20)&lt;0,ATAN2((H22-$H$20),(G22-$G$20))*180/PI()+360,ATAN2((H22-$H$20),(G22-$G$20))*180/PI()))</f>
        <v>119.74487349804782</v>
      </c>
      <c r="AE22" s="53">
        <f t="shared" ref="AE22:AE23" si="41">IF(E22&lt;=0,NA(),ATAN(Y22/X22)*180/PI())</f>
        <v>-42.930829704405625</v>
      </c>
      <c r="AF22" s="26"/>
      <c r="AG22" s="67">
        <f t="shared" ref="AG22:AG23" si="42">1/(O22/E22)</f>
        <v>5.7833468415682843</v>
      </c>
      <c r="AH22" s="67">
        <f t="shared" ref="AH22:AH23" si="43">1/(Z22/F22)</f>
        <v>7.2652259946067312</v>
      </c>
      <c r="AI22" s="26"/>
      <c r="AJ22" s="20">
        <f t="shared" ref="AJ22:AJ23" si="44">SQRT((G22-$E$11)^2+(H22-$F$11)^2+(I22-$G$11)^2)</f>
        <v>160.67788356415284</v>
      </c>
    </row>
    <row r="23" spans="2:100" ht="15.75" x14ac:dyDescent="0.25">
      <c r="B23" s="111">
        <v>4</v>
      </c>
      <c r="C23" s="112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808915.12049999996</v>
      </c>
      <c r="H23" s="17">
        <v>9158918.1330000013</v>
      </c>
      <c r="I23" s="18">
        <v>2538.1585</v>
      </c>
      <c r="K23" s="19">
        <f t="shared" si="24"/>
        <v>1.1999999871477485</v>
      </c>
      <c r="L23" s="20">
        <f t="shared" si="25"/>
        <v>0.15000011771917343</v>
      </c>
      <c r="M23" s="20">
        <f t="shared" si="26"/>
        <v>1.2093386640930499</v>
      </c>
      <c r="N23" s="20">
        <f t="shared" si="27"/>
        <v>0.25000000000545697</v>
      </c>
      <c r="O23" s="21">
        <f t="shared" si="28"/>
        <v>1.2349089053339484</v>
      </c>
      <c r="P23" s="21">
        <f t="shared" si="29"/>
        <v>0.61745445266697419</v>
      </c>
      <c r="Q23" s="22">
        <f t="shared" si="30"/>
        <v>0.22227209685617327</v>
      </c>
      <c r="R23" s="26"/>
      <c r="S23" s="52">
        <f t="shared" si="31"/>
        <v>82.874978041367527</v>
      </c>
      <c r="T23" s="53">
        <f t="shared" si="32"/>
        <v>11.679918820397059</v>
      </c>
      <c r="U23" s="26"/>
      <c r="V23" s="23">
        <f t="shared" si="33"/>
        <v>1.8999999971129</v>
      </c>
      <c r="W23" s="21">
        <f t="shared" si="34"/>
        <v>-0.2499997615814209</v>
      </c>
      <c r="X23" s="21">
        <f t="shared" si="35"/>
        <v>1.9163767557084874</v>
      </c>
      <c r="Y23" s="21">
        <f t="shared" si="36"/>
        <v>-0.4999999999654392</v>
      </c>
      <c r="Z23" s="21">
        <f t="shared" si="37"/>
        <v>1.9805301991601205</v>
      </c>
      <c r="AA23" s="21">
        <f t="shared" si="38"/>
        <v>0.19805301991601204</v>
      </c>
      <c r="AB23" s="22">
        <f t="shared" si="39"/>
        <v>1.9805301991601205E-2</v>
      </c>
      <c r="AC23" s="26"/>
      <c r="AD23" s="52">
        <f t="shared" si="40"/>
        <v>97.495850583674127</v>
      </c>
      <c r="AE23" s="53">
        <f t="shared" si="41"/>
        <v>-14.62299104598126</v>
      </c>
      <c r="AF23" s="26"/>
      <c r="AG23" s="67">
        <f t="shared" si="42"/>
        <v>1.6195526579826169</v>
      </c>
      <c r="AH23" s="67">
        <f t="shared" si="43"/>
        <v>5.0491530016763591</v>
      </c>
      <c r="AI23" s="26"/>
      <c r="AJ23" s="20">
        <f t="shared" si="44"/>
        <v>160.67543357739783</v>
      </c>
    </row>
    <row r="24" spans="2:100" ht="15.75" x14ac:dyDescent="0.25">
      <c r="B24" s="113">
        <v>5</v>
      </c>
      <c r="C24" s="114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808915.10749999993</v>
      </c>
      <c r="H24" s="17">
        <v>9158918.1330000013</v>
      </c>
      <c r="I24" s="18">
        <v>2538.1565000000001</v>
      </c>
      <c r="K24" s="19">
        <f t="shared" ref="K24:K25" si="47">(G24-G23)*100</f>
        <v>-1.3000000035390258</v>
      </c>
      <c r="L24" s="20">
        <f t="shared" ref="L24:L25" si="48">(H24-H23)*100</f>
        <v>0</v>
      </c>
      <c r="M24" s="20">
        <f t="shared" ref="M24:M25" si="49">SQRT(K24^2+L24^2)</f>
        <v>1.3000000035390258</v>
      </c>
      <c r="N24" s="20">
        <f t="shared" ref="N24:N25" si="50">(I24-I23)*100</f>
        <v>-0.19999999999527063</v>
      </c>
      <c r="O24" s="21">
        <f t="shared" ref="O24:O25" si="51">(SQRT((G24-G23)^2+(H24-H23)^2+(I24-I23)^2)*100)</f>
        <v>1.3152946472937443</v>
      </c>
      <c r="P24" s="21">
        <f t="shared" ref="P24:P25" si="52">O24/(F24-F23)</f>
        <v>0.43843154909791476</v>
      </c>
      <c r="Q24" s="22">
        <f t="shared" ref="Q24:Q25" si="53">(P24-P23)/(F24-F23)</f>
        <v>-5.9674301189686474E-2</v>
      </c>
      <c r="R24" s="26"/>
      <c r="S24" s="52">
        <f t="shared" ref="S24:S25" si="54">IF(K24&lt;0, ATAN2(L24,K24)*180/PI()+360,ATAN2(L24,K24)*180/PI())</f>
        <v>270</v>
      </c>
      <c r="T24" s="53">
        <f t="shared" ref="T24:T25" si="55">ATAN(N24/M24)*180/PI()</f>
        <v>-8.746162238909827</v>
      </c>
      <c r="U24" s="26"/>
      <c r="V24" s="23">
        <f t="shared" ref="V24:V25" si="56">(G24-$G$20)*100</f>
        <v>0.59999999357387424</v>
      </c>
      <c r="W24" s="21">
        <f t="shared" ref="W24:W25" si="57">(H24-$H$20)*100</f>
        <v>-0.2499997615814209</v>
      </c>
      <c r="X24" s="21">
        <f t="shared" ref="X24:X25" si="58">SQRT(V24^2+W24^2)</f>
        <v>0.64999990236877458</v>
      </c>
      <c r="Y24" s="21">
        <f t="shared" ref="Y24:Y25" si="59">(I24-$I$20)*100</f>
        <v>-0.69999999996070983</v>
      </c>
      <c r="Z24" s="21">
        <f t="shared" ref="Z24:Z25" si="60">SQRT((G24-$G$20)^2+(H24-$H$20)^2+(I24-$I$20)^2)*100</f>
        <v>0.95524859226507641</v>
      </c>
      <c r="AA24" s="21">
        <f t="shared" ref="AA24:AA25" si="61">Z24/F24</f>
        <v>7.3480660943467418E-2</v>
      </c>
      <c r="AB24" s="22">
        <f t="shared" ref="AB24:AB25" si="62">(AA24-$AA$20)/(F24-$F$20)</f>
        <v>5.6523585341128786E-3</v>
      </c>
      <c r="AC24" s="26"/>
      <c r="AD24" s="52">
        <f t="shared" ref="AD24:AD25" si="63">IF(F24&lt;=0,NA(),IF((G24-$G$20)&lt;0,ATAN2((H24-$H$20),(G24-$G$20))*180/PI()+360,ATAN2((H24-$H$20),(G24-$G$20))*180/PI()))</f>
        <v>112.61984576654753</v>
      </c>
      <c r="AE24" s="53">
        <f t="shared" ref="AE24:AE25" si="64">IF(E24&lt;=0,NA(),ATAN(Y24/X24)*180/PI())</f>
        <v>-47.121100686236289</v>
      </c>
      <c r="AF24" s="26"/>
      <c r="AG24" s="67">
        <f t="shared" ref="AG24:AG25" si="65">1/(O24/E24)</f>
        <v>2.280857757744688</v>
      </c>
      <c r="AH24" s="67">
        <f t="shared" ref="AH24:AH25" si="66">1/(Z24/F24)</f>
        <v>13.609022934202418</v>
      </c>
      <c r="AI24" s="26"/>
      <c r="AJ24" s="20">
        <f t="shared" ref="AJ24:AJ25" si="67">SQRT((G24-$E$11)^2+(H24-$F$11)^2+(I24-$G$11)^2)</f>
        <v>160.67654316447661</v>
      </c>
    </row>
    <row r="25" spans="2:100" ht="15.75" x14ac:dyDescent="0.25">
      <c r="B25" s="111">
        <v>6</v>
      </c>
      <c r="C25" s="112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808915.10849999997</v>
      </c>
      <c r="H25" s="17">
        <v>9158918.1339999996</v>
      </c>
      <c r="I25" s="18">
        <v>2538.1559999999999</v>
      </c>
      <c r="K25" s="19">
        <f t="shared" si="47"/>
        <v>0.10000000474974513</v>
      </c>
      <c r="L25" s="20">
        <f t="shared" si="48"/>
        <v>9.999983012676239E-2</v>
      </c>
      <c r="M25" s="20">
        <f t="shared" si="49"/>
        <v>0.14142123947742213</v>
      </c>
      <c r="N25" s="20">
        <f t="shared" si="50"/>
        <v>-5.0000000010186341E-2</v>
      </c>
      <c r="O25" s="21">
        <f t="shared" si="51"/>
        <v>0.14999988992112301</v>
      </c>
      <c r="P25" s="21">
        <f t="shared" si="52"/>
        <v>0.14999989860097077</v>
      </c>
      <c r="Q25" s="22">
        <f t="shared" si="53"/>
        <v>-0.28843166718724167</v>
      </c>
      <c r="R25" s="26"/>
      <c r="S25" s="52">
        <f t="shared" si="54"/>
        <v>45.000050025840885</v>
      </c>
      <c r="T25" s="53">
        <f t="shared" si="55"/>
        <v>-19.471235504500559</v>
      </c>
      <c r="U25" s="26"/>
      <c r="V25" s="23">
        <f t="shared" si="56"/>
        <v>0.69999999832361937</v>
      </c>
      <c r="W25" s="21">
        <f t="shared" si="57"/>
        <v>-0.14999993145465851</v>
      </c>
      <c r="X25" s="21">
        <f t="shared" si="58"/>
        <v>0.71589103716240876</v>
      </c>
      <c r="Y25" s="21">
        <f t="shared" si="59"/>
        <v>-0.74999999997089617</v>
      </c>
      <c r="Z25" s="21">
        <f t="shared" si="60"/>
        <v>1.0368220565968942</v>
      </c>
      <c r="AA25" s="21">
        <f t="shared" si="61"/>
        <v>7.4058718634453791E-2</v>
      </c>
      <c r="AB25" s="22">
        <f t="shared" si="62"/>
        <v>5.2899084957541429E-3</v>
      </c>
      <c r="AC25" s="26"/>
      <c r="AD25" s="52">
        <f t="shared" si="63"/>
        <v>102.0947517409267</v>
      </c>
      <c r="AE25" s="53">
        <f t="shared" si="64"/>
        <v>-46.332941520951017</v>
      </c>
      <c r="AF25" s="26"/>
      <c r="AG25" s="67">
        <f t="shared" si="65"/>
        <v>6.6666711732932349</v>
      </c>
      <c r="AH25" s="67">
        <f t="shared" si="66"/>
        <v>13.502799109121737</v>
      </c>
      <c r="AI25" s="26"/>
      <c r="AJ25" s="20">
        <f t="shared" si="67"/>
        <v>160.67540670735903</v>
      </c>
    </row>
    <row r="26" spans="2:100" ht="15.75" x14ac:dyDescent="0.25">
      <c r="B26" s="113">
        <v>7</v>
      </c>
      <c r="C26" s="114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808915.10400000005</v>
      </c>
      <c r="H26" s="17">
        <v>9158918.131000001</v>
      </c>
      <c r="I26" s="18">
        <v>2538.1549999999997</v>
      </c>
      <c r="K26" s="19">
        <f t="shared" ref="K26:K27" si="70">(G26-G25)*100</f>
        <v>-0.44999999227002263</v>
      </c>
      <c r="L26" s="20">
        <f t="shared" ref="L26:L27" si="71">(H26-H25)*100</f>
        <v>-0.29999986290931702</v>
      </c>
      <c r="M26" s="20">
        <f t="shared" ref="M26:M27" si="72">SQRT(K26^2+L26^2)</f>
        <v>0.54083260884365092</v>
      </c>
      <c r="N26" s="20">
        <f t="shared" ref="N26:N27" si="73">(I26-I25)*100</f>
        <v>-0.10000000002037268</v>
      </c>
      <c r="O26" s="21">
        <f t="shared" ref="O26:O27" si="74">(SQRT((G26-G25)^2+(H26-H25)^2+(I26-I25)^2)*100)</f>
        <v>0.54999991890245215</v>
      </c>
      <c r="P26" s="21">
        <f t="shared" ref="P26:P27" si="75">O26/(F26-F25)</f>
        <v>0.1783783487286594</v>
      </c>
      <c r="Q26" s="22">
        <f t="shared" ref="Q26:Q27" si="76">(P26-P25)/(F26-F25)</f>
        <v>9.2038214902964832E-3</v>
      </c>
      <c r="R26" s="26"/>
      <c r="S26" s="52">
        <f t="shared" ref="S26:S27" si="77">IF(K26&lt;0, ATAN2(L26,K26)*180/PI()+360,ATAN2(L26,K26)*180/PI())</f>
        <v>236.30994410395147</v>
      </c>
      <c r="T26" s="53">
        <f t="shared" ref="T26:T27" si="78">ATAN(N26/M26)*180/PI()</f>
        <v>-10.475683260633659</v>
      </c>
      <c r="U26" s="26"/>
      <c r="V26" s="23">
        <f t="shared" ref="V26:V27" si="79">(G26-$G$20)*100</f>
        <v>0.25000000605359674</v>
      </c>
      <c r="W26" s="21">
        <f t="shared" ref="W26:W27" si="80">(H26-$H$20)*100</f>
        <v>-0.44999979436397552</v>
      </c>
      <c r="X26" s="21">
        <f t="shared" ref="X26:X27" si="81">SQRT(V26^2+W26^2)</f>
        <v>0.51478133023102024</v>
      </c>
      <c r="Y26" s="21">
        <f t="shared" ref="Y26:Y27" si="82">(I26-$I$20)*100</f>
        <v>-0.84999999999126885</v>
      </c>
      <c r="Z26" s="21">
        <f t="shared" ref="Z26:Z27" si="83">SQRT((G26-$G$20)^2+(H26-$H$20)^2+(I26-$I$20)^2)*100</f>
        <v>0.9937302541130445</v>
      </c>
      <c r="AA26" s="21">
        <f t="shared" ref="AA26:AA27" si="84">Z26/F26</f>
        <v>5.8169575850511419E-2</v>
      </c>
      <c r="AB26" s="22">
        <f t="shared" ref="AB26:AB27" si="85">(AA26-$AA$20)/(F26-$F$20)</f>
        <v>3.4050483424684776E-3</v>
      </c>
      <c r="AC26" s="26"/>
      <c r="AD26" s="52">
        <f t="shared" ref="AD26:AD27" si="86">IF(F26&lt;=0,NA(),IF((G26-$G$20)&lt;0,ATAN2((H26-$H$20),(G26-$G$20))*180/PI()+360,ATAN2((H26-$H$20),(G26-$G$20))*180/PI()))</f>
        <v>150.94538419676951</v>
      </c>
      <c r="AE26" s="53">
        <f t="shared" ref="AE26:AE27" si="87">IF(E26&lt;=0,NA(),ATAN(Y26/X26)*180/PI())</f>
        <v>-58.799850453466476</v>
      </c>
      <c r="AF26" s="26"/>
      <c r="AG26" s="67">
        <f t="shared" ref="AG26:AG27" si="88">1/(O26/E26)</f>
        <v>5.6060615378896239</v>
      </c>
      <c r="AH26" s="67">
        <f t="shared" ref="AH26:AH27" si="89">1/(Z26/F26)</f>
        <v>17.191117270132342</v>
      </c>
      <c r="AI26" s="26"/>
      <c r="AJ26" s="20">
        <f t="shared" ref="AJ26:AJ27" si="90">SQRT((G26-$E$11)^2+(H26-$F$11)^2+(I26-$G$11)^2)</f>
        <v>160.67873485588032</v>
      </c>
    </row>
    <row r="27" spans="2:100" ht="15.75" x14ac:dyDescent="0.25">
      <c r="B27" s="113">
        <v>8</v>
      </c>
      <c r="C27" s="114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808915.10600000003</v>
      </c>
      <c r="H27" s="17">
        <v>9158918.1325000003</v>
      </c>
      <c r="I27" s="18">
        <v>2538.1485000000002</v>
      </c>
      <c r="K27" s="19">
        <f t="shared" si="70"/>
        <v>0.19999999785795808</v>
      </c>
      <c r="L27" s="20">
        <f t="shared" si="71"/>
        <v>0.14999993145465851</v>
      </c>
      <c r="M27" s="20">
        <f t="shared" si="72"/>
        <v>0.24999995715916731</v>
      </c>
      <c r="N27" s="20">
        <f t="shared" si="73"/>
        <v>-0.64999999995052349</v>
      </c>
      <c r="O27" s="21">
        <f t="shared" si="74"/>
        <v>0.69641939843406586</v>
      </c>
      <c r="P27" s="21">
        <f t="shared" si="75"/>
        <v>0.69641939843406586</v>
      </c>
      <c r="Q27" s="22">
        <f t="shared" si="76"/>
        <v>0.51804104970540643</v>
      </c>
      <c r="R27" s="26"/>
      <c r="S27" s="52">
        <f t="shared" si="77"/>
        <v>53.130114627154249</v>
      </c>
      <c r="T27" s="53">
        <f t="shared" si="78"/>
        <v>-68.962492262785659</v>
      </c>
      <c r="U27" s="26"/>
      <c r="V27" s="23">
        <f t="shared" si="79"/>
        <v>0.45000000391155481</v>
      </c>
      <c r="W27" s="21">
        <f t="shared" si="80"/>
        <v>-0.29999986290931702</v>
      </c>
      <c r="X27" s="21">
        <f t="shared" si="81"/>
        <v>0.54083261852999243</v>
      </c>
      <c r="Y27" s="21">
        <f t="shared" si="82"/>
        <v>-1.4999999999417923</v>
      </c>
      <c r="Z27" s="21">
        <f t="shared" si="83"/>
        <v>1.594521847166537</v>
      </c>
      <c r="AA27" s="21">
        <f t="shared" si="84"/>
        <v>8.8176323345603116E-2</v>
      </c>
      <c r="AB27" s="22">
        <f t="shared" si="85"/>
        <v>4.8761100467608091E-3</v>
      </c>
      <c r="AC27" s="26"/>
      <c r="AD27" s="52">
        <f t="shared" si="86"/>
        <v>123.69005521193513</v>
      </c>
      <c r="AE27" s="53">
        <f t="shared" si="87"/>
        <v>-70.17297380637639</v>
      </c>
      <c r="AF27" s="26"/>
      <c r="AG27" s="67">
        <f t="shared" si="88"/>
        <v>1.4359163490398894</v>
      </c>
      <c r="AH27" s="67">
        <f t="shared" si="89"/>
        <v>11.340912867057806</v>
      </c>
      <c r="AI27" s="26"/>
      <c r="AJ27" s="20">
        <f t="shared" si="90"/>
        <v>160.67645002179137</v>
      </c>
    </row>
    <row r="28" spans="2:100" ht="15.75" x14ac:dyDescent="0.25">
      <c r="B28" s="111">
        <v>9</v>
      </c>
      <c r="C28" s="112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808915.1115</v>
      </c>
      <c r="H28" s="17">
        <v>9158918.131000001</v>
      </c>
      <c r="I28" s="18">
        <v>2538.1570000000002</v>
      </c>
      <c r="K28" s="19">
        <f t="shared" ref="K28:K29" si="93">(G28-G27)*100</f>
        <v>0.54999999701976776</v>
      </c>
      <c r="L28" s="20">
        <f t="shared" ref="L28:L29" si="94">(H28-H27)*100</f>
        <v>-0.14999993145465851</v>
      </c>
      <c r="M28" s="20">
        <f t="shared" ref="M28:M29" si="95">SQRT(K28^2+L28^2)</f>
        <v>0.57008769163888007</v>
      </c>
      <c r="N28" s="20">
        <f t="shared" ref="N28:N29" si="96">(I28-I27)*100</f>
        <v>0.84999999999126885</v>
      </c>
      <c r="O28" s="21">
        <f t="shared" ref="O28:O29" si="97">(SQRT((G28-G27)^2+(H28-H27)^2+(I28-I27)^2)*100)</f>
        <v>1.0234744628681771</v>
      </c>
      <c r="P28" s="21">
        <f t="shared" ref="P28:P29" si="98">O28/(F28-F27)</f>
        <v>0.51173723143408856</v>
      </c>
      <c r="Q28" s="22">
        <f t="shared" ref="Q28:Q29" si="99">(P28-P27)/(F28-F27)</f>
        <v>-9.2341083499988652E-2</v>
      </c>
      <c r="R28" s="26"/>
      <c r="S28" s="52">
        <f t="shared" ref="S28:S29" si="100">IF(K28&lt;0, ATAN2(L28,K28)*180/PI()+360,ATAN2(L28,K28)*180/PI())</f>
        <v>105.25511213556794</v>
      </c>
      <c r="T28" s="53">
        <f t="shared" ref="T28:T29" si="101">ATAN(N28/M28)*180/PI()</f>
        <v>56.150582497028736</v>
      </c>
      <c r="U28" s="26"/>
      <c r="V28" s="23">
        <f t="shared" ref="V28:V29" si="102">(G28-$G$20)*100</f>
        <v>1.0000000009313226</v>
      </c>
      <c r="W28" s="21">
        <f t="shared" ref="W28:W29" si="103">(H28-$H$20)*100</f>
        <v>-0.44999979436397552</v>
      </c>
      <c r="X28" s="21">
        <f t="shared" ref="X28:X29" si="104">SQRT(V28^2+W28^2)</f>
        <v>1.0965855264366138</v>
      </c>
      <c r="Y28" s="21">
        <f t="shared" ref="Y28:Y29" si="105">(I28-$I$20)*100</f>
        <v>-0.64999999995052349</v>
      </c>
      <c r="Z28" s="21">
        <f t="shared" ref="Z28:Z29" si="106">SQRT((G28-$G$20)^2+(H28-$H$20)^2+(I28-$I$20)^2)*100</f>
        <v>1.2747548065121959</v>
      </c>
      <c r="AA28" s="21">
        <f t="shared" ref="AA28:AA29" si="107">Z28/F28</f>
        <v>6.3473268374043587E-2</v>
      </c>
      <c r="AB28" s="22">
        <f t="shared" ref="AB28:AB29" si="108">(AA28-$AA$20)/(F28-$F$20)</f>
        <v>3.1604946908233653E-3</v>
      </c>
      <c r="AC28" s="26"/>
      <c r="AD28" s="52">
        <f t="shared" ref="AD28:AD29" si="109">IF(F28&lt;=0,NA(),IF((G28-$G$20)&lt;0,ATAN2((H28-$H$20),(G28-$G$20))*180/PI()+360,ATAN2((H28-$H$20),(G28-$G$20))*180/PI()))</f>
        <v>114.22773550000024</v>
      </c>
      <c r="AE28" s="53">
        <f t="shared" ref="AE28:AE29" si="110">IF(E28&lt;=0,NA(),ATAN(Y28/X28)*180/PI())</f>
        <v>-30.657300905542108</v>
      </c>
      <c r="AF28" s="26"/>
      <c r="AG28" s="67">
        <f t="shared" ref="AG28:AG29" si="111">1/(O28/E28)</f>
        <v>1.9541278972366491</v>
      </c>
      <c r="AH28" s="67">
        <f t="shared" ref="AH28:AH29" si="112">1/(Z28/F28)</f>
        <v>15.75466374453997</v>
      </c>
      <c r="AI28" s="26"/>
      <c r="AJ28" s="20">
        <f t="shared" ref="AJ28:AJ29" si="113">SQRT((G28-$E$11)^2+(H28-$F$11)^2+(I28-$G$11)^2)</f>
        <v>160.67817248194584</v>
      </c>
    </row>
    <row r="29" spans="2:100" ht="15.75" x14ac:dyDescent="0.25">
      <c r="B29" s="113">
        <v>10</v>
      </c>
      <c r="C29" s="114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808915.09899999993</v>
      </c>
      <c r="H29" s="17">
        <v>9158918.1335000005</v>
      </c>
      <c r="I29" s="18">
        <v>2538.1530000000002</v>
      </c>
      <c r="K29" s="19">
        <f t="shared" si="93"/>
        <v>-1.2500000069849193</v>
      </c>
      <c r="L29" s="20">
        <f t="shared" si="94"/>
        <v>0.24999994784593582</v>
      </c>
      <c r="M29" s="20">
        <f t="shared" si="95"/>
        <v>1.2747548750192206</v>
      </c>
      <c r="N29" s="20">
        <f t="shared" si="96"/>
        <v>-0.39999999999054126</v>
      </c>
      <c r="O29" s="21">
        <f t="shared" si="97"/>
        <v>1.3360389183619248</v>
      </c>
      <c r="P29" s="21">
        <f t="shared" si="98"/>
        <v>1.3360389183619248</v>
      </c>
      <c r="Q29" s="22">
        <f t="shared" si="99"/>
        <v>0.82430168692783623</v>
      </c>
      <c r="R29" s="26"/>
      <c r="S29" s="52">
        <f t="shared" si="100"/>
        <v>281.30993011382861</v>
      </c>
      <c r="T29" s="53">
        <f t="shared" si="101"/>
        <v>-17.421117496296507</v>
      </c>
      <c r="U29" s="26"/>
      <c r="V29" s="23">
        <f t="shared" si="102"/>
        <v>-0.25000000605359674</v>
      </c>
      <c r="W29" s="21">
        <f t="shared" si="103"/>
        <v>-0.1999998465180397</v>
      </c>
      <c r="X29" s="21">
        <f t="shared" si="104"/>
        <v>0.32015612071931071</v>
      </c>
      <c r="Y29" s="21">
        <f t="shared" si="105"/>
        <v>-1.0499999999410647</v>
      </c>
      <c r="Z29" s="21">
        <f t="shared" si="106"/>
        <v>1.0977248933636667</v>
      </c>
      <c r="AA29" s="21">
        <f t="shared" si="107"/>
        <v>5.206600284728255E-2</v>
      </c>
      <c r="AB29" s="22">
        <f t="shared" si="108"/>
        <v>2.4695337318866354E-3</v>
      </c>
      <c r="AC29" s="26"/>
      <c r="AD29" s="52">
        <f t="shared" si="109"/>
        <v>231.34021387114788</v>
      </c>
      <c r="AE29" s="53">
        <f t="shared" si="110"/>
        <v>-73.042980992476615</v>
      </c>
      <c r="AF29" s="26"/>
      <c r="AG29" s="67">
        <f t="shared" si="111"/>
        <v>0.74848119037285865</v>
      </c>
      <c r="AH29" s="67">
        <f t="shared" si="112"/>
        <v>19.206390836898908</v>
      </c>
      <c r="AI29" s="26"/>
      <c r="AJ29" s="20">
        <f t="shared" si="113"/>
        <v>160.6765716378907</v>
      </c>
    </row>
    <row r="30" spans="2:100" ht="15.75" x14ac:dyDescent="0.25">
      <c r="B30" s="111">
        <v>11</v>
      </c>
      <c r="C30" s="112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808915.09149999998</v>
      </c>
      <c r="H30" s="17">
        <v>9158918.1354999989</v>
      </c>
      <c r="I30" s="18">
        <v>2538.1525000000001</v>
      </c>
      <c r="K30" s="19">
        <f t="shared" ref="K30:K31" si="116">(G30-G29)*100</f>
        <v>-0.74999999487772584</v>
      </c>
      <c r="L30" s="20">
        <f t="shared" ref="L30:L31" si="117">(H30-H29)*100</f>
        <v>0.1999998465180397</v>
      </c>
      <c r="M30" s="20">
        <f t="shared" ref="M30:M31" si="118">SQRT(K30^2+L30^2)</f>
        <v>0.77620869031712614</v>
      </c>
      <c r="N30" s="20">
        <f t="shared" ref="N30:N31" si="119">(I30-I29)*100</f>
        <v>-5.0000000010186341E-2</v>
      </c>
      <c r="O30" s="21">
        <f t="shared" ref="O30:O31" si="120">(SQRT((G30-G29)^2+(H30-H29)^2+(I30-I29)^2)*100)</f>
        <v>0.77781741490201084</v>
      </c>
      <c r="P30" s="21">
        <f t="shared" ref="P30:P31" si="121">O30/(F30-F29)</f>
        <v>0.77781741490201084</v>
      </c>
      <c r="Q30" s="22">
        <f t="shared" ref="Q30:Q31" si="122">(P30-P29)/(F30-F29)</f>
        <v>-0.55822150345991395</v>
      </c>
      <c r="R30" s="26"/>
      <c r="S30" s="52">
        <f t="shared" ref="S30:S31" si="123">IF(K30&lt;0, ATAN2(L30,K30)*180/PI()+360,ATAN2(L30,K30)*180/PI())</f>
        <v>284.9314063288349</v>
      </c>
      <c r="T30" s="53">
        <f t="shared" ref="T30:T31" si="124">ATAN(N30/M30)*180/PI()</f>
        <v>-3.6856537209707714</v>
      </c>
      <c r="U30" s="26"/>
      <c r="V30" s="23">
        <f t="shared" ref="V30:V31" si="125">(G30-$G$20)*100</f>
        <v>-1.0000000009313226</v>
      </c>
      <c r="W30" s="21">
        <f t="shared" ref="W30:W31" si="126">(H30-$H$20)*100</f>
        <v>0</v>
      </c>
      <c r="X30" s="21">
        <f t="shared" ref="X30:X31" si="127">SQRT(V30^2+W30^2)</f>
        <v>1.0000000009313226</v>
      </c>
      <c r="Y30" s="21">
        <f t="shared" ref="Y30:Y31" si="128">(I30-$I$20)*100</f>
        <v>-1.0999999999512511</v>
      </c>
      <c r="Z30" s="21">
        <f t="shared" ref="Z30:Z31" si="129">SQRT((G30-$G$20)^2+(H30-$H$20)^2+(I30-$I$20)^2)*100</f>
        <v>1.4866068753222546</v>
      </c>
      <c r="AA30" s="21">
        <f t="shared" ref="AA30:AA31" si="130">Z30/F30</f>
        <v>6.7318047184396587E-2</v>
      </c>
      <c r="AB30" s="22">
        <f t="shared" ref="AB30:AB31" si="131">(AA30-$AA$20)/(F30-$F$20)</f>
        <v>3.0483644008025296E-3</v>
      </c>
      <c r="AC30" s="26"/>
      <c r="AD30" s="52">
        <f t="shared" ref="AD30:AD31" si="132">IF(F30&lt;=0,NA(),IF((G30-$G$20)&lt;0,ATAN2((H30-$H$20),(G30-$G$20))*180/PI()+360,ATAN2((H30-$H$20),(G30-$G$20))*180/PI()))</f>
        <v>270</v>
      </c>
      <c r="AE30" s="53">
        <f t="shared" ref="AE30:AE31" si="133">IF(E30&lt;=0,NA(),ATAN(Y30/X30)*180/PI())</f>
        <v>-47.726310966082721</v>
      </c>
      <c r="AF30" s="26"/>
      <c r="AG30" s="67">
        <f t="shared" ref="AG30:AG31" si="134">1/(O30/E30)</f>
        <v>1.285648766460159</v>
      </c>
      <c r="AH30" s="67">
        <f t="shared" ref="AH30:AH31" si="135">1/(Z30/F30)</f>
        <v>14.854857528187278</v>
      </c>
      <c r="AI30" s="26"/>
      <c r="AJ30" s="20">
        <f t="shared" ref="AJ30:AJ31" si="136">SQRT((G30-$E$11)^2+(H30-$F$11)^2+(I30-$G$11)^2)</f>
        <v>160.67529153324486</v>
      </c>
    </row>
    <row r="31" spans="2:100" ht="15.75" x14ac:dyDescent="0.25">
      <c r="B31" s="113">
        <v>12</v>
      </c>
      <c r="C31" s="114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808915.10499999998</v>
      </c>
      <c r="H31" s="17">
        <v>9158918.1315000001</v>
      </c>
      <c r="I31" s="18">
        <v>2538.1545000000001</v>
      </c>
      <c r="K31" s="19">
        <f t="shared" si="116"/>
        <v>1.3500000000931323</v>
      </c>
      <c r="L31" s="20">
        <f t="shared" si="117"/>
        <v>-0.39999987930059433</v>
      </c>
      <c r="M31" s="20">
        <f t="shared" si="118"/>
        <v>1.4080127498328796</v>
      </c>
      <c r="N31" s="20">
        <f t="shared" si="119"/>
        <v>0.19999999999527063</v>
      </c>
      <c r="O31" s="21">
        <f t="shared" si="120"/>
        <v>1.4221462314720152</v>
      </c>
      <c r="P31" s="21">
        <f t="shared" si="121"/>
        <v>0.71107311573600762</v>
      </c>
      <c r="Q31" s="22">
        <f t="shared" si="122"/>
        <v>-3.3372149583001609E-2</v>
      </c>
      <c r="R31" s="26"/>
      <c r="S31" s="52">
        <f t="shared" si="123"/>
        <v>106.50435667146525</v>
      </c>
      <c r="T31" s="53">
        <f t="shared" si="124"/>
        <v>8.084448756510298</v>
      </c>
      <c r="U31" s="26"/>
      <c r="V31" s="23">
        <f t="shared" si="125"/>
        <v>0.34999999916180968</v>
      </c>
      <c r="W31" s="21">
        <f t="shared" si="126"/>
        <v>-0.39999987930059433</v>
      </c>
      <c r="X31" s="21">
        <f t="shared" si="127"/>
        <v>0.5315071992492264</v>
      </c>
      <c r="Y31" s="21">
        <f t="shared" si="128"/>
        <v>-0.89999999995598046</v>
      </c>
      <c r="Z31" s="21">
        <f t="shared" si="129"/>
        <v>1.0452272015090889</v>
      </c>
      <c r="AA31" s="21">
        <f t="shared" si="130"/>
        <v>4.3400437432898974E-2</v>
      </c>
      <c r="AB31" s="22">
        <f t="shared" si="131"/>
        <v>1.8020942878710562E-3</v>
      </c>
      <c r="AC31" s="26"/>
      <c r="AD31" s="52">
        <f t="shared" si="132"/>
        <v>138.81406633433002</v>
      </c>
      <c r="AE31" s="53">
        <f t="shared" si="133"/>
        <v>-59.435449341463894</v>
      </c>
      <c r="AF31" s="26"/>
      <c r="AG31" s="67">
        <f t="shared" si="134"/>
        <v>1.4063251413533389</v>
      </c>
      <c r="AH31" s="67">
        <f t="shared" si="135"/>
        <v>23.041242419413191</v>
      </c>
      <c r="AI31" s="26"/>
      <c r="AJ31" s="20">
        <f t="shared" si="136"/>
        <v>160.67809375474593</v>
      </c>
    </row>
    <row r="32" spans="2:100" ht="15.75" x14ac:dyDescent="0.25">
      <c r="B32" s="113">
        <v>13</v>
      </c>
      <c r="C32" s="114"/>
      <c r="D32" s="100">
        <v>45304.375</v>
      </c>
      <c r="E32" s="97">
        <f t="shared" ref="E32" si="137">D32-D31</f>
        <v>1</v>
      </c>
      <c r="F32" s="98">
        <f t="shared" ref="F32" si="138">D32-D$20</f>
        <v>25.083333333335759</v>
      </c>
      <c r="G32" s="17">
        <v>808915.10049999994</v>
      </c>
      <c r="H32" s="17">
        <v>9158918.1349999998</v>
      </c>
      <c r="I32" s="18">
        <v>2538.1575000000003</v>
      </c>
      <c r="K32" s="19">
        <f t="shared" ref="K32:K33" si="139">(G32-G31)*100</f>
        <v>-0.45000000391155481</v>
      </c>
      <c r="L32" s="20">
        <f t="shared" ref="L32:L33" si="140">(H32-H31)*100</f>
        <v>0.34999996423721313</v>
      </c>
      <c r="M32" s="20">
        <f t="shared" ref="M32:M33" si="141">SQRT(K32^2+L32^2)</f>
        <v>0.57008769368093692</v>
      </c>
      <c r="N32" s="20">
        <f t="shared" ref="N32:N33" si="142">(I32-I31)*100</f>
        <v>0.30000000001564331</v>
      </c>
      <c r="O32" s="21">
        <f t="shared" ref="O32:O33" si="143">(SQRT((G32-G31)^2+(H32-H31)^2+(I32-I31)^2)*100)</f>
        <v>0.64420491964578774</v>
      </c>
      <c r="P32" s="21">
        <f t="shared" ref="P32:P33" si="144">O32/(F32-F31)</f>
        <v>0.64420491964578774</v>
      </c>
      <c r="Q32" s="22">
        <f t="shared" ref="Q32:Q33" si="145">(P32-P31)/(F32-F31)</f>
        <v>-6.6868196090219878E-2</v>
      </c>
      <c r="R32" s="26"/>
      <c r="S32" s="52">
        <f t="shared" ref="S32:S33" si="146">IF(K32&lt;0, ATAN2(L32,K32)*180/PI()+360,ATAN2(L32,K32)*180/PI())</f>
        <v>307.87498057258733</v>
      </c>
      <c r="T32" s="53">
        <f t="shared" ref="T32:T33" si="147">ATAN(N32/M32)*180/PI()</f>
        <v>27.75490801187479</v>
      </c>
      <c r="U32" s="26"/>
      <c r="V32" s="23">
        <f t="shared" ref="V32:V33" si="148">(G32-$G$20)*100</f>
        <v>-0.10000000474974513</v>
      </c>
      <c r="W32" s="21">
        <f t="shared" ref="W32:W33" si="149">(H32-$H$20)*100</f>
        <v>-4.9999915063381195E-2</v>
      </c>
      <c r="X32" s="21">
        <f t="shared" ref="X32:X33" si="150">SQRT(V32^2+W32^2)</f>
        <v>0.11180336513850726</v>
      </c>
      <c r="Y32" s="21">
        <f t="shared" ref="Y32:Y33" si="151">(I32-$I$20)*100</f>
        <v>-0.59999999994033715</v>
      </c>
      <c r="Z32" s="21">
        <f t="shared" ref="Z32:Z33" si="152">SQRT((G32-$G$20)^2+(H32-$H$20)^2+(I32-$I$20)^2)*100</f>
        <v>0.61032777454798737</v>
      </c>
      <c r="AA32" s="21">
        <f t="shared" ref="AA32:AA33" si="153">Z32/F32</f>
        <v>2.4332004300914086E-2</v>
      </c>
      <c r="AB32" s="22">
        <f t="shared" ref="AB32:AB33" si="154">(AA32-$AA$20)/(F32-$F$20)</f>
        <v>9.7004668309282657E-4</v>
      </c>
      <c r="AC32" s="26"/>
      <c r="AD32" s="52">
        <f t="shared" ref="AD32:AD33" si="155">IF(F32&lt;=0,NA(),IF((G32-$G$20)&lt;0,ATAN2((H32-$H$20),(G32-$G$20))*180/PI()+360,ATAN2((H32-$H$20),(G32-$G$20))*180/PI()))</f>
        <v>243.43498884357376</v>
      </c>
      <c r="AE32" s="53">
        <f t="shared" ref="AE32:AE33" si="156">IF(E32&lt;=0,NA(),ATAN(Y32/X32)*180/PI())</f>
        <v>-79.444622646402308</v>
      </c>
      <c r="AF32" s="26"/>
      <c r="AG32" s="67">
        <f t="shared" ref="AG32:AG33" si="157">1/(O32/E32)</f>
        <v>1.5523010916306632</v>
      </c>
      <c r="AH32" s="67">
        <f t="shared" ref="AH32:AH33" si="158">1/(Z32/F32)</f>
        <v>41.098135099476075</v>
      </c>
      <c r="AI32" s="26"/>
      <c r="AJ32" s="20">
        <f t="shared" ref="AJ32:AJ33" si="159">SQRT((G32-$E$11)^2+(H32-$F$11)^2+(I32-$G$11)^2)</f>
        <v>160.67535122654635</v>
      </c>
    </row>
    <row r="33" spans="2:36" ht="15.75" x14ac:dyDescent="0.25">
      <c r="B33" s="111">
        <v>14</v>
      </c>
      <c r="C33" s="112"/>
      <c r="D33" s="100">
        <v>45305.375</v>
      </c>
      <c r="E33" s="97">
        <f t="shared" ref="E33:E34" si="160">D33-D32</f>
        <v>1</v>
      </c>
      <c r="F33" s="98">
        <f t="shared" ref="F33:F34" si="161">D33-D$20</f>
        <v>26.083333333335759</v>
      </c>
      <c r="G33" s="17">
        <v>808915.10950000002</v>
      </c>
      <c r="H33" s="17">
        <v>9158918.1329999994</v>
      </c>
      <c r="I33" s="18">
        <v>2538.1575000000003</v>
      </c>
      <c r="K33" s="19">
        <f t="shared" si="139"/>
        <v>0.90000000782310963</v>
      </c>
      <c r="L33" s="20">
        <f t="shared" si="140"/>
        <v>-0.20000003278255463</v>
      </c>
      <c r="M33" s="20">
        <f t="shared" si="141"/>
        <v>0.92195446047764218</v>
      </c>
      <c r="N33" s="20">
        <f t="shared" si="142"/>
        <v>0</v>
      </c>
      <c r="O33" s="21">
        <f t="shared" si="143"/>
        <v>0.92195446047764218</v>
      </c>
      <c r="P33" s="21">
        <f t="shared" si="144"/>
        <v>0.92195446047764218</v>
      </c>
      <c r="Q33" s="22">
        <f t="shared" si="145"/>
        <v>0.27774954083185444</v>
      </c>
      <c r="R33" s="26"/>
      <c r="S33" s="52">
        <f t="shared" si="146"/>
        <v>102.52880959247568</v>
      </c>
      <c r="T33" s="53">
        <f t="shared" si="147"/>
        <v>0</v>
      </c>
      <c r="U33" s="26"/>
      <c r="V33" s="23">
        <f t="shared" si="148"/>
        <v>0.8000000030733645</v>
      </c>
      <c r="W33" s="21">
        <f t="shared" si="149"/>
        <v>-0.24999994784593582</v>
      </c>
      <c r="X33" s="21">
        <f t="shared" si="150"/>
        <v>0.83815271808922376</v>
      </c>
      <c r="Y33" s="21">
        <f t="shared" si="151"/>
        <v>-0.59999999994033715</v>
      </c>
      <c r="Z33" s="21">
        <f t="shared" si="152"/>
        <v>1.0307763961057501</v>
      </c>
      <c r="AA33" s="21">
        <f t="shared" si="153"/>
        <v>3.9518583876255113E-2</v>
      </c>
      <c r="AB33" s="22">
        <f t="shared" si="154"/>
        <v>1.5150894776837613E-3</v>
      </c>
      <c r="AC33" s="26"/>
      <c r="AD33" s="52">
        <f t="shared" si="155"/>
        <v>107.35402117065428</v>
      </c>
      <c r="AE33" s="53">
        <f t="shared" si="156"/>
        <v>-35.597360091546854</v>
      </c>
      <c r="AF33" s="26"/>
      <c r="AG33" s="67">
        <f t="shared" si="157"/>
        <v>1.0846522717422771</v>
      </c>
      <c r="AH33" s="67">
        <f t="shared" si="158"/>
        <v>25.304550464948559</v>
      </c>
      <c r="AI33" s="26"/>
      <c r="AJ33" s="20">
        <f t="shared" si="159"/>
        <v>160.67643626828391</v>
      </c>
    </row>
    <row r="34" spans="2:36" ht="15.75" x14ac:dyDescent="0.25">
      <c r="B34" s="113">
        <v>15</v>
      </c>
      <c r="C34" s="114"/>
      <c r="D34" s="100">
        <v>45309.375</v>
      </c>
      <c r="E34" s="97">
        <f t="shared" si="160"/>
        <v>4</v>
      </c>
      <c r="F34" s="98">
        <f t="shared" si="161"/>
        <v>30.083333333335759</v>
      </c>
      <c r="G34" s="17">
        <v>808915.1115</v>
      </c>
      <c r="H34" s="17">
        <v>9158918.1325000003</v>
      </c>
      <c r="I34" s="18">
        <v>2538.1545000000001</v>
      </c>
      <c r="K34" s="19">
        <f t="shared" ref="K34:K35" si="162">(G34-G33)*100</f>
        <v>0.19999999785795808</v>
      </c>
      <c r="L34" s="20">
        <f t="shared" ref="L34:L35" si="163">(H34-H33)*100</f>
        <v>-4.9999915063381195E-2</v>
      </c>
      <c r="M34" s="20">
        <f t="shared" ref="M34:M35" si="164">SQRT(K34^2+L34^2)</f>
        <v>0.20615525860265746</v>
      </c>
      <c r="N34" s="20">
        <f t="shared" ref="N34:N35" si="165">(I34-I33)*100</f>
        <v>-0.30000000001564331</v>
      </c>
      <c r="O34" s="21">
        <f t="shared" ref="O34:O35" si="166">(SQRT((G34-G33)^2+(H34-H33)^2+(I34-I33)^2)*100)</f>
        <v>0.36400548163305807</v>
      </c>
      <c r="P34" s="21">
        <f t="shared" ref="P34:P35" si="167">O34/(F34-F33)</f>
        <v>9.1001370408264518E-2</v>
      </c>
      <c r="Q34" s="22">
        <f t="shared" ref="Q34:Q35" si="168">(P34-P33)/(F34-F33)</f>
        <v>-0.20773827251734442</v>
      </c>
      <c r="R34" s="26"/>
      <c r="S34" s="52">
        <f t="shared" ref="S34:S35" si="169">IF(K34&lt;0, ATAN2(L34,K34)*180/PI()+360,ATAN2(L34,K34)*180/PI())</f>
        <v>104.03622071108965</v>
      </c>
      <c r="T34" s="53">
        <f t="shared" ref="T34:T35" si="170">ATAN(N34/M34)*180/PI()</f>
        <v>-55.503765653265845</v>
      </c>
      <c r="U34" s="26"/>
      <c r="V34" s="23">
        <f t="shared" ref="V34:V35" si="171">(G34-$G$20)*100</f>
        <v>1.0000000009313226</v>
      </c>
      <c r="W34" s="21">
        <f t="shared" ref="W34:W35" si="172">(H34-$H$20)*100</f>
        <v>-0.29999986290931702</v>
      </c>
      <c r="X34" s="21">
        <f t="shared" ref="X34:X35" si="173">SQRT(V34^2+W34^2)</f>
        <v>1.0440306123903906</v>
      </c>
      <c r="Y34" s="21">
        <f t="shared" ref="Y34:Y35" si="174">(I34-$I$20)*100</f>
        <v>-0.89999999995598046</v>
      </c>
      <c r="Z34" s="21">
        <f t="shared" ref="Z34:Z35" si="175">SQRT((G34-$G$20)^2+(H34-$H$20)^2+(I34-$I$20)^2)*100</f>
        <v>1.3784048460191292</v>
      </c>
      <c r="AA34" s="21">
        <f t="shared" ref="AA34:AA35" si="176">Z34/F34</f>
        <v>4.5819551668222207E-2</v>
      </c>
      <c r="AB34" s="22">
        <f t="shared" ref="AB34:AB35" si="177">(AA34-$AA$20)/(F34-$F$20)</f>
        <v>1.5230875900792858E-3</v>
      </c>
      <c r="AC34" s="26"/>
      <c r="AD34" s="52">
        <f t="shared" ref="AD34:AD35" si="178">IF(F34&lt;=0,NA(),IF((G34-$G$20)&lt;0,ATAN2((H34-$H$20),(G34-$G$20))*180/PI()+360,ATAN2((H34-$H$20),(G34-$G$20))*180/PI()))</f>
        <v>106.699237013144</v>
      </c>
      <c r="AE34" s="53">
        <f t="shared" ref="AE34:AE35" si="179">IF(E34&lt;=0,NA(),ATAN(Y34/X34)*180/PI())</f>
        <v>-40.762774362021773</v>
      </c>
      <c r="AF34" s="26"/>
      <c r="AG34" s="67">
        <f t="shared" ref="AG34:AG35" si="180">1/(O34/E34)</f>
        <v>10.988845503245107</v>
      </c>
      <c r="AH34" s="67">
        <f t="shared" ref="AH34:AH35" si="181">1/(Z34/F34)</f>
        <v>21.824744319651259</v>
      </c>
      <c r="AI34" s="26"/>
      <c r="AJ34" s="20">
        <f t="shared" ref="AJ34:AJ35" si="182">SQRT((G34-$E$11)^2+(H34-$F$11)^2+(I34-$G$11)^2)</f>
        <v>160.67645572035801</v>
      </c>
    </row>
    <row r="35" spans="2:36" ht="15.75" x14ac:dyDescent="0.25">
      <c r="B35" s="111">
        <v>16</v>
      </c>
      <c r="C35" s="112"/>
      <c r="D35" s="100">
        <v>45310.375</v>
      </c>
      <c r="E35" s="97">
        <f t="shared" ref="E35:E36" si="183">D35-D34</f>
        <v>1</v>
      </c>
      <c r="F35" s="98">
        <f t="shared" ref="F35:F36" si="184">D35-D$20</f>
        <v>31.083333333335759</v>
      </c>
      <c r="G35" s="17">
        <v>808915.09000000008</v>
      </c>
      <c r="H35" s="17">
        <v>9158918.136500001</v>
      </c>
      <c r="I35" s="18">
        <v>2538.1514999999999</v>
      </c>
      <c r="K35" s="19">
        <f t="shared" si="162"/>
        <v>-2.1499999915249646</v>
      </c>
      <c r="L35" s="20">
        <f t="shared" si="163"/>
        <v>0.40000006556510925</v>
      </c>
      <c r="M35" s="20">
        <f t="shared" si="164"/>
        <v>2.1868927765232202</v>
      </c>
      <c r="N35" s="20">
        <f t="shared" si="165"/>
        <v>-0.30000000001564331</v>
      </c>
      <c r="O35" s="21">
        <f t="shared" si="166"/>
        <v>2.2073740090928915</v>
      </c>
      <c r="P35" s="21">
        <f t="shared" si="167"/>
        <v>2.2073740090928915</v>
      </c>
      <c r="Q35" s="22">
        <f t="shared" si="168"/>
        <v>2.1163726386846271</v>
      </c>
      <c r="R35" s="26"/>
      <c r="S35" s="52">
        <f t="shared" si="169"/>
        <v>280.53918545804424</v>
      </c>
      <c r="T35" s="53">
        <f t="shared" si="170"/>
        <v>-7.811133981251742</v>
      </c>
      <c r="U35" s="26"/>
      <c r="V35" s="23">
        <f t="shared" si="171"/>
        <v>-1.149999990593642</v>
      </c>
      <c r="W35" s="21">
        <f t="shared" si="172"/>
        <v>0.10000020265579224</v>
      </c>
      <c r="X35" s="21">
        <f t="shared" si="173"/>
        <v>1.1543396462465352</v>
      </c>
      <c r="Y35" s="21">
        <f t="shared" si="174"/>
        <v>-1.1999999999716238</v>
      </c>
      <c r="Z35" s="21">
        <f t="shared" si="175"/>
        <v>1.665082586188587</v>
      </c>
      <c r="AA35" s="21">
        <f t="shared" si="176"/>
        <v>5.3568340574427574E-2</v>
      </c>
      <c r="AB35" s="22">
        <f t="shared" si="177"/>
        <v>1.7233782490431119E-3</v>
      </c>
      <c r="AC35" s="26"/>
      <c r="AD35" s="52">
        <f t="shared" si="178"/>
        <v>274.9697507895844</v>
      </c>
      <c r="AE35" s="53">
        <f t="shared" si="179"/>
        <v>-46.111062132582738</v>
      </c>
      <c r="AF35" s="26"/>
      <c r="AG35" s="67">
        <f t="shared" si="180"/>
        <v>0.45302698857587104</v>
      </c>
      <c r="AH35" s="67">
        <f t="shared" si="181"/>
        <v>18.667742724092886</v>
      </c>
      <c r="AI35" s="26"/>
      <c r="AJ35" s="20">
        <f t="shared" si="182"/>
        <v>160.67435810170429</v>
      </c>
    </row>
    <row r="36" spans="2:36" ht="15.75" x14ac:dyDescent="0.25">
      <c r="B36" s="113">
        <v>17</v>
      </c>
      <c r="C36" s="114"/>
      <c r="D36" s="100">
        <v>45311.375</v>
      </c>
      <c r="E36" s="97">
        <f t="shared" si="183"/>
        <v>1</v>
      </c>
      <c r="F36" s="98">
        <f t="shared" si="184"/>
        <v>32.083333333335759</v>
      </c>
      <c r="G36" s="17">
        <v>808915.09700000007</v>
      </c>
      <c r="H36" s="17">
        <v>9158918.1354999989</v>
      </c>
      <c r="I36" s="18">
        <v>2538.1544999999996</v>
      </c>
      <c r="K36" s="19">
        <f t="shared" ref="K36:K37" si="185">(G36-G35)*100</f>
        <v>0.69999999832361937</v>
      </c>
      <c r="L36" s="20">
        <f t="shared" ref="L36:L37" si="186">(H36-H35)*100</f>
        <v>-0.10000020265579224</v>
      </c>
      <c r="M36" s="20">
        <f t="shared" ref="M36:M37" si="187">SQRT(K36^2+L36^2)</f>
        <v>0.70710680818690086</v>
      </c>
      <c r="N36" s="20">
        <f t="shared" ref="N36:N37" si="188">(I36-I35)*100</f>
        <v>0.29999999997016857</v>
      </c>
      <c r="O36" s="21">
        <f t="shared" ref="O36:O37" si="189">(SQRT((G36-G35)^2+(H36-H35)^2+(I36-I35)^2)*100)</f>
        <v>0.76811459963104967</v>
      </c>
      <c r="P36" s="21">
        <f t="shared" ref="P36:P37" si="190">O36/(F36-F35)</f>
        <v>0.76811459963104967</v>
      </c>
      <c r="Q36" s="22">
        <f t="shared" ref="Q36:Q37" si="191">(P36-P35)/(F36-F35)</f>
        <v>-1.4392594094618418</v>
      </c>
      <c r="R36" s="26"/>
      <c r="S36" s="52">
        <f t="shared" ref="S36:S37" si="192">IF(K36&lt;0, ATAN2(L36,K36)*180/PI()+360,ATAN2(L36,K36)*180/PI())</f>
        <v>98.130118629215474</v>
      </c>
      <c r="T36" s="53">
        <f t="shared" ref="T36:T37" si="193">ATAN(N36/M36)*180/PI()</f>
        <v>22.989766984947046</v>
      </c>
      <c r="U36" s="26"/>
      <c r="V36" s="23">
        <f t="shared" ref="V36:V37" si="194">(G36-$G$20)*100</f>
        <v>-0.44999999227002263</v>
      </c>
      <c r="W36" s="21">
        <f t="shared" ref="W36:W37" si="195">(H36-$H$20)*100</f>
        <v>0</v>
      </c>
      <c r="X36" s="21">
        <f t="shared" ref="X36:X37" si="196">SQRT(V36^2+W36^2)</f>
        <v>0.44999999227002263</v>
      </c>
      <c r="Y36" s="21">
        <f t="shared" ref="Y36:Y37" si="197">(I36-$I$20)*100</f>
        <v>-0.90000000000145519</v>
      </c>
      <c r="Z36" s="21">
        <f t="shared" ref="Z36:Z37" si="198">SQRT((G36-$G$20)^2+(H36-$H$20)^2+(I36-$I$20)^2)*100</f>
        <v>1.006230586419256</v>
      </c>
      <c r="AA36" s="21">
        <f t="shared" ref="AA36:AA37" si="199">Z36/F36</f>
        <v>3.13630312650134E-2</v>
      </c>
      <c r="AB36" s="22">
        <f t="shared" ref="AB36:AB37" si="200">(AA36-$AA$20)/(F36-$F$20)</f>
        <v>9.7754902644190214E-4</v>
      </c>
      <c r="AC36" s="26"/>
      <c r="AD36" s="52">
        <f t="shared" ref="AD36:AD37" si="201">IF(F36&lt;=0,NA(),IF((G36-$G$20)&lt;0,ATAN2((H36-$H$20),(G36-$G$20))*180/PI()+360,ATAN2((H36-$H$20),(G36-$G$20))*180/PI()))</f>
        <v>270</v>
      </c>
      <c r="AE36" s="53">
        <f t="shared" ref="AE36:AE37" si="202">IF(E36&lt;=0,NA(),ATAN(Y36/X36)*180/PI())</f>
        <v>-63.434949216643581</v>
      </c>
      <c r="AF36" s="26"/>
      <c r="AG36" s="67">
        <f t="shared" ref="AG36:AG37" si="203">1/(O36/E36)</f>
        <v>1.3018890676994455</v>
      </c>
      <c r="AH36" s="67">
        <f t="shared" ref="AH36:AH37" si="204">1/(Z36/F36)</f>
        <v>31.884673121999413</v>
      </c>
      <c r="AI36" s="26"/>
      <c r="AJ36" s="20">
        <f t="shared" ref="AJ36:AJ37" si="205">SQRT((G36-$E$11)^2+(H36-$F$11)^2+(I36-$G$11)^2)</f>
        <v>160.67492782957905</v>
      </c>
    </row>
    <row r="37" spans="2:36" ht="15.75" x14ac:dyDescent="0.25">
      <c r="B37" s="113">
        <v>18</v>
      </c>
      <c r="C37" s="114"/>
      <c r="D37" s="100">
        <v>45316.375</v>
      </c>
      <c r="E37" s="97">
        <f t="shared" ref="E37:E38" si="206">D37-D36</f>
        <v>5</v>
      </c>
      <c r="F37" s="98">
        <f t="shared" ref="F37:F38" si="207">D37-D$20</f>
        <v>37.083333333335759</v>
      </c>
      <c r="G37" s="17">
        <v>808915.08799999999</v>
      </c>
      <c r="H37" s="17">
        <v>9158918.1334999986</v>
      </c>
      <c r="I37" s="18">
        <v>2538.1514999999999</v>
      </c>
      <c r="K37" s="19">
        <f t="shared" si="185"/>
        <v>-0.90000000782310963</v>
      </c>
      <c r="L37" s="20">
        <f t="shared" si="186"/>
        <v>-0.20000003278255463</v>
      </c>
      <c r="M37" s="20">
        <f t="shared" si="187"/>
        <v>0.92195446047764218</v>
      </c>
      <c r="N37" s="20">
        <f t="shared" si="188"/>
        <v>-0.29999999997016857</v>
      </c>
      <c r="O37" s="21">
        <f t="shared" si="189"/>
        <v>0.96953598549858966</v>
      </c>
      <c r="P37" s="21">
        <f t="shared" si="190"/>
        <v>0.19390719709971793</v>
      </c>
      <c r="Q37" s="22">
        <f t="shared" si="191"/>
        <v>-0.11484148050626634</v>
      </c>
      <c r="R37" s="26"/>
      <c r="S37" s="52">
        <f t="shared" si="192"/>
        <v>257.47119040752432</v>
      </c>
      <c r="T37" s="53">
        <f t="shared" si="193"/>
        <v>-18.024664255447213</v>
      </c>
      <c r="U37" s="26"/>
      <c r="V37" s="23">
        <f t="shared" si="194"/>
        <v>-1.3500000000931323</v>
      </c>
      <c r="W37" s="21">
        <f t="shared" si="195"/>
        <v>-0.20000003278255463</v>
      </c>
      <c r="X37" s="21">
        <f t="shared" si="196"/>
        <v>1.3647344112919846</v>
      </c>
      <c r="Y37" s="21">
        <f t="shared" si="197"/>
        <v>-1.1999999999716238</v>
      </c>
      <c r="Z37" s="21">
        <f t="shared" si="198"/>
        <v>1.8172781881969464</v>
      </c>
      <c r="AA37" s="21">
        <f t="shared" si="199"/>
        <v>4.9005254513172877E-2</v>
      </c>
      <c r="AB37" s="22">
        <f t="shared" si="200"/>
        <v>1.3214900093439013E-3</v>
      </c>
      <c r="AC37" s="26"/>
      <c r="AD37" s="52">
        <f t="shared" si="201"/>
        <v>261.57302961763855</v>
      </c>
      <c r="AE37" s="53">
        <f t="shared" si="202"/>
        <v>-41.32490652589329</v>
      </c>
      <c r="AF37" s="26"/>
      <c r="AG37" s="67">
        <f t="shared" si="203"/>
        <v>5.1571061567443728</v>
      </c>
      <c r="AH37" s="67">
        <f t="shared" si="204"/>
        <v>20.405975031334538</v>
      </c>
      <c r="AI37" s="26"/>
      <c r="AJ37" s="20">
        <f t="shared" si="205"/>
        <v>160.67752971136733</v>
      </c>
    </row>
    <row r="38" spans="2:36" ht="15.75" x14ac:dyDescent="0.25">
      <c r="B38" s="111">
        <v>19</v>
      </c>
      <c r="C38" s="112"/>
      <c r="D38" s="100">
        <v>45320.375</v>
      </c>
      <c r="E38" s="97">
        <f t="shared" si="206"/>
        <v>4</v>
      </c>
      <c r="F38" s="98">
        <f t="shared" si="207"/>
        <v>41.083333333335759</v>
      </c>
      <c r="G38" s="17">
        <v>808915.10850000009</v>
      </c>
      <c r="H38" s="17">
        <v>9158918.136500001</v>
      </c>
      <c r="I38" s="18">
        <v>2538.1504999999997</v>
      </c>
      <c r="K38" s="19">
        <f t="shared" ref="K38:K39" si="208">(G38-G37)*100</f>
        <v>2.0500000100582838</v>
      </c>
      <c r="L38" s="20">
        <f t="shared" ref="L38:L39" si="209">(H38-H37)*100</f>
        <v>0.30000023543834686</v>
      </c>
      <c r="M38" s="20">
        <f t="shared" ref="M38:M39" si="210">SQRT(K38^2+L38^2)</f>
        <v>2.071834979553639</v>
      </c>
      <c r="N38" s="20">
        <f t="shared" ref="N38:N39" si="211">(I38-I37)*100</f>
        <v>-0.10000000002037268</v>
      </c>
      <c r="O38" s="21">
        <f t="shared" ref="O38:O39" si="212">(SQRT((G38-G37)^2+(H38-H37)^2+(I38-I37)^2)*100)</f>
        <v>2.0742468952624953</v>
      </c>
      <c r="P38" s="21">
        <f t="shared" ref="P38:P39" si="213">O38/(F38-F37)</f>
        <v>0.51856172381562382</v>
      </c>
      <c r="Q38" s="22">
        <f t="shared" ref="Q38:Q39" si="214">(P38-P37)/(F38-F37)</f>
        <v>8.1163631678976472E-2</v>
      </c>
      <c r="R38" s="26"/>
      <c r="S38" s="52">
        <f t="shared" ref="S38:S39" si="215">IF(K38&lt;0, ATAN2(L38,K38)*180/PI()+360,ATAN2(L38,K38)*180/PI())</f>
        <v>81.674343267514061</v>
      </c>
      <c r="T38" s="53">
        <f t="shared" ref="T38:T39" si="216">ATAN(N38/M38)*180/PI()</f>
        <v>-2.7633160576511213</v>
      </c>
      <c r="U38" s="26"/>
      <c r="V38" s="23">
        <f t="shared" ref="V38:V39" si="217">(G38-$G$20)*100</f>
        <v>0.70000000996515155</v>
      </c>
      <c r="W38" s="21">
        <f t="shared" ref="W38:W39" si="218">(H38-$H$20)*100</f>
        <v>0.10000020265579224</v>
      </c>
      <c r="X38" s="21">
        <f t="shared" ref="X38:X39" si="219">SQRT(V38^2+W38^2)</f>
        <v>0.7071068197114293</v>
      </c>
      <c r="Y38" s="21">
        <f t="shared" ref="Y38:Y39" si="220">(I38-$I$20)*100</f>
        <v>-1.2999999999919964</v>
      </c>
      <c r="Z38" s="21">
        <f t="shared" ref="Z38:Z39" si="221">SQRT((G38-$G$20)^2+(H38-$H$20)^2+(I38-$I$20)^2)*100</f>
        <v>1.4798648770957443</v>
      </c>
      <c r="AA38" s="21">
        <f t="shared" ref="AA38:AA39" si="222">Z38/F38</f>
        <v>3.602105177514784E-2</v>
      </c>
      <c r="AB38" s="22">
        <f t="shared" ref="AB38:AB39" si="223">(AA38-$AA$20)/(F38-$F$20)</f>
        <v>8.7678016491226892E-4</v>
      </c>
      <c r="AC38" s="26"/>
      <c r="AD38" s="52">
        <f t="shared" ref="AD38:AD39" si="224">IF(F38&lt;=0,NA(),IF((G38-$G$20)&lt;0,ATAN2((H38-$H$20),(G38-$G$20))*180/PI()+360,ATAN2((H38-$H$20),(G38-$G$20))*180/PI()))</f>
        <v>81.869881504186893</v>
      </c>
      <c r="AE38" s="53">
        <f t="shared" ref="AE38:AE39" si="225">IF(E38&lt;=0,NA(),ATAN(Y38/X38)*180/PI())</f>
        <v>-61.456978346189558</v>
      </c>
      <c r="AF38" s="26"/>
      <c r="AG38" s="67">
        <f t="shared" ref="AG38:AG39" si="226">1/(O38/E38)</f>
        <v>1.9284107447073224</v>
      </c>
      <c r="AH38" s="67">
        <f t="shared" ref="AH38:AH39" si="227">1/(Z38/F38)</f>
        <v>27.761543617389162</v>
      </c>
      <c r="AI38" s="26"/>
      <c r="AJ38" s="20">
        <f t="shared" ref="AJ38:AJ39" si="228">SQRT((G38-$E$11)^2+(H38-$F$11)^2+(I38-$G$11)^2)</f>
        <v>160.67242250194812</v>
      </c>
    </row>
    <row r="39" spans="2:36" ht="15.75" x14ac:dyDescent="0.25">
      <c r="B39" s="113">
        <v>20</v>
      </c>
      <c r="C39" s="114"/>
      <c r="D39" s="100">
        <v>45322.375</v>
      </c>
      <c r="E39" s="97">
        <f t="shared" ref="E39:E40" si="229">D39-D38</f>
        <v>2</v>
      </c>
      <c r="F39" s="98">
        <f t="shared" ref="F39:F40" si="230">D39-D$20</f>
        <v>43.083333333335759</v>
      </c>
      <c r="G39" s="17">
        <v>808915.11100000003</v>
      </c>
      <c r="H39" s="17">
        <v>9158918.1339999996</v>
      </c>
      <c r="I39" s="18">
        <v>2538.1530000000002</v>
      </c>
      <c r="K39" s="19">
        <f t="shared" si="208"/>
        <v>0.24999999441206455</v>
      </c>
      <c r="L39" s="20">
        <f t="shared" si="209"/>
        <v>-0.25000013411045074</v>
      </c>
      <c r="M39" s="20">
        <f t="shared" si="210"/>
        <v>0.35355348147242965</v>
      </c>
      <c r="N39" s="20">
        <f t="shared" si="211"/>
        <v>0.2500000000509317</v>
      </c>
      <c r="O39" s="21">
        <f t="shared" si="212"/>
        <v>0.43301277612414801</v>
      </c>
      <c r="P39" s="21">
        <f t="shared" si="213"/>
        <v>0.21650638806207401</v>
      </c>
      <c r="Q39" s="22">
        <f t="shared" si="214"/>
        <v>-0.15102766787677491</v>
      </c>
      <c r="R39" s="26"/>
      <c r="S39" s="52">
        <f t="shared" si="215"/>
        <v>135.00001600825175</v>
      </c>
      <c r="T39" s="53">
        <f t="shared" si="216"/>
        <v>35.264382745602298</v>
      </c>
      <c r="U39" s="26"/>
      <c r="V39" s="23">
        <f t="shared" si="217"/>
        <v>0.9500000043772161</v>
      </c>
      <c r="W39" s="21">
        <f t="shared" si="218"/>
        <v>-0.14999993145465851</v>
      </c>
      <c r="X39" s="21">
        <f t="shared" si="219"/>
        <v>0.96176919671671379</v>
      </c>
      <c r="Y39" s="21">
        <f t="shared" si="220"/>
        <v>-1.0499999999410647</v>
      </c>
      <c r="Z39" s="21">
        <f t="shared" si="221"/>
        <v>1.4239030822458911</v>
      </c>
      <c r="AA39" s="21">
        <f t="shared" si="222"/>
        <v>3.304997482969E-2</v>
      </c>
      <c r="AB39" s="22">
        <f t="shared" si="223"/>
        <v>7.6711740417071122E-4</v>
      </c>
      <c r="AC39" s="26"/>
      <c r="AD39" s="52">
        <f t="shared" si="224"/>
        <v>98.972622540723137</v>
      </c>
      <c r="AE39" s="53">
        <f t="shared" si="225"/>
        <v>-47.511230011935972</v>
      </c>
      <c r="AF39" s="26"/>
      <c r="AG39" s="67">
        <f t="shared" si="226"/>
        <v>4.6188013617099024</v>
      </c>
      <c r="AH39" s="67">
        <f t="shared" si="227"/>
        <v>30.257209125063039</v>
      </c>
      <c r="AI39" s="26"/>
      <c r="AJ39" s="20">
        <f t="shared" si="228"/>
        <v>160.67488101543222</v>
      </c>
    </row>
    <row r="40" spans="2:36" ht="15.75" x14ac:dyDescent="0.25">
      <c r="B40" s="111">
        <v>21</v>
      </c>
      <c r="C40" s="112"/>
      <c r="D40" s="100">
        <v>45326.375</v>
      </c>
      <c r="E40" s="97">
        <f t="shared" si="229"/>
        <v>4</v>
      </c>
      <c r="F40" s="98">
        <f t="shared" si="230"/>
        <v>47.083333333335759</v>
      </c>
      <c r="G40" s="17">
        <v>808915.0915000001</v>
      </c>
      <c r="H40" s="17">
        <v>9158918.136500001</v>
      </c>
      <c r="I40" s="18">
        <v>2538.1514999999999</v>
      </c>
      <c r="K40" s="19">
        <f t="shared" ref="K40:K41" si="231">(G40-G39)*100</f>
        <v>-1.9499999936670065</v>
      </c>
      <c r="L40" s="20">
        <f t="shared" ref="L40:L41" si="232">(H40-H39)*100</f>
        <v>0.25000013411045074</v>
      </c>
      <c r="M40" s="20">
        <f t="shared" ref="M40:M41" si="233">SQRT(K40^2+L40^2)</f>
        <v>1.9659603359062383</v>
      </c>
      <c r="N40" s="20">
        <f t="shared" ref="N40:N41" si="234">(I40-I39)*100</f>
        <v>-0.15000000003055902</v>
      </c>
      <c r="O40" s="21">
        <f t="shared" ref="O40:O41" si="235">(SQRT((G40-G39)^2+(H40-H39)^2+(I40-I39)^2)*100)</f>
        <v>1.9716744260566288</v>
      </c>
      <c r="P40" s="21">
        <f t="shared" ref="P40:P41" si="236">O40/(F40-F39)</f>
        <v>0.4929186065141572</v>
      </c>
      <c r="Q40" s="22">
        <f t="shared" ref="Q40:Q41" si="237">(P40-P39)/(F40-F39)</f>
        <v>6.9103054613020798E-2</v>
      </c>
      <c r="R40" s="26"/>
      <c r="S40" s="52">
        <f t="shared" ref="S40:S41" si="238">IF(K40&lt;0, ATAN2(L40,K40)*180/PI()+360,ATAN2(L40,K40)*180/PI())</f>
        <v>277.30576343355426</v>
      </c>
      <c r="T40" s="53">
        <f t="shared" ref="T40:T41" si="239">ATAN(N40/M40)*180/PI()</f>
        <v>-4.3631336228985003</v>
      </c>
      <c r="U40" s="26"/>
      <c r="V40" s="23">
        <f t="shared" ref="V40:V41" si="240">(G40-$G$20)*100</f>
        <v>-0.99999998928979039</v>
      </c>
      <c r="W40" s="21">
        <f t="shared" ref="W40:W41" si="241">(H40-$H$20)*100</f>
        <v>0.10000020265579224</v>
      </c>
      <c r="X40" s="21">
        <f t="shared" ref="X40:X41" si="242">SQRT(V40^2+W40^2)</f>
        <v>1.0049875716200576</v>
      </c>
      <c r="Y40" s="21">
        <f t="shared" ref="Y40:Y41" si="243">(I40-$I$20)*100</f>
        <v>-1.1999999999716238</v>
      </c>
      <c r="Z40" s="21">
        <f t="shared" ref="Z40:Z41" si="244">SQRT((G40-$G$20)^2+(H40-$H$20)^2+(I40-$I$20)^2)*100</f>
        <v>1.5652475903328129</v>
      </c>
      <c r="AA40" s="21">
        <f t="shared" ref="AA40:AA41" si="245">Z40/F40</f>
        <v>3.324419660883679E-2</v>
      </c>
      <c r="AB40" s="22">
        <f t="shared" ref="AB40:AB41" si="246">(AA40-$AA$20)/(F40-$F$20)</f>
        <v>7.0607143240003706E-4</v>
      </c>
      <c r="AC40" s="26"/>
      <c r="AD40" s="52">
        <f t="shared" ref="AD40:AD41" si="247">IF(F40&lt;=0,NA(),IF((G40-$G$20)&lt;0,ATAN2((H40-$H$20),(G40-$G$20))*180/PI()+360,ATAN2((H40-$H$20),(G40-$G$20))*180/PI()))</f>
        <v>275.71060469461497</v>
      </c>
      <c r="AE40" s="53">
        <f t="shared" ref="AE40:AE41" si="248">IF(E40&lt;=0,NA(),ATAN(Y40/X40)*180/PI())</f>
        <v>-50.054174828212638</v>
      </c>
      <c r="AF40" s="26"/>
      <c r="AG40" s="67">
        <f t="shared" ref="AG40:AG41" si="249">1/(O40/E40)</f>
        <v>2.0287325063093937</v>
      </c>
      <c r="AH40" s="67">
        <f t="shared" ref="AH40:AH41" si="250">1/(Z40/F40)</f>
        <v>30.080438151848298</v>
      </c>
      <c r="AI40" s="26"/>
      <c r="AJ40" s="20">
        <f t="shared" ref="AJ40:AJ41" si="251">SQRT((G40-$E$11)^2+(H40-$F$11)^2+(I40-$G$11)^2)</f>
        <v>160.67420856081503</v>
      </c>
    </row>
    <row r="41" spans="2:36" ht="15.75" x14ac:dyDescent="0.25">
      <c r="B41" s="113">
        <v>22</v>
      </c>
      <c r="C41" s="114"/>
      <c r="D41" s="100">
        <v>45328.375</v>
      </c>
      <c r="E41" s="97">
        <f t="shared" ref="E41:E42" si="252">D41-D40</f>
        <v>2</v>
      </c>
      <c r="F41" s="98">
        <f t="shared" ref="F41:F42" si="253">D41-D$20</f>
        <v>49.083333333335759</v>
      </c>
      <c r="G41" s="17">
        <v>808915.10400000005</v>
      </c>
      <c r="H41" s="17">
        <v>9158918.1349999998</v>
      </c>
      <c r="I41" s="18">
        <v>2538.1530000000002</v>
      </c>
      <c r="K41" s="19">
        <f t="shared" si="231"/>
        <v>1.2499999953433871</v>
      </c>
      <c r="L41" s="20">
        <f t="shared" si="232"/>
        <v>-0.15000011771917343</v>
      </c>
      <c r="M41" s="20">
        <f t="shared" si="233"/>
        <v>1.2589678406036564</v>
      </c>
      <c r="N41" s="20">
        <f t="shared" si="234"/>
        <v>0.15000000003055902</v>
      </c>
      <c r="O41" s="21">
        <f t="shared" si="235"/>
        <v>1.2678722426504185</v>
      </c>
      <c r="P41" s="21">
        <f t="shared" si="236"/>
        <v>0.63393612132520927</v>
      </c>
      <c r="Q41" s="22">
        <f t="shared" si="237"/>
        <v>7.0508757405526035E-2</v>
      </c>
      <c r="R41" s="26"/>
      <c r="S41" s="52">
        <f t="shared" si="238"/>
        <v>96.84277875713272</v>
      </c>
      <c r="T41" s="53">
        <f t="shared" si="239"/>
        <v>6.7944884740098201</v>
      </c>
      <c r="U41" s="26"/>
      <c r="V41" s="23">
        <f t="shared" si="240"/>
        <v>0.25000000605359674</v>
      </c>
      <c r="W41" s="21">
        <f t="shared" si="241"/>
        <v>-4.9999915063381195E-2</v>
      </c>
      <c r="X41" s="21">
        <f t="shared" si="242"/>
        <v>0.25495096495825181</v>
      </c>
      <c r="Y41" s="21">
        <f t="shared" si="243"/>
        <v>-1.0499999999410647</v>
      </c>
      <c r="Z41" s="21">
        <f t="shared" si="244"/>
        <v>1.0805091366616848</v>
      </c>
      <c r="AA41" s="21">
        <f t="shared" si="245"/>
        <v>2.201376848886176E-2</v>
      </c>
      <c r="AB41" s="22">
        <f t="shared" si="246"/>
        <v>4.4849782999376579E-4</v>
      </c>
      <c r="AC41" s="26"/>
      <c r="AD41" s="52">
        <f t="shared" si="247"/>
        <v>101.30991348986983</v>
      </c>
      <c r="AE41" s="53">
        <f t="shared" si="248"/>
        <v>-76.352107583487623</v>
      </c>
      <c r="AF41" s="26"/>
      <c r="AG41" s="67">
        <f t="shared" si="249"/>
        <v>1.5774460018298908</v>
      </c>
      <c r="AH41" s="67">
        <f t="shared" si="250"/>
        <v>45.426115955837687</v>
      </c>
      <c r="AI41" s="26"/>
      <c r="AJ41" s="20">
        <f t="shared" si="251"/>
        <v>160.67458739723148</v>
      </c>
    </row>
    <row r="42" spans="2:36" ht="15.75" x14ac:dyDescent="0.25">
      <c r="B42" s="113">
        <v>23</v>
      </c>
      <c r="C42" s="114"/>
      <c r="D42" s="100">
        <v>45331.375</v>
      </c>
      <c r="E42" s="97">
        <f t="shared" si="252"/>
        <v>3</v>
      </c>
      <c r="F42" s="98">
        <f t="shared" si="253"/>
        <v>52.083333333335759</v>
      </c>
      <c r="G42" s="17">
        <v>808915.10649999999</v>
      </c>
      <c r="H42" s="17">
        <v>9158918.1315000001</v>
      </c>
      <c r="I42" s="18">
        <v>2538.1485000000002</v>
      </c>
      <c r="K42" s="19">
        <f t="shared" ref="K42:K43" si="254">(G42-G41)*100</f>
        <v>0.24999999441206455</v>
      </c>
      <c r="L42" s="20">
        <f t="shared" ref="L42:L43" si="255">(H42-H41)*100</f>
        <v>-0.34999996423721313</v>
      </c>
      <c r="M42" s="20">
        <f t="shared" ref="M42:M43" si="256">SQRT(K42^2+L42^2)</f>
        <v>0.43011623100283342</v>
      </c>
      <c r="N42" s="20">
        <f t="shared" ref="N42:N43" si="257">(I42-I41)*100</f>
        <v>-0.4500000000007276</v>
      </c>
      <c r="O42" s="21">
        <f t="shared" ref="O42:O43" si="258">(SQRT((G42-G41)^2+(H42-H41)^2+(I42-I41)^2)*100)</f>
        <v>0.62249495754804118</v>
      </c>
      <c r="P42" s="21">
        <f t="shared" ref="P42:P43" si="259">O42/(F42-F41)</f>
        <v>0.20749831918268039</v>
      </c>
      <c r="Q42" s="22">
        <f t="shared" ref="Q42:Q43" si="260">(P42-P41)/(F42-F41)</f>
        <v>-0.14214593404750964</v>
      </c>
      <c r="R42" s="26"/>
      <c r="S42" s="52">
        <f t="shared" ref="S42:S43" si="261">IF(K42&lt;0, ATAN2(L42,K42)*180/PI()+360,ATAN2(L42,K42)*180/PI())</f>
        <v>144.46232004474763</v>
      </c>
      <c r="T42" s="53">
        <f t="shared" ref="T42:T43" si="262">ATAN(N42/M42)*180/PI()</f>
        <v>-46.294218008019193</v>
      </c>
      <c r="U42" s="26"/>
      <c r="V42" s="23">
        <f t="shared" ref="V42:V43" si="263">(G42-$G$20)*100</f>
        <v>0.50000000046566129</v>
      </c>
      <c r="W42" s="21">
        <f t="shared" ref="W42:W43" si="264">(H42-$H$20)*100</f>
        <v>-0.39999987930059433</v>
      </c>
      <c r="X42" s="21">
        <f t="shared" ref="X42:X43" si="265">SQRT(V42^2+W42^2)</f>
        <v>0.64031234870659126</v>
      </c>
      <c r="Y42" s="21">
        <f t="shared" ref="Y42:Y43" si="266">(I42-$I$20)*100</f>
        <v>-1.4999999999417923</v>
      </c>
      <c r="Z42" s="21">
        <f t="shared" ref="Z42:Z43" si="267">SQRT((G42-$G$20)^2+(H42-$H$20)^2+(I42-$I$20)^2)*100</f>
        <v>1.6309506135170151</v>
      </c>
      <c r="AA42" s="21">
        <f t="shared" ref="AA42:AA43" si="268">Z42/F42</f>
        <v>3.131425177952523E-2</v>
      </c>
      <c r="AB42" s="22">
        <f t="shared" ref="AB42:AB43" si="269">(AA42-$AA$20)/(F42-$F$20)</f>
        <v>6.0123363416685646E-4</v>
      </c>
      <c r="AC42" s="26"/>
      <c r="AD42" s="52">
        <f t="shared" ref="AD42:AD43" si="270">IF(F42&lt;=0,NA(),IF((G42-$G$20)&lt;0,ATAN2((H42-$H$20),(G42-$G$20))*180/PI()+360,ATAN2((H42-$H$20),(G42-$G$20))*180/PI()))</f>
        <v>128.65979979444168</v>
      </c>
      <c r="AE42" s="53">
        <f t="shared" ref="AE42:AE43" si="271">IF(E42&lt;=0,NA(),ATAN(Y42/X42)*180/PI())</f>
        <v>-66.883580504398182</v>
      </c>
      <c r="AF42" s="26"/>
      <c r="AG42" s="67">
        <f t="shared" ref="AG42:AG43" si="272">1/(O42/E42)</f>
        <v>4.8193161464580614</v>
      </c>
      <c r="AH42" s="67">
        <f t="shared" ref="AH42:AH43" si="273">1/(Z42/F42)</f>
        <v>31.934341176047141</v>
      </c>
      <c r="AI42" s="26"/>
      <c r="AJ42" s="20">
        <f t="shared" ref="AJ42:AJ43" si="274">SQRT((G42-$E$11)^2+(H42-$F$11)^2+(I42-$G$11)^2)</f>
        <v>160.67739096994484</v>
      </c>
    </row>
    <row r="43" spans="2:36" ht="15.75" x14ac:dyDescent="0.25">
      <c r="B43" s="111">
        <v>24</v>
      </c>
      <c r="C43" s="112"/>
      <c r="D43" s="100">
        <v>45334.416666666664</v>
      </c>
      <c r="E43" s="97">
        <f t="shared" ref="E43:E44" si="275">D43-D42</f>
        <v>3.0416666666642413</v>
      </c>
      <c r="F43" s="98">
        <f t="shared" ref="F43:F44" si="276">D43-D$20</f>
        <v>55.125</v>
      </c>
      <c r="G43" s="17">
        <v>808915.11749999993</v>
      </c>
      <c r="H43" s="17">
        <v>9158918.1319999993</v>
      </c>
      <c r="I43" s="18">
        <v>2538.1455000000001</v>
      </c>
      <c r="K43" s="19">
        <f t="shared" si="254"/>
        <v>1.0999999940395355</v>
      </c>
      <c r="L43" s="20">
        <f t="shared" si="255"/>
        <v>4.9999915063381195E-2</v>
      </c>
      <c r="M43" s="20">
        <f t="shared" si="256"/>
        <v>1.1011357674661755</v>
      </c>
      <c r="N43" s="20">
        <f t="shared" si="257"/>
        <v>-0.30000000001564331</v>
      </c>
      <c r="O43" s="21">
        <f t="shared" si="258"/>
        <v>1.1412712115893879</v>
      </c>
      <c r="P43" s="21">
        <f t="shared" si="259"/>
        <v>0.37521245312557738</v>
      </c>
      <c r="Q43" s="22">
        <f t="shared" si="260"/>
        <v>5.5138893351133388E-2</v>
      </c>
      <c r="R43" s="26"/>
      <c r="S43" s="52">
        <f t="shared" si="261"/>
        <v>87.397442198395325</v>
      </c>
      <c r="T43" s="53">
        <f t="shared" si="262"/>
        <v>-15.240115887993404</v>
      </c>
      <c r="U43" s="26"/>
      <c r="V43" s="23">
        <f t="shared" si="263"/>
        <v>1.5999999945051968</v>
      </c>
      <c r="W43" s="21">
        <f t="shared" si="264"/>
        <v>-0.34999996423721313</v>
      </c>
      <c r="X43" s="21">
        <f t="shared" si="265"/>
        <v>1.6378339224056511</v>
      </c>
      <c r="Y43" s="21">
        <f t="shared" si="266"/>
        <v>-1.7999999999574356</v>
      </c>
      <c r="Z43" s="21">
        <f t="shared" si="267"/>
        <v>2.4336186959401527</v>
      </c>
      <c r="AA43" s="21">
        <f t="shared" si="268"/>
        <v>4.4147277930887123E-2</v>
      </c>
      <c r="AB43" s="22">
        <f t="shared" si="269"/>
        <v>8.0085764953990242E-4</v>
      </c>
      <c r="AC43" s="26"/>
      <c r="AD43" s="52">
        <f t="shared" si="270"/>
        <v>102.33908609722621</v>
      </c>
      <c r="AE43" s="53">
        <f t="shared" si="271"/>
        <v>-47.700697518653548</v>
      </c>
      <c r="AF43" s="26"/>
      <c r="AG43" s="67">
        <f t="shared" si="272"/>
        <v>2.665156744318709</v>
      </c>
      <c r="AH43" s="67">
        <f t="shared" si="273"/>
        <v>22.651453200931371</v>
      </c>
      <c r="AI43" s="26"/>
      <c r="AJ43" s="20">
        <f t="shared" si="274"/>
        <v>160.67552382030945</v>
      </c>
    </row>
    <row r="44" spans="2:36" ht="15.75" x14ac:dyDescent="0.25">
      <c r="B44" s="113">
        <v>25</v>
      </c>
      <c r="C44" s="114"/>
      <c r="D44" s="100">
        <v>45336.416666666664</v>
      </c>
      <c r="E44" s="97">
        <f t="shared" si="275"/>
        <v>2</v>
      </c>
      <c r="F44" s="98">
        <f t="shared" si="276"/>
        <v>57.125</v>
      </c>
      <c r="G44" s="17">
        <v>808915.12</v>
      </c>
      <c r="H44" s="17">
        <v>9158918.1315000001</v>
      </c>
      <c r="I44" s="18">
        <v>2538.1455000000001</v>
      </c>
      <c r="K44" s="19">
        <f t="shared" ref="K44:K45" si="277">(G44-G43)*100</f>
        <v>0.25000000605359674</v>
      </c>
      <c r="L44" s="20">
        <f t="shared" ref="L44:L45" si="278">(H44-H43)*100</f>
        <v>-4.9999915063381195E-2</v>
      </c>
      <c r="M44" s="20">
        <f t="shared" ref="M44:M45" si="279">SQRT(K44^2+L44^2)</f>
        <v>0.25495096495825181</v>
      </c>
      <c r="N44" s="20">
        <f t="shared" ref="N44:N45" si="280">(I44-I43)*100</f>
        <v>0</v>
      </c>
      <c r="O44" s="21">
        <f t="shared" ref="O44:O45" si="281">(SQRT((G44-G43)^2+(H44-H43)^2+(I44-I43)^2)*100)</f>
        <v>0.25495096495825181</v>
      </c>
      <c r="P44" s="21">
        <f t="shared" ref="P44:P45" si="282">O44/(F44-F43)</f>
        <v>0.12747548247912591</v>
      </c>
      <c r="Q44" s="22">
        <f t="shared" ref="Q44:Q45" si="283">(P44-P43)/(F44-F43)</f>
        <v>-0.12386848532322574</v>
      </c>
      <c r="R44" s="26"/>
      <c r="S44" s="52">
        <f t="shared" ref="S44:S45" si="284">IF(K44&lt;0, ATAN2(L44,K44)*180/PI()+360,ATAN2(L44,K44)*180/PI())</f>
        <v>101.30991348986983</v>
      </c>
      <c r="T44" s="53">
        <f t="shared" ref="T44:T45" si="285">ATAN(N44/M44)*180/PI()</f>
        <v>0</v>
      </c>
      <c r="U44" s="26"/>
      <c r="V44" s="23">
        <f t="shared" ref="V44:V45" si="286">(G44-$G$20)*100</f>
        <v>1.8500000005587935</v>
      </c>
      <c r="W44" s="21">
        <f t="shared" ref="W44:W45" si="287">(H44-$H$20)*100</f>
        <v>-0.39999987930059433</v>
      </c>
      <c r="X44" s="21">
        <f t="shared" ref="X44:X45" si="288">SQRT(V44^2+W44^2)</f>
        <v>1.8927492981132039</v>
      </c>
      <c r="Y44" s="21">
        <f t="shared" ref="Y44:Y45" si="289">(I44-$I$20)*100</f>
        <v>-1.7999999999574356</v>
      </c>
      <c r="Z44" s="21">
        <f t="shared" ref="Z44:Z45" si="290">SQRT((G44-$G$20)^2+(H44-$H$20)^2+(I44-$I$20)^2)*100</f>
        <v>2.6119915592043541</v>
      </c>
      <c r="AA44" s="21">
        <f t="shared" ref="AA44:AA45" si="291">Z44/F44</f>
        <v>4.5724141080163747E-2</v>
      </c>
      <c r="AB44" s="22">
        <f t="shared" ref="AB44:AB45" si="292">(AA44-$AA$20)/(F44-$F$20)</f>
        <v>8.0042260096566738E-4</v>
      </c>
      <c r="AC44" s="26"/>
      <c r="AD44" s="52">
        <f t="shared" ref="AD44:AD45" si="293">IF(F44&lt;=0,NA(),IF((G44-$G$20)&lt;0,ATAN2((H44-$H$20),(G44-$G$20))*180/PI()+360,ATAN2((H44-$H$20),(G44-$G$20))*180/PI()))</f>
        <v>102.20046515261321</v>
      </c>
      <c r="AE44" s="53">
        <f t="shared" ref="AE44:AE45" si="294">IF(E44&lt;=0,NA(),ATAN(Y44/X44)*180/PI())</f>
        <v>-43.56122745769337</v>
      </c>
      <c r="AF44" s="26"/>
      <c r="AG44" s="67">
        <f t="shared" ref="AG44:AG45" si="295">1/(O44/E44)</f>
        <v>7.8446457354162193</v>
      </c>
      <c r="AH44" s="67">
        <f t="shared" ref="AH44:AH45" si="296">1/(Z44/F44)</f>
        <v>21.870285069910793</v>
      </c>
      <c r="AI44" s="26"/>
      <c r="AJ44" s="20">
        <f t="shared" ref="AJ44:AJ45" si="297">SQRT((G44-$E$11)^2+(H44-$F$11)^2+(I44-$G$11)^2)</f>
        <v>160.67577040007765</v>
      </c>
    </row>
    <row r="45" spans="2:36" ht="15.75" x14ac:dyDescent="0.25">
      <c r="B45" s="111">
        <v>26</v>
      </c>
      <c r="C45" s="112"/>
      <c r="D45" s="100">
        <v>45338.416666666664</v>
      </c>
      <c r="E45" s="97">
        <f t="shared" ref="E45:E46" si="298">D45-D44</f>
        <v>2</v>
      </c>
      <c r="F45" s="98">
        <f t="shared" ref="F45:F46" si="299">D45-D$20</f>
        <v>59.125</v>
      </c>
      <c r="G45" s="17">
        <v>808915.11550000007</v>
      </c>
      <c r="H45" s="17">
        <v>9158918.1319999993</v>
      </c>
      <c r="I45" s="18">
        <v>2538.1485000000002</v>
      </c>
      <c r="K45" s="19">
        <f t="shared" si="277"/>
        <v>-0.44999999227002263</v>
      </c>
      <c r="L45" s="20">
        <f t="shared" si="278"/>
        <v>4.9999915063381195E-2</v>
      </c>
      <c r="M45" s="20">
        <f t="shared" si="279"/>
        <v>0.45276923984449935</v>
      </c>
      <c r="N45" s="20">
        <f t="shared" si="280"/>
        <v>0.30000000001564331</v>
      </c>
      <c r="O45" s="21">
        <f t="shared" si="281"/>
        <v>0.54313901034518941</v>
      </c>
      <c r="P45" s="21">
        <f t="shared" si="282"/>
        <v>0.27156950517259471</v>
      </c>
      <c r="Q45" s="22">
        <f t="shared" si="283"/>
        <v>7.2047011346734399E-2</v>
      </c>
      <c r="R45" s="26"/>
      <c r="S45" s="52">
        <f t="shared" si="284"/>
        <v>276.34018117135025</v>
      </c>
      <c r="T45" s="53">
        <f t="shared" si="285"/>
        <v>33.52802421727818</v>
      </c>
      <c r="U45" s="26"/>
      <c r="V45" s="23">
        <f t="shared" si="286"/>
        <v>1.4000000082887709</v>
      </c>
      <c r="W45" s="21">
        <f t="shared" si="287"/>
        <v>-0.34999996423721313</v>
      </c>
      <c r="X45" s="21">
        <f t="shared" si="288"/>
        <v>1.4430869683337206</v>
      </c>
      <c r="Y45" s="21">
        <f t="shared" si="289"/>
        <v>-1.4999999999417923</v>
      </c>
      <c r="Z45" s="21">
        <f t="shared" si="290"/>
        <v>2.0814658291694306</v>
      </c>
      <c r="AA45" s="21">
        <f t="shared" si="291"/>
        <v>3.5204496053605594E-2</v>
      </c>
      <c r="AB45" s="22">
        <f t="shared" si="292"/>
        <v>5.9542488039924894E-4</v>
      </c>
      <c r="AC45" s="26"/>
      <c r="AD45" s="52">
        <f t="shared" si="293"/>
        <v>104.03624201059226</v>
      </c>
      <c r="AE45" s="53">
        <f t="shared" si="294"/>
        <v>-46.107840225256368</v>
      </c>
      <c r="AF45" s="26"/>
      <c r="AG45" s="67">
        <f t="shared" si="295"/>
        <v>3.6822985679649665</v>
      </c>
      <c r="AH45" s="67">
        <f t="shared" si="296"/>
        <v>28.405462713549664</v>
      </c>
      <c r="AI45" s="26"/>
      <c r="AJ45" s="20">
        <f t="shared" si="297"/>
        <v>160.67599949876282</v>
      </c>
    </row>
    <row r="46" spans="2:36" ht="15.75" x14ac:dyDescent="0.25">
      <c r="B46" s="113">
        <v>27</v>
      </c>
      <c r="C46" s="114"/>
      <c r="D46" s="100">
        <v>45341.416666666664</v>
      </c>
      <c r="E46" s="97">
        <f t="shared" si="298"/>
        <v>3</v>
      </c>
      <c r="F46" s="98">
        <f t="shared" si="299"/>
        <v>62.125</v>
      </c>
      <c r="G46" s="17">
        <v>808915.11049999995</v>
      </c>
      <c r="H46" s="17">
        <v>9158918.1334999986</v>
      </c>
      <c r="I46" s="18">
        <v>2538.1455000000001</v>
      </c>
      <c r="K46" s="19">
        <f t="shared" ref="K46:K47" si="300">(G46-G45)*100</f>
        <v>-0.50000001210719347</v>
      </c>
      <c r="L46" s="20">
        <f t="shared" ref="L46:L47" si="301">(H46-H45)*100</f>
        <v>0.14999993145465851</v>
      </c>
      <c r="M46" s="20">
        <f t="shared" ref="M46:M47" si="302">SQRT(K46^2+L46^2)</f>
        <v>0.52201531734576134</v>
      </c>
      <c r="N46" s="20">
        <f t="shared" ref="N46:N47" si="303">(I46-I45)*100</f>
        <v>-0.30000000001564331</v>
      </c>
      <c r="O46" s="21">
        <f t="shared" ref="O46:O47" si="304">(SQRT((G46-G45)^2+(H46-H45)^2+(I46-I45)^2)*100)</f>
        <v>0.6020797219247479</v>
      </c>
      <c r="P46" s="21">
        <f t="shared" ref="P46:P47" si="305">O46/(F46-F45)</f>
        <v>0.20069324064158264</v>
      </c>
      <c r="Q46" s="22">
        <f t="shared" ref="Q46:Q47" si="306">(P46-P45)/(F46-F45)</f>
        <v>-2.3625421510337353E-2</v>
      </c>
      <c r="R46" s="26"/>
      <c r="S46" s="52">
        <f t="shared" ref="S46:S47" si="307">IF(K46&lt;0, ATAN2(L46,K46)*180/PI()+360,ATAN2(L46,K46)*180/PI())</f>
        <v>286.6992366459823</v>
      </c>
      <c r="T46" s="53">
        <f t="shared" ref="T46:T47" si="308">ATAN(N46/M46)*180/PI()</f>
        <v>-29.885800620077898</v>
      </c>
      <c r="U46" s="26"/>
      <c r="V46" s="23">
        <f t="shared" ref="V46:V47" si="309">(G46-$G$20)*100</f>
        <v>0.89999999618157744</v>
      </c>
      <c r="W46" s="21">
        <f t="shared" ref="W46:W47" si="310">(H46-$H$20)*100</f>
        <v>-0.20000003278255463</v>
      </c>
      <c r="X46" s="21">
        <f t="shared" ref="X46:X47" si="311">SQRT(V46^2+W46^2)</f>
        <v>0.92195444911332924</v>
      </c>
      <c r="Y46" s="21">
        <f t="shared" ref="Y46:Y47" si="312">(I46-$I$20)*100</f>
        <v>-1.7999999999574356</v>
      </c>
      <c r="Z46" s="21">
        <f t="shared" ref="Z46:Z47" si="313">SQRT((G46-$G$20)^2+(H46-$H$20)^2+(I46-$I$20)^2)*100</f>
        <v>2.0223748431204909</v>
      </c>
      <c r="AA46" s="21">
        <f t="shared" ref="AA46:AA47" si="314">Z46/F46</f>
        <v>3.2553317394293617E-2</v>
      </c>
      <c r="AB46" s="22">
        <f t="shared" ref="AB46:AB47" si="315">(AA46-$AA$20)/(F46-$F$20)</f>
        <v>5.2399706067273431E-4</v>
      </c>
      <c r="AC46" s="26"/>
      <c r="AD46" s="52">
        <f t="shared" ref="AD46:AD47" si="316">IF(F46&lt;=0,NA(),IF((G46-$G$20)&lt;0,ATAN2((H46-$H$20),(G46-$G$20))*180/PI()+360,ATAN2((H46-$H$20),(G46-$G$20))*180/PI()))</f>
        <v>102.52880974941939</v>
      </c>
      <c r="AE46" s="53">
        <f t="shared" ref="AE46:AE47" si="317">IF(E46&lt;=0,NA(),ATAN(Y46/X46)*180/PI())</f>
        <v>-62.878615158428993</v>
      </c>
      <c r="AF46" s="26"/>
      <c r="AG46" s="67">
        <f t="shared" ref="AG46:AG47" si="318">1/(O46/E46)</f>
        <v>4.9827288492784696</v>
      </c>
      <c r="AH46" s="67">
        <f t="shared" ref="AH46:AH47" si="319">1/(Z46/F46)</f>
        <v>30.718835438114009</v>
      </c>
      <c r="AI46" s="26"/>
      <c r="AJ46" s="20">
        <f t="shared" ref="AJ46:AJ47" si="320">SQRT((G46-$E$11)^2+(H46-$F$11)^2+(I46-$G$11)^2)</f>
        <v>160.67473453346213</v>
      </c>
    </row>
    <row r="47" spans="2:36" ht="15.75" x14ac:dyDescent="0.25">
      <c r="B47" s="113">
        <v>28</v>
      </c>
      <c r="C47" s="114"/>
      <c r="D47" s="100">
        <v>45343.416666666664</v>
      </c>
      <c r="E47" s="97">
        <f t="shared" ref="E47" si="321">D47-D46</f>
        <v>2</v>
      </c>
      <c r="F47" s="98">
        <f t="shared" ref="F47" si="322">D47-D$20</f>
        <v>64.125</v>
      </c>
      <c r="G47" s="17">
        <v>808915.09349999996</v>
      </c>
      <c r="H47" s="17">
        <v>9158918.136500001</v>
      </c>
      <c r="I47" s="18">
        <v>2538.1460000000002</v>
      </c>
      <c r="K47" s="19">
        <f t="shared" si="300"/>
        <v>-1.6999999992549419</v>
      </c>
      <c r="L47" s="20">
        <f t="shared" si="301"/>
        <v>0.30000023543834686</v>
      </c>
      <c r="M47" s="20">
        <f t="shared" si="302"/>
        <v>1.7262676903452332</v>
      </c>
      <c r="N47" s="20">
        <f t="shared" si="303"/>
        <v>5.0000000010186341E-2</v>
      </c>
      <c r="O47" s="21">
        <f t="shared" si="304"/>
        <v>1.7269916440825313</v>
      </c>
      <c r="P47" s="21">
        <f t="shared" si="305"/>
        <v>0.86349582204126563</v>
      </c>
      <c r="Q47" s="22">
        <f t="shared" si="306"/>
        <v>0.33140129069984148</v>
      </c>
      <c r="R47" s="26"/>
      <c r="S47" s="52">
        <f t="shared" si="307"/>
        <v>280.00798750116155</v>
      </c>
      <c r="T47" s="53">
        <f t="shared" si="308"/>
        <v>1.659063817165553</v>
      </c>
      <c r="U47" s="26"/>
      <c r="V47" s="23">
        <f t="shared" si="309"/>
        <v>-0.8000000030733645</v>
      </c>
      <c r="W47" s="21">
        <f t="shared" si="310"/>
        <v>0.10000020265579224</v>
      </c>
      <c r="X47" s="21">
        <f t="shared" si="311"/>
        <v>0.80622580301586888</v>
      </c>
      <c r="Y47" s="21">
        <f t="shared" si="312"/>
        <v>-1.7499999999472493</v>
      </c>
      <c r="Z47" s="21">
        <f t="shared" si="313"/>
        <v>1.9267848985457499</v>
      </c>
      <c r="AA47" s="21">
        <f t="shared" si="314"/>
        <v>3.0047327852565298E-2</v>
      </c>
      <c r="AB47" s="22">
        <f t="shared" si="315"/>
        <v>4.6857431349029707E-4</v>
      </c>
      <c r="AC47" s="26"/>
      <c r="AD47" s="52">
        <f t="shared" si="316"/>
        <v>277.12503061266773</v>
      </c>
      <c r="AE47" s="53">
        <f t="shared" si="317"/>
        <v>-65.264454335679972</v>
      </c>
      <c r="AF47" s="26"/>
      <c r="AG47" s="67">
        <f t="shared" si="318"/>
        <v>1.1580831944687868</v>
      </c>
      <c r="AH47" s="67">
        <f t="shared" si="319"/>
        <v>33.28082966001999</v>
      </c>
      <c r="AI47" s="26"/>
      <c r="AJ47" s="20">
        <f t="shared" si="320"/>
        <v>160.67350200452691</v>
      </c>
    </row>
    <row r="48" spans="2:36" ht="15.75" x14ac:dyDescent="0.25">
      <c r="B48" s="111">
        <v>29</v>
      </c>
      <c r="C48" s="112"/>
      <c r="D48" s="100">
        <v>45355.375</v>
      </c>
      <c r="E48" s="97">
        <f t="shared" ref="E48:E49" si="323">D48-D47</f>
        <v>11.958333333335759</v>
      </c>
      <c r="F48" s="98">
        <f t="shared" ref="F48:F49" si="324">D48-D$20</f>
        <v>76.083333333335759</v>
      </c>
      <c r="G48" s="17">
        <v>808915.10649999999</v>
      </c>
      <c r="H48" s="17">
        <v>9158918.1335000005</v>
      </c>
      <c r="I48" s="18">
        <v>2538.1489999999999</v>
      </c>
      <c r="K48" s="19">
        <f t="shared" ref="K48:K49" si="325">(G48-G47)*100</f>
        <v>1.3000000035390258</v>
      </c>
      <c r="L48" s="20">
        <f t="shared" ref="L48:L49" si="326">(H48-H47)*100</f>
        <v>-0.30000004917383194</v>
      </c>
      <c r="M48" s="20">
        <f t="shared" ref="M48:M49" si="327">SQRT(K48^2+L48^2)</f>
        <v>1.3341664209182333</v>
      </c>
      <c r="N48" s="20">
        <f t="shared" ref="N48:N49" si="328">(I48-I47)*100</f>
        <v>0.29999999997016857</v>
      </c>
      <c r="O48" s="21">
        <f t="shared" ref="O48:O49" si="329">(SQRT((G48-G47)^2+(H48-H47)^2+(I48-I47)^2)*100)</f>
        <v>1.3674794472634204</v>
      </c>
      <c r="P48" s="21">
        <f t="shared" ref="P48:P49" si="330">O48/(F48-F47)</f>
        <v>0.11435368200109908</v>
      </c>
      <c r="Q48" s="22">
        <f t="shared" ref="Q48:Q49" si="331">(P48-P47)/(F48-F47)</f>
        <v>-6.2646032616586592E-2</v>
      </c>
      <c r="R48" s="26"/>
      <c r="S48" s="52">
        <f t="shared" ref="S48:S49" si="332">IF(K48&lt;0, ATAN2(L48,K48)*180/PI()+360,ATAN2(L48,K48)*180/PI())</f>
        <v>102.99461881543196</v>
      </c>
      <c r="T48" s="53">
        <f t="shared" ref="T48:T49" si="333">ATAN(N48/M48)*180/PI()</f>
        <v>12.672721331932591</v>
      </c>
      <c r="U48" s="26"/>
      <c r="V48" s="23">
        <f t="shared" ref="V48:V49" si="334">(G48-$G$20)*100</f>
        <v>0.50000000046566129</v>
      </c>
      <c r="W48" s="21">
        <f t="shared" ref="W48:W49" si="335">(H48-$H$20)*100</f>
        <v>-0.1999998465180397</v>
      </c>
      <c r="X48" s="21">
        <f t="shared" ref="X48:X49" si="336">SQRT(V48^2+W48^2)</f>
        <v>0.53851642414405587</v>
      </c>
      <c r="Y48" s="21">
        <f t="shared" ref="Y48:Y49" si="337">(I48-$I$20)*100</f>
        <v>-1.4499999999770807</v>
      </c>
      <c r="Z48" s="21">
        <f t="shared" ref="Z48:Z49" si="338">SQRT((G48-$G$20)^2+(H48-$H$20)^2+(I48-$I$20)^2)*100</f>
        <v>1.5467708101093824</v>
      </c>
      <c r="AA48" s="21">
        <f t="shared" ref="AA48:AA49" si="339">Z48/F48</f>
        <v>2.0329955883145671E-2</v>
      </c>
      <c r="AB48" s="22">
        <f t="shared" ref="AB48:AB49" si="340">(AA48-$AA$20)/(F48-$F$20)</f>
        <v>2.6720643000847786E-4</v>
      </c>
      <c r="AC48" s="26"/>
      <c r="AD48" s="52">
        <f t="shared" ref="AD48:AD49" si="341">IF(F48&lt;=0,NA(),IF((G48-$G$20)&lt;0,ATAN2((H48-$H$20),(G48-$G$20))*180/PI()+360,ATAN2((H48-$H$20),(G48-$G$20))*180/PI()))</f>
        <v>111.80139430610758</v>
      </c>
      <c r="AE48" s="53">
        <f t="shared" ref="AE48:AE49" si="342">IF(E48&lt;=0,NA(),ATAN(Y48/X48)*180/PI())</f>
        <v>-69.625474775325344</v>
      </c>
      <c r="AF48" s="26"/>
      <c r="AG48" s="67">
        <f t="shared" ref="AG48:AG49" si="343">1/(O48/E48)</f>
        <v>8.7447993147294447</v>
      </c>
      <c r="AH48" s="67">
        <f t="shared" ref="AH48:AH49" si="344">1/(Z48/F48)</f>
        <v>49.188498280463023</v>
      </c>
      <c r="AI48" s="26"/>
      <c r="AJ48" s="20">
        <f t="shared" ref="AJ48:AJ49" si="345">SQRT((G48-$E$11)^2+(H48-$F$11)^2+(I48-$G$11)^2)</f>
        <v>160.6754555853324</v>
      </c>
    </row>
    <row r="49" spans="2:36" ht="15.75" x14ac:dyDescent="0.25">
      <c r="B49" s="113">
        <v>30</v>
      </c>
      <c r="C49" s="114"/>
      <c r="D49" s="100">
        <v>45361.375</v>
      </c>
      <c r="E49" s="97">
        <f t="shared" si="323"/>
        <v>6</v>
      </c>
      <c r="F49" s="98">
        <f t="shared" si="324"/>
        <v>82.083333333335759</v>
      </c>
      <c r="G49" s="17">
        <v>808915.0895</v>
      </c>
      <c r="H49" s="17">
        <v>9158918.1370000001</v>
      </c>
      <c r="I49" s="18">
        <v>2538.1499999999996</v>
      </c>
      <c r="K49" s="19">
        <f t="shared" si="325"/>
        <v>-1.6999999992549419</v>
      </c>
      <c r="L49" s="20">
        <f t="shared" si="326"/>
        <v>0.34999996423721313</v>
      </c>
      <c r="M49" s="20">
        <f t="shared" si="327"/>
        <v>1.7356554878295556</v>
      </c>
      <c r="N49" s="20">
        <f t="shared" si="328"/>
        <v>9.9999999974897946E-2</v>
      </c>
      <c r="O49" s="21">
        <f t="shared" si="329"/>
        <v>1.7385338571416529</v>
      </c>
      <c r="P49" s="21">
        <f t="shared" si="330"/>
        <v>0.28975564285694216</v>
      </c>
      <c r="Q49" s="22">
        <f t="shared" si="331"/>
        <v>2.9233660142640516E-2</v>
      </c>
      <c r="R49" s="26"/>
      <c r="S49" s="52">
        <f t="shared" si="332"/>
        <v>281.63363284758594</v>
      </c>
      <c r="T49" s="53">
        <f t="shared" si="333"/>
        <v>3.2974578221728357</v>
      </c>
      <c r="U49" s="26"/>
      <c r="V49" s="23">
        <f t="shared" si="334"/>
        <v>-1.1999999987892807</v>
      </c>
      <c r="W49" s="21">
        <f t="shared" si="335"/>
        <v>0.15000011771917343</v>
      </c>
      <c r="X49" s="21">
        <f t="shared" si="336"/>
        <v>1.2093386756446844</v>
      </c>
      <c r="Y49" s="21">
        <f t="shared" si="337"/>
        <v>-1.3500000000021828</v>
      </c>
      <c r="Z49" s="21">
        <f t="shared" si="338"/>
        <v>1.8124569049817247</v>
      </c>
      <c r="AA49" s="21">
        <f t="shared" si="339"/>
        <v>2.2080693258659953E-2</v>
      </c>
      <c r="AB49" s="22">
        <f t="shared" si="340"/>
        <v>2.690033696486412E-4</v>
      </c>
      <c r="AC49" s="26"/>
      <c r="AD49" s="52">
        <f t="shared" si="341"/>
        <v>277.12502189022109</v>
      </c>
      <c r="AE49" s="53">
        <f t="shared" si="342"/>
        <v>-48.145812754224202</v>
      </c>
      <c r="AF49" s="26"/>
      <c r="AG49" s="67">
        <f t="shared" si="343"/>
        <v>3.4511838669996804</v>
      </c>
      <c r="AH49" s="67">
        <f t="shared" si="344"/>
        <v>45.288433125069758</v>
      </c>
      <c r="AI49" s="26"/>
      <c r="AJ49" s="20">
        <f t="shared" si="345"/>
        <v>160.67377424277348</v>
      </c>
    </row>
    <row r="50" spans="2:36" ht="15.75" x14ac:dyDescent="0.25">
      <c r="B50" s="111">
        <v>31</v>
      </c>
      <c r="C50" s="112"/>
      <c r="D50" s="100">
        <v>45365.375</v>
      </c>
      <c r="E50" s="97">
        <f t="shared" ref="E50" si="346">D50-D49</f>
        <v>4</v>
      </c>
      <c r="F50" s="98">
        <f t="shared" ref="F50" si="347">D50-D$20</f>
        <v>86.083333333335759</v>
      </c>
      <c r="G50" s="17">
        <v>808915.08550000004</v>
      </c>
      <c r="H50" s="17">
        <v>9158918.136500001</v>
      </c>
      <c r="I50" s="18">
        <v>2538.143</v>
      </c>
      <c r="K50" s="19">
        <f t="shared" ref="K50" si="348">(G50-G49)*100</f>
        <v>-0.39999999571591616</v>
      </c>
      <c r="L50" s="20">
        <f t="shared" ref="L50" si="349">(H50-H49)*100</f>
        <v>-4.9999915063381195E-2</v>
      </c>
      <c r="M50" s="20">
        <f t="shared" ref="M50" si="350">SQRT(K50^2+L50^2)</f>
        <v>0.4031128726288436</v>
      </c>
      <c r="N50" s="20">
        <f t="shared" ref="N50" si="351">(I50-I49)*100</f>
        <v>-0.69999999996070983</v>
      </c>
      <c r="O50" s="21">
        <f t="shared" ref="O50" si="352">(SQRT((G50-G49)^2+(H50-H49)^2+(I50-I49)^2)*100)</f>
        <v>0.80777471365726228</v>
      </c>
      <c r="P50" s="21">
        <f t="shared" ref="P50" si="353">O50/(F50-F49)</f>
        <v>0.20194367841431557</v>
      </c>
      <c r="Q50" s="22">
        <f t="shared" ref="Q50" si="354">(P50-P49)/(F50-F49)</f>
        <v>-2.1952991110656649E-2</v>
      </c>
      <c r="R50" s="26"/>
      <c r="S50" s="52">
        <f t="shared" ref="S50" si="355">IF(K50&lt;0, ATAN2(L50,K50)*180/PI()+360,ATAN2(L50,K50)*180/PI())</f>
        <v>262.87499555467355</v>
      </c>
      <c r="T50" s="53">
        <f t="shared" ref="T50" si="356">ATAN(N50/M50)*180/PI()</f>
        <v>-60.06341261534385</v>
      </c>
      <c r="U50" s="26"/>
      <c r="V50" s="23">
        <f t="shared" ref="V50" si="357">(G50-$G$20)*100</f>
        <v>-1.5999999945051968</v>
      </c>
      <c r="W50" s="21">
        <f t="shared" ref="W50" si="358">(H50-$H$20)*100</f>
        <v>0.10000020265579224</v>
      </c>
      <c r="X50" s="21">
        <f t="shared" ref="X50" si="359">SQRT(V50^2+W50^2)</f>
        <v>1.6031219613453711</v>
      </c>
      <c r="Y50" s="21">
        <f t="shared" ref="Y50" si="360">(I50-$I$20)*100</f>
        <v>-2.0499999999628926</v>
      </c>
      <c r="Z50" s="21">
        <f t="shared" ref="Z50" si="361">SQRT((G50-$G$20)^2+(H50-$H$20)^2+(I50-$I$20)^2)*100</f>
        <v>2.6024027403143597</v>
      </c>
      <c r="AA50" s="21">
        <f t="shared" ref="AA50" si="362">Z50/F50</f>
        <v>3.0231203178868769E-2</v>
      </c>
      <c r="AB50" s="22">
        <f t="shared" ref="AB50" si="363">(AA50-$AA$20)/(F50-$F$20)</f>
        <v>3.5118532250378996E-4</v>
      </c>
      <c r="AC50" s="26"/>
      <c r="AD50" s="52">
        <f t="shared" ref="AD50" si="364">IF(F50&lt;=0,NA(),IF((G50-$G$20)&lt;0,ATAN2((H50-$H$20),(G50-$G$20))*180/PI()+360,ATAN2((H50-$H$20),(G50-$G$20))*180/PI()))</f>
        <v>273.57634161608581</v>
      </c>
      <c r="AE50" s="53">
        <f t="shared" ref="AE50" si="365">IF(E50&lt;=0,NA(),ATAN(Y50/X50)*180/PI())</f>
        <v>-51.974211630784716</v>
      </c>
      <c r="AF50" s="26"/>
      <c r="AG50" s="67">
        <f t="shared" ref="AG50" si="366">1/(O50/E50)</f>
        <v>4.95187573016453</v>
      </c>
      <c r="AH50" s="67">
        <f t="shared" ref="AH50" si="367">1/(Z50/F50)</f>
        <v>33.078405582579904</v>
      </c>
      <c r="AI50" s="26"/>
      <c r="AJ50" s="20">
        <f t="shared" ref="AJ50" si="368">SQRT((G50-$E$11)^2+(H50-$F$11)^2+(I50-$G$11)^2)</f>
        <v>160.67402305100836</v>
      </c>
    </row>
    <row r="51" spans="2:36" ht="15.75" x14ac:dyDescent="0.25">
      <c r="B51" s="113">
        <v>32</v>
      </c>
      <c r="C51" s="114"/>
      <c r="D51" s="100">
        <v>45377.666666666664</v>
      </c>
      <c r="E51" s="97">
        <f t="shared" ref="E51:E52" si="369">D51-D50</f>
        <v>12.291666666664241</v>
      </c>
      <c r="F51" s="98">
        <f t="shared" ref="F51:F52" si="370">D51-D$20</f>
        <v>98.375</v>
      </c>
      <c r="G51" s="17">
        <v>808915.09750000003</v>
      </c>
      <c r="H51" s="17">
        <v>9158918.1394999996</v>
      </c>
      <c r="I51" s="18">
        <v>2538.1445000000003</v>
      </c>
      <c r="K51" s="19">
        <f t="shared" ref="K51:K52" si="371">(G51-G50)*100</f>
        <v>1.1999999987892807</v>
      </c>
      <c r="L51" s="20">
        <f t="shared" ref="L51:L52" si="372">(H51-H50)*100</f>
        <v>0.29999986290931702</v>
      </c>
      <c r="M51" s="20">
        <f t="shared" ref="M51:M52" si="373">SQRT(K51^2+L51^2)</f>
        <v>1.2369316532613606</v>
      </c>
      <c r="N51" s="20">
        <f t="shared" ref="N51:N52" si="374">(I51-I50)*100</f>
        <v>0.15000000003055902</v>
      </c>
      <c r="O51" s="21">
        <f t="shared" ref="O51:O52" si="375">(SQRT((G51-G50)^2+(H51-H50)^2+(I51-I50)^2)*100)</f>
        <v>1.2459935452678115</v>
      </c>
      <c r="P51" s="21">
        <f t="shared" ref="P51:P52" si="376">O51/(F51-F50)</f>
        <v>0.10136896639468941</v>
      </c>
      <c r="Q51" s="22">
        <f t="shared" ref="Q51:Q52" si="377">(P51-P50)/(F51-F50)</f>
        <v>-8.1823494524457772E-3</v>
      </c>
      <c r="R51" s="26"/>
      <c r="S51" s="52">
        <f t="shared" ref="S51:S52" si="378">IF(K51&lt;0, ATAN2(L51,K51)*180/PI()+360,ATAN2(L51,K51)*180/PI())</f>
        <v>75.963762679034687</v>
      </c>
      <c r="T51" s="53">
        <f t="shared" ref="T51:T52" si="379">ATAN(N51/M51)*180/PI()</f>
        <v>6.9143719641119992</v>
      </c>
      <c r="U51" s="26"/>
      <c r="V51" s="23">
        <f t="shared" ref="V51:V52" si="380">(G51-$G$20)*100</f>
        <v>-0.39999999571591616</v>
      </c>
      <c r="W51" s="21">
        <f t="shared" ref="W51:W52" si="381">(H51-$H$20)*100</f>
        <v>0.40000006556510925</v>
      </c>
      <c r="X51" s="21">
        <f t="shared" ref="X51:X52" si="382">SQRT(V51^2+W51^2)</f>
        <v>0.56568546828146882</v>
      </c>
      <c r="Y51" s="21">
        <f t="shared" ref="Y51:Y52" si="383">(I51-$I$20)*100</f>
        <v>-1.8999999999323336</v>
      </c>
      <c r="Z51" s="21">
        <f t="shared" ref="Z51:Z52" si="384">SQRT((G51-$G$20)^2+(H51-$H$20)^2+(I51-$I$20)^2)*100</f>
        <v>1.9824227724599242</v>
      </c>
      <c r="AA51" s="21">
        <f t="shared" ref="AA51:AA52" si="385">Z51/F51</f>
        <v>2.0151692731485888E-2</v>
      </c>
      <c r="AB51" s="22">
        <f t="shared" ref="AB51:AB52" si="386">(AA51-$AA$20)/(F51-$F$20)</f>
        <v>2.0484566944331271E-4</v>
      </c>
      <c r="AC51" s="26"/>
      <c r="AD51" s="52">
        <f t="shared" ref="AD51:AD52" si="387">IF(F51&lt;=0,NA(),IF((G51-$G$20)&lt;0,ATAN2((H51-$H$20),(G51-$G$20))*180/PI()+360,ATAN2((H51-$H$20),(G51-$G$20))*180/PI()))</f>
        <v>315.00000500257954</v>
      </c>
      <c r="AE51" s="53">
        <f t="shared" ref="AE51:AE52" si="388">IF(E51&lt;=0,NA(),ATAN(Y51/X51)*180/PI())</f>
        <v>-73.420195020542593</v>
      </c>
      <c r="AF51" s="26"/>
      <c r="AG51" s="67">
        <f t="shared" ref="AG51:AG52" si="389">1/(O51/E51)</f>
        <v>9.8649521206165591</v>
      </c>
      <c r="AH51" s="67">
        <f t="shared" ref="AH51:AH52" si="390">1/(Z51/F51)</f>
        <v>49.623622855143886</v>
      </c>
      <c r="AI51" s="26"/>
      <c r="AJ51" s="20">
        <f t="shared" ref="AJ51:AJ52" si="391">SQRT((G51-$E$11)^2+(H51-$F$11)^2+(I51-$G$11)^2)</f>
        <v>160.66999282716984</v>
      </c>
    </row>
    <row r="52" spans="2:36" ht="15.75" x14ac:dyDescent="0.25">
      <c r="B52" s="113">
        <v>33</v>
      </c>
      <c r="C52" s="114"/>
      <c r="D52" s="100">
        <v>45383.666666666664</v>
      </c>
      <c r="E52" s="97">
        <f t="shared" si="369"/>
        <v>6</v>
      </c>
      <c r="F52" s="98">
        <f t="shared" si="370"/>
        <v>104.375</v>
      </c>
      <c r="G52" s="17">
        <v>808915.10400000005</v>
      </c>
      <c r="H52" s="17">
        <v>9158918.1380000003</v>
      </c>
      <c r="I52" s="18">
        <v>2538.1440000000002</v>
      </c>
      <c r="K52" s="19">
        <f t="shared" si="371"/>
        <v>0.65000000176951289</v>
      </c>
      <c r="L52" s="20">
        <f t="shared" si="372"/>
        <v>-0.14999993145465851</v>
      </c>
      <c r="M52" s="20">
        <f t="shared" si="373"/>
        <v>0.66708318951744616</v>
      </c>
      <c r="N52" s="20">
        <f t="shared" si="374"/>
        <v>-5.0000000010186341E-2</v>
      </c>
      <c r="O52" s="21">
        <f t="shared" si="375"/>
        <v>0.66895439436316406</v>
      </c>
      <c r="P52" s="21">
        <f t="shared" si="376"/>
        <v>0.11149239906052734</v>
      </c>
      <c r="Q52" s="22">
        <f t="shared" si="377"/>
        <v>1.6872387776396547E-3</v>
      </c>
      <c r="R52" s="26"/>
      <c r="S52" s="52">
        <f t="shared" si="378"/>
        <v>102.99461102114999</v>
      </c>
      <c r="T52" s="53">
        <f t="shared" si="379"/>
        <v>-4.2864851923141911</v>
      </c>
      <c r="U52" s="26"/>
      <c r="V52" s="23">
        <f t="shared" si="380"/>
        <v>0.25000000605359674</v>
      </c>
      <c r="W52" s="21">
        <f t="shared" si="381"/>
        <v>0.25000013411045074</v>
      </c>
      <c r="X52" s="21">
        <f t="shared" si="382"/>
        <v>0.35355348970423384</v>
      </c>
      <c r="Y52" s="21">
        <f t="shared" si="383"/>
        <v>-1.9499999999425199</v>
      </c>
      <c r="Z52" s="21">
        <f t="shared" si="384"/>
        <v>1.9817921358855648</v>
      </c>
      <c r="AA52" s="21">
        <f t="shared" si="385"/>
        <v>1.8987230044412596E-2</v>
      </c>
      <c r="AB52" s="22">
        <f t="shared" si="386"/>
        <v>1.8191358126383325E-4</v>
      </c>
      <c r="AC52" s="26"/>
      <c r="AD52" s="52">
        <f t="shared" si="387"/>
        <v>44.999985325769572</v>
      </c>
      <c r="AE52" s="53">
        <f t="shared" si="388"/>
        <v>-79.723369729791472</v>
      </c>
      <c r="AF52" s="26"/>
      <c r="AG52" s="67">
        <f t="shared" si="389"/>
        <v>8.9692212960375617</v>
      </c>
      <c r="AH52" s="67">
        <f t="shared" si="390"/>
        <v>52.666976576410718</v>
      </c>
      <c r="AI52" s="26"/>
      <c r="AJ52" s="20">
        <f t="shared" si="391"/>
        <v>160.67078522592095</v>
      </c>
    </row>
    <row r="53" spans="2:36" ht="15.75" x14ac:dyDescent="0.25">
      <c r="B53" s="111">
        <v>34</v>
      </c>
      <c r="C53" s="112"/>
      <c r="D53" s="100">
        <v>45385.666666666664</v>
      </c>
      <c r="E53" s="97">
        <f t="shared" ref="E53" si="392">D53-D52</f>
        <v>2</v>
      </c>
      <c r="F53" s="98">
        <f t="shared" ref="F53" si="393">D53-D$20</f>
        <v>106.375</v>
      </c>
      <c r="G53" s="17">
        <v>808915.09550000005</v>
      </c>
      <c r="H53" s="17">
        <v>9158918.1404999997</v>
      </c>
      <c r="I53" s="18">
        <v>2538.1454999999996</v>
      </c>
      <c r="K53" s="19">
        <f t="shared" ref="K53" si="394">(G53-G52)*100</f>
        <v>-0.84999999962747097</v>
      </c>
      <c r="L53" s="20">
        <f t="shared" ref="L53" si="395">(H53-H52)*100</f>
        <v>0.24999994784593582</v>
      </c>
      <c r="M53" s="20">
        <f t="shared" ref="M53" si="396">SQRT(K53^2+L53^2)</f>
        <v>0.88600224225995683</v>
      </c>
      <c r="N53" s="20">
        <f t="shared" ref="N53" si="397">(I53-I52)*100</f>
        <v>0.14999999993960955</v>
      </c>
      <c r="O53" s="21">
        <f t="shared" ref="O53" si="398">(SQRT((G53-G52)^2+(H53-H52)^2+(I53-I52)^2)*100)</f>
        <v>0.89861002290846614</v>
      </c>
      <c r="P53" s="21">
        <f t="shared" ref="P53" si="399">O53/(F53-F52)</f>
        <v>0.44930501145423307</v>
      </c>
      <c r="Q53" s="22">
        <f t="shared" ref="Q53" si="400">(P53-P52)/(F53-F52)</f>
        <v>0.16890630619685287</v>
      </c>
      <c r="R53" s="26"/>
      <c r="S53" s="52">
        <f t="shared" ref="S53" si="401">IF(K53&lt;0, ATAN2(L53,K53)*180/PI()+360,ATAN2(L53,K53)*180/PI())</f>
        <v>286.38953710519331</v>
      </c>
      <c r="T53" s="53">
        <f t="shared" ref="T53" si="402">ATAN(N53/M53)*180/PI()</f>
        <v>9.6090490088292295</v>
      </c>
      <c r="U53" s="26"/>
      <c r="V53" s="23">
        <f t="shared" ref="V53" si="403">(G53-$G$20)*100</f>
        <v>-0.59999999357387424</v>
      </c>
      <c r="W53" s="21">
        <f t="shared" ref="W53" si="404">(H53-$H$20)*100</f>
        <v>0.50000008195638657</v>
      </c>
      <c r="X53" s="21">
        <f t="shared" ref="X53" si="405">SQRT(V53^2+W53^2)</f>
        <v>0.78102501512118194</v>
      </c>
      <c r="Y53" s="21">
        <f t="shared" ref="Y53" si="406">(I53-$I$20)*100</f>
        <v>-1.8000000000029104</v>
      </c>
      <c r="Z53" s="21">
        <f t="shared" ref="Z53" si="407">SQRT((G53-$G$20)^2+(H53-$H$20)^2+(I53-$I$20)^2)*100</f>
        <v>1.9621417059569168</v>
      </c>
      <c r="AA53" s="21">
        <f t="shared" ref="AA53" si="408">Z53/F53</f>
        <v>1.8445515449653744E-2</v>
      </c>
      <c r="AB53" s="22">
        <f t="shared" ref="AB53" si="409">(AA53-$AA$20)/(F53-$F$20)</f>
        <v>1.7340085029051699E-4</v>
      </c>
      <c r="AC53" s="26"/>
      <c r="AD53" s="52">
        <f t="shared" ref="AD53" si="410">IF(F53&lt;=0,NA(),IF((G53-$G$20)&lt;0,ATAN2((H53-$H$20),(G53-$G$20))*180/PI()+360,ATAN2((H53-$H$20),(G53-$G$20))*180/PI()))</f>
        <v>309.80557601283533</v>
      </c>
      <c r="AE53" s="53">
        <f t="shared" ref="AE53" si="411">IF(E53&lt;=0,NA(),ATAN(Y53/X53)*180/PI())</f>
        <v>-66.543843750054592</v>
      </c>
      <c r="AF53" s="26"/>
      <c r="AG53" s="67">
        <f t="shared" ref="AG53" si="412">1/(O53/E53)</f>
        <v>2.2256595731335653</v>
      </c>
      <c r="AH53" s="67">
        <f t="shared" ref="AH53" si="413">1/(Z53/F53)</f>
        <v>54.213719466363401</v>
      </c>
      <c r="AI53" s="26"/>
      <c r="AJ53" s="20">
        <f t="shared" ref="AJ53" si="414">SQRT((G53-$E$11)^2+(H53-$F$11)^2+(I53-$G$11)^2)</f>
        <v>160.66929360344471</v>
      </c>
    </row>
    <row r="54" spans="2:36" ht="15.75" x14ac:dyDescent="0.25">
      <c r="B54" s="113">
        <v>35</v>
      </c>
      <c r="C54" s="114"/>
      <c r="D54" s="100">
        <v>45398.666666666664</v>
      </c>
      <c r="E54" s="97">
        <f t="shared" ref="E54" si="415">D54-D53</f>
        <v>13</v>
      </c>
      <c r="F54" s="98">
        <f t="shared" ref="F54" si="416">D54-D$20</f>
        <v>119.375</v>
      </c>
      <c r="G54" s="17">
        <v>808915.09749999992</v>
      </c>
      <c r="H54" s="17">
        <v>9158918.1414999999</v>
      </c>
      <c r="I54" s="18">
        <v>2538.143</v>
      </c>
      <c r="K54" s="19">
        <f t="shared" ref="K54" si="417">(G54-G53)*100</f>
        <v>0.1999999862164259</v>
      </c>
      <c r="L54" s="20">
        <f t="shared" ref="L54" si="418">(H54-H53)*100</f>
        <v>0.10000001639127731</v>
      </c>
      <c r="M54" s="20">
        <f t="shared" ref="M54" si="419">SQRT(K54^2+L54^2)</f>
        <v>0.22360679275197853</v>
      </c>
      <c r="N54" s="20">
        <f t="shared" ref="N54" si="420">(I54-I53)*100</f>
        <v>-0.24999999995998223</v>
      </c>
      <c r="O54" s="21">
        <f t="shared" ref="O54" si="421">(SQRT((G54-G53)^2+(H54-H53)^2+(I54-I53)^2)*100)</f>
        <v>0.3354101932631407</v>
      </c>
      <c r="P54" s="21">
        <f t="shared" ref="P54" si="422">O54/(F54-F53)</f>
        <v>2.5800784097164669E-2</v>
      </c>
      <c r="Q54" s="22">
        <f t="shared" ref="Q54" si="423">(P54-P53)/(F54-F53)</f>
        <v>-3.2577248258236033E-2</v>
      </c>
      <c r="R54" s="26"/>
      <c r="S54" s="52">
        <f t="shared" ref="S54" si="424">IF(K54&lt;0, ATAN2(L54,K54)*180/PI()+360,ATAN2(L54,K54)*180/PI())</f>
        <v>63.434943486836602</v>
      </c>
      <c r="T54" s="53">
        <f t="shared" ref="T54" si="425">ATAN(N54/M54)*180/PI()</f>
        <v>-48.18968573602929</v>
      </c>
      <c r="U54" s="26"/>
      <c r="V54" s="23">
        <f t="shared" ref="V54" si="426">(G54-$G$20)*100</f>
        <v>-0.40000000735744834</v>
      </c>
      <c r="W54" s="21">
        <f t="shared" ref="W54" si="427">(H54-$H$20)*100</f>
        <v>0.60000009834766388</v>
      </c>
      <c r="X54" s="21">
        <f t="shared" ref="X54" si="428">SQRT(V54^2+W54^2)</f>
        <v>0.72111034100418026</v>
      </c>
      <c r="Y54" s="21">
        <f t="shared" ref="Y54" si="429">(I54-$I$20)*100</f>
        <v>-2.0499999999628926</v>
      </c>
      <c r="Z54" s="21">
        <f t="shared" ref="Z54" si="430">SQRT((G54-$G$20)^2+(H54-$H$20)^2+(I54-$I$20)^2)*100</f>
        <v>2.1731314096830467</v>
      </c>
      <c r="AA54" s="21">
        <f t="shared" ref="AA54" si="431">Z54/F54</f>
        <v>1.8204242175355365E-2</v>
      </c>
      <c r="AB54" s="22">
        <f t="shared" ref="AB54" si="432">(AA54-$AA$20)/(F54-$F$20)</f>
        <v>1.524962695317727E-4</v>
      </c>
      <c r="AC54" s="26"/>
      <c r="AD54" s="52">
        <f t="shared" ref="AD54" si="433">IF(F54&lt;=0,NA(),IF((G54-$G$20)&lt;0,ATAN2((H54-$H$20),(G54-$G$20))*180/PI()+360,ATAN2((H54-$H$20),(G54-$G$20))*180/PI()))</f>
        <v>326.30993632215819</v>
      </c>
      <c r="AE54" s="53">
        <f t="shared" ref="AE54" si="434">IF(E54&lt;=0,NA(),ATAN(Y54/X54)*180/PI())</f>
        <v>-70.620109203051825</v>
      </c>
      <c r="AF54" s="26"/>
      <c r="AG54" s="67">
        <f t="shared" ref="AG54" si="435">1/(O54/E54)</f>
        <v>38.758511998474233</v>
      </c>
      <c r="AH54" s="67">
        <f t="shared" ref="AH54" si="436">1/(Z54/F54)</f>
        <v>54.932250975752524</v>
      </c>
      <c r="AI54" s="26"/>
      <c r="AJ54" s="20">
        <f t="shared" ref="AJ54" si="437">SQRT((G54-$E$11)^2+(H54-$F$11)^2+(I54-$G$11)^2)</f>
        <v>160.66787306033575</v>
      </c>
    </row>
    <row r="55" spans="2:36" ht="15.75" x14ac:dyDescent="0.25">
      <c r="B55" s="111">
        <v>36</v>
      </c>
      <c r="C55" s="112"/>
      <c r="D55" s="100">
        <v>45413.666666666664</v>
      </c>
      <c r="E55" s="97">
        <f t="shared" ref="E55" si="438">D55-D54</f>
        <v>15</v>
      </c>
      <c r="F55" s="98">
        <f t="shared" ref="F55" si="439">D55-D$20</f>
        <v>134.375</v>
      </c>
      <c r="G55" s="17">
        <v>808915.08600000001</v>
      </c>
      <c r="H55" s="17">
        <v>9158918.1429999992</v>
      </c>
      <c r="I55" s="18">
        <v>2538.1350000000002</v>
      </c>
      <c r="K55" s="19">
        <f t="shared" ref="K55" si="440">(G55-G54)*100</f>
        <v>-1.149999990593642</v>
      </c>
      <c r="L55" s="20">
        <f t="shared" ref="L55" si="441">(H55-H54)*100</f>
        <v>0.14999993145465851</v>
      </c>
      <c r="M55" s="20">
        <f t="shared" ref="M55" si="442">SQRT(K55^2+L55^2)</f>
        <v>1.159741332281375</v>
      </c>
      <c r="N55" s="20">
        <f t="shared" ref="N55" si="443">(I55-I54)*100</f>
        <v>-0.79999999998108251</v>
      </c>
      <c r="O55" s="21">
        <f t="shared" ref="O55" si="444">(SQRT((G55-G54)^2+(H55-H54)^2+(I55-I54)^2)*100)</f>
        <v>1.4089002653742071</v>
      </c>
      <c r="P55" s="21">
        <f t="shared" ref="P55" si="445">O55/(F55-F54)</f>
        <v>9.3926684358280471E-2</v>
      </c>
      <c r="Q55" s="22">
        <f t="shared" ref="Q55" si="446">(P55-P54)/(F55-F54)</f>
        <v>4.5417266840743868E-3</v>
      </c>
      <c r="R55" s="26"/>
      <c r="S55" s="52">
        <f t="shared" ref="S55" si="447">IF(K55&lt;0, ATAN2(L55,K55)*180/PI()+360,ATAN2(L55,K55)*180/PI())</f>
        <v>277.43140467331307</v>
      </c>
      <c r="T55" s="53">
        <f t="shared" ref="T55" si="448">ATAN(N55/M55)*180/PI()</f>
        <v>-34.598260809549146</v>
      </c>
      <c r="U55" s="26"/>
      <c r="V55" s="23">
        <f t="shared" ref="V55" si="449">(G55-$G$20)*100</f>
        <v>-1.5499999979510903</v>
      </c>
      <c r="W55" s="21">
        <f t="shared" ref="W55" si="450">(H55-$H$20)*100</f>
        <v>0.75000002980232239</v>
      </c>
      <c r="X55" s="21">
        <f t="shared" ref="X55" si="451">SQRT(V55^2+W55^2)</f>
        <v>1.721917546908639</v>
      </c>
      <c r="Y55" s="21">
        <f t="shared" ref="Y55" si="452">(I55-$I$20)*100</f>
        <v>-2.8499999999439751</v>
      </c>
      <c r="Z55" s="21">
        <f t="shared" ref="Z55" si="453">SQRT((G55-$G$20)^2+(H55-$H$20)^2+(I55-$I$20)^2)*100</f>
        <v>3.329789788865436</v>
      </c>
      <c r="AA55" s="21">
        <f t="shared" ref="AA55" si="454">Z55/F55</f>
        <v>2.477983098690557E-2</v>
      </c>
      <c r="AB55" s="22">
        <f t="shared" ref="AB55" si="455">(AA55-$AA$20)/(F55-$F$20)</f>
        <v>1.8440804455371586E-4</v>
      </c>
      <c r="AC55" s="26"/>
      <c r="AD55" s="52">
        <f t="shared" ref="AD55" si="456">IF(F55&lt;=0,NA(),IF((G55-$G$20)&lt;0,ATAN2((H55-$H$20),(G55-$G$20))*180/PI()+360,ATAN2((H55-$H$20),(G55-$G$20))*180/PI()))</f>
        <v>295.82099289653115</v>
      </c>
      <c r="AE55" s="53">
        <f t="shared" ref="AE55" si="457">IF(E55&lt;=0,NA(),ATAN(Y55/X55)*180/PI())</f>
        <v>-58.860400941821126</v>
      </c>
      <c r="AF55" s="26"/>
      <c r="AG55" s="67">
        <f t="shared" ref="AG55" si="458">1/(O55/E55)</f>
        <v>10.646601728061968</v>
      </c>
      <c r="AH55" s="67">
        <f t="shared" ref="AH55" si="459">1/(Z55/F55)</f>
        <v>40.355400346694495</v>
      </c>
      <c r="AI55" s="26"/>
      <c r="AJ55" s="20">
        <f t="shared" ref="AJ55" si="460">SQRT((G55-$E$11)^2+(H55-$F$11)^2+(I55-$G$11)^2)</f>
        <v>160.66679613239123</v>
      </c>
    </row>
    <row r="56" spans="2:36" ht="15.75" x14ac:dyDescent="0.25">
      <c r="B56" s="113">
        <v>37</v>
      </c>
      <c r="C56" s="114"/>
      <c r="D56" s="100">
        <v>45418.666666666664</v>
      </c>
      <c r="E56" s="97">
        <f t="shared" ref="E56" si="461">D56-D55</f>
        <v>5</v>
      </c>
      <c r="F56" s="98">
        <f t="shared" ref="F56" si="462">D56-D$20</f>
        <v>139.375</v>
      </c>
      <c r="G56" s="17">
        <v>808915.09400000004</v>
      </c>
      <c r="H56" s="17">
        <v>9158918.1420000009</v>
      </c>
      <c r="I56" s="18">
        <v>2538.1395000000002</v>
      </c>
      <c r="K56" s="19">
        <f t="shared" ref="K56" si="463">(G56-G55)*100</f>
        <v>0.8000000030733645</v>
      </c>
      <c r="L56" s="20">
        <f t="shared" ref="L56" si="464">(H56-H55)*100</f>
        <v>-9.999983012676239E-2</v>
      </c>
      <c r="M56" s="20">
        <f t="shared" ref="M56" si="465">SQRT(K56^2+L56^2)</f>
        <v>0.80622575680932229</v>
      </c>
      <c r="N56" s="20">
        <f t="shared" ref="N56" si="466">(I56-I55)*100</f>
        <v>0.4500000000007276</v>
      </c>
      <c r="O56" s="21">
        <f t="shared" ref="O56" si="467">(SQRT((G56-G55)^2+(H56-H55)^2+(I56-I55)^2)*100)</f>
        <v>0.92330924989594865</v>
      </c>
      <c r="P56" s="21">
        <f t="shared" ref="P56" si="468">O56/(F56-F55)</f>
        <v>0.18466184997918972</v>
      </c>
      <c r="Q56" s="22">
        <f t="shared" ref="Q56" si="469">(P56-P55)/(F56-F55)</f>
        <v>1.8147033124181849E-2</v>
      </c>
      <c r="R56" s="26"/>
      <c r="S56" s="52">
        <f t="shared" ref="S56" si="470">IF(K56&lt;0, ATAN2(L56,K56)*180/PI()+360,ATAN2(L56,K56)*180/PI())</f>
        <v>97.12500434270963</v>
      </c>
      <c r="T56" s="53">
        <f t="shared" ref="T56" si="471">ATAN(N56/M56)*180/PI()</f>
        <v>29.168346576472441</v>
      </c>
      <c r="U56" s="26"/>
      <c r="V56" s="23">
        <f t="shared" ref="V56" si="472">(G56-$G$20)*100</f>
        <v>-0.74999999487772584</v>
      </c>
      <c r="W56" s="21">
        <f t="shared" ref="W56" si="473">(H56-$H$20)*100</f>
        <v>0.65000019967556</v>
      </c>
      <c r="X56" s="21">
        <f t="shared" ref="X56" si="474">SQRT(V56^2+W56^2)</f>
        <v>0.9924717889667477</v>
      </c>
      <c r="Y56" s="21">
        <f t="shared" ref="Y56" si="475">(I56-$I$20)*100</f>
        <v>-2.3999999999432475</v>
      </c>
      <c r="Z56" s="21">
        <f t="shared" ref="Z56" si="476">SQRT((G56-$G$20)^2+(H56-$H$20)^2+(I56-$I$20)^2)*100</f>
        <v>2.5971138310868174</v>
      </c>
      <c r="AA56" s="21">
        <f t="shared" ref="AA56" si="477">Z56/F56</f>
        <v>1.8634000581788823E-2</v>
      </c>
      <c r="AB56" s="22">
        <f t="shared" ref="AB56" si="478">(AA56-$AA$20)/(F56-$F$20)</f>
        <v>1.3369686516081667E-4</v>
      </c>
      <c r="AC56" s="26"/>
      <c r="AD56" s="52">
        <f t="shared" ref="AD56" si="479">IF(F56&lt;=0,NA(),IF((G56-$G$20)&lt;0,ATAN2((H56-$H$20),(G56-$G$20))*180/PI()+360,ATAN2((H56-$H$20),(G56-$G$20))*180/PI()))</f>
        <v>310.91439212478559</v>
      </c>
      <c r="AE56" s="53">
        <f t="shared" ref="AE56" si="480">IF(E56&lt;=0,NA(),ATAN(Y56/X56)*180/PI())</f>
        <v>-67.533442001682062</v>
      </c>
      <c r="AF56" s="26"/>
      <c r="AG56" s="67">
        <f t="shared" ref="AG56" si="481">1/(O56/E56)</f>
        <v>5.4153037030263373</v>
      </c>
      <c r="AH56" s="67">
        <f t="shared" ref="AH56" si="482">1/(Z56/F56)</f>
        <v>53.665341246007529</v>
      </c>
      <c r="AI56" s="26"/>
      <c r="AJ56" s="20">
        <f t="shared" ref="AJ56" si="483">SQRT((G56-$E$11)^2+(H56-$F$11)^2+(I56-$G$11)^2)</f>
        <v>160.66740391615087</v>
      </c>
    </row>
    <row r="57" spans="2:36" ht="15.75" x14ac:dyDescent="0.25">
      <c r="B57" s="113">
        <v>38</v>
      </c>
      <c r="C57" s="114"/>
      <c r="D57" s="100">
        <v>45422.666666666664</v>
      </c>
      <c r="E57" s="97">
        <f t="shared" ref="E57:E58" si="484">D57-D56</f>
        <v>4</v>
      </c>
      <c r="F57" s="98">
        <f t="shared" ref="F57:F58" si="485">D57-D$20</f>
        <v>143.375</v>
      </c>
      <c r="G57" s="17">
        <v>808915.07949999999</v>
      </c>
      <c r="H57" s="17">
        <v>9158918.1440000013</v>
      </c>
      <c r="I57" s="18">
        <v>2538.1395000000002</v>
      </c>
      <c r="K57" s="19">
        <f t="shared" ref="K57" si="486">(G57-G56)*100</f>
        <v>-1.4500000048428774</v>
      </c>
      <c r="L57" s="20">
        <f t="shared" ref="L57" si="487">(H57-H56)*100</f>
        <v>0.20000003278255463</v>
      </c>
      <c r="M57" s="20">
        <f t="shared" ref="M57" si="488">SQRT(K57^2+L57^2)</f>
        <v>1.4637281261072246</v>
      </c>
      <c r="N57" s="20">
        <f t="shared" ref="N57" si="489">(I57-I56)*100</f>
        <v>0</v>
      </c>
      <c r="O57" s="21">
        <f t="shared" ref="O57" si="490">(SQRT((G57-G56)^2+(H57-H56)^2+(I57-I56)^2)*100)</f>
        <v>1.4637281261072248</v>
      </c>
      <c r="P57" s="21">
        <f t="shared" ref="P57" si="491">O57/(F57-F56)</f>
        <v>0.3659320315268062</v>
      </c>
      <c r="Q57" s="22">
        <f t="shared" ref="Q57" si="492">(P57-P56)/(F57-F56)</f>
        <v>4.5317545386904121E-2</v>
      </c>
      <c r="R57" s="26"/>
      <c r="S57" s="52">
        <f t="shared" ref="S57" si="493">IF(K57&lt;0, ATAN2(L57,K57)*180/PI()+360,ATAN2(L57,K57)*180/PI())</f>
        <v>277.85331454727236</v>
      </c>
      <c r="T57" s="53">
        <f t="shared" ref="T57" si="494">ATAN(N57/M57)*180/PI()</f>
        <v>0</v>
      </c>
      <c r="U57" s="26"/>
      <c r="V57" s="23">
        <f t="shared" ref="V57" si="495">(G57-$G$20)*100</f>
        <v>-2.1999999997206032</v>
      </c>
      <c r="W57" s="21">
        <f t="shared" ref="W57" si="496">(H57-$H$20)*100</f>
        <v>0.85000023245811462</v>
      </c>
      <c r="X57" s="21">
        <f t="shared" ref="X57" si="497">SQRT(V57^2+W57^2)</f>
        <v>2.3584953665312773</v>
      </c>
      <c r="Y57" s="21">
        <f t="shared" ref="Y57" si="498">(I57-$I$20)*100</f>
        <v>-2.3999999999432475</v>
      </c>
      <c r="Z57" s="21">
        <f t="shared" ref="Z57" si="499">SQRT((G57-$G$20)^2+(H57-$H$20)^2+(I57-$I$20)^2)*100</f>
        <v>3.3648923301759734</v>
      </c>
      <c r="AA57" s="21">
        <f t="shared" ref="AA57" si="500">Z57/F57</f>
        <v>2.3469170567923092E-2</v>
      </c>
      <c r="AB57" s="22">
        <f t="shared" ref="AB57" si="501">(AA57-$AA$20)/(F57-$F$20)</f>
        <v>1.6369081477191346E-4</v>
      </c>
      <c r="AC57" s="26"/>
      <c r="AD57" s="52">
        <f t="shared" ref="AD57" si="502">IF(F57&lt;=0,NA(),IF((G57-$G$20)&lt;0,ATAN2((H57-$H$20),(G57-$G$20))*180/PI()+360,ATAN2((H57-$H$20),(G57-$G$20))*180/PI()))</f>
        <v>291.12472441620599</v>
      </c>
      <c r="AE57" s="53">
        <f t="shared" ref="AE57" si="503">IF(E57&lt;=0,NA(),ATAN(Y57/X57)*180/PI())</f>
        <v>-45.499733600553235</v>
      </c>
      <c r="AF57" s="26"/>
      <c r="AG57" s="67">
        <f t="shared" ref="AG57" si="504">1/(O57/E57)</f>
        <v>2.7327479254210774</v>
      </c>
      <c r="AH57" s="67">
        <f t="shared" ref="AH57" si="505">1/(Z57/F57)</f>
        <v>42.609089959351522</v>
      </c>
      <c r="AI57" s="26"/>
      <c r="AJ57" s="20">
        <f t="shared" ref="AJ57" si="506">SQRT((G57-$E$11)^2+(H57-$F$11)^2+(I57-$G$11)^2)</f>
        <v>160.66686842750985</v>
      </c>
    </row>
    <row r="58" spans="2:36" ht="15.75" x14ac:dyDescent="0.25">
      <c r="B58" s="111">
        <v>39</v>
      </c>
      <c r="C58" s="112"/>
      <c r="D58" s="100">
        <v>45426.666666666664</v>
      </c>
      <c r="E58" s="97">
        <f t="shared" si="484"/>
        <v>4</v>
      </c>
      <c r="F58" s="98">
        <f t="shared" si="485"/>
        <v>147.375</v>
      </c>
      <c r="G58" s="17">
        <v>808915.10199999996</v>
      </c>
      <c r="H58" s="17">
        <v>9158918.1414999999</v>
      </c>
      <c r="I58" s="18">
        <v>2538.1395000000002</v>
      </c>
      <c r="K58" s="19">
        <f t="shared" ref="K58" si="507">(G58-G57)*100</f>
        <v>2.2499999962747097</v>
      </c>
      <c r="L58" s="20">
        <f t="shared" ref="L58" si="508">(H58-H57)*100</f>
        <v>-0.25000013411045074</v>
      </c>
      <c r="M58" s="20">
        <f t="shared" ref="M58" si="509">SQRT(K58^2+L58^2)</f>
        <v>2.2638462956418746</v>
      </c>
      <c r="N58" s="20">
        <f t="shared" ref="N58" si="510">(I58-I57)*100</f>
        <v>0</v>
      </c>
      <c r="O58" s="21">
        <f t="shared" ref="O58" si="511">(SQRT((G58-G57)^2+(H58-H57)^2+(I58-I57)^2)*100)</f>
        <v>2.2638462956418746</v>
      </c>
      <c r="P58" s="21">
        <f t="shared" ref="P58" si="512">O58/(F58-F57)</f>
        <v>0.56596157391046864</v>
      </c>
      <c r="Q58" s="22">
        <f t="shared" ref="Q58" si="513">(P58-P57)/(F58-F57)</f>
        <v>5.000738559591561E-2</v>
      </c>
      <c r="R58" s="26"/>
      <c r="S58" s="52">
        <f t="shared" ref="S58" si="514">IF(K58&lt;0, ATAN2(L58,K58)*180/PI()+360,ATAN2(L58,K58)*180/PI())</f>
        <v>96.340195129768858</v>
      </c>
      <c r="T58" s="53">
        <f t="shared" ref="T58" si="515">ATAN(N58/M58)*180/PI()</f>
        <v>0</v>
      </c>
      <c r="U58" s="26"/>
      <c r="V58" s="23">
        <f t="shared" ref="V58" si="516">(G58-$G$20)*100</f>
        <v>4.9999996554106474E-2</v>
      </c>
      <c r="W58" s="21">
        <f t="shared" ref="W58" si="517">(H58-$H$20)*100</f>
        <v>0.60000009834766388</v>
      </c>
      <c r="X58" s="21">
        <f t="shared" ref="X58" si="518">SQRT(V58^2+W58^2)</f>
        <v>0.60207982666139626</v>
      </c>
      <c r="Y58" s="21">
        <f t="shared" ref="Y58" si="519">(I58-$I$20)*100</f>
        <v>-2.3999999999432475</v>
      </c>
      <c r="Z58" s="21">
        <f t="shared" ref="Z58" si="520">SQRT((G58-$G$20)^2+(H58-$H$20)^2+(I58-$I$20)^2)*100</f>
        <v>2.4743686300549896</v>
      </c>
      <c r="AA58" s="21">
        <f t="shared" ref="AA58" si="521">Z58/F58</f>
        <v>1.6789609024970245E-2</v>
      </c>
      <c r="AB58" s="22">
        <f t="shared" ref="AB58" si="522">(AA58-$AA$20)/(F58-$F$20)</f>
        <v>1.1392440390140963E-4</v>
      </c>
      <c r="AC58" s="26"/>
      <c r="AD58" s="52">
        <f t="shared" ref="AD58" si="523">IF(F58&lt;=0,NA(),IF((G58-$G$20)&lt;0,ATAN2((H58-$H$20),(G58-$G$20))*180/PI()+360,ATAN2((H58-$H$20),(G58-$G$20))*180/PI()))</f>
        <v>4.7636405867087115</v>
      </c>
      <c r="AE58" s="53">
        <f t="shared" ref="AE58" si="524">IF(E58&lt;=0,NA(),ATAN(Y58/X58)*180/PI())</f>
        <v>-75.917034582728462</v>
      </c>
      <c r="AF58" s="26"/>
      <c r="AG58" s="67">
        <f t="shared" ref="AG58" si="525">1/(O58/E58)</f>
        <v>1.7669044085282606</v>
      </c>
      <c r="AH58" s="67">
        <f t="shared" ref="AH58" si="526">1/(Z58/F58)</f>
        <v>59.560648405377158</v>
      </c>
      <c r="AI58" s="26"/>
      <c r="AJ58" s="20">
        <f t="shared" ref="AJ58" si="527">SQRT((G58-$E$11)^2+(H58-$F$11)^2+(I58-$G$11)^2)</f>
        <v>160.66710206427112</v>
      </c>
    </row>
    <row r="59" spans="2:36" ht="15.75" x14ac:dyDescent="0.25">
      <c r="B59" s="113">
        <v>40</v>
      </c>
      <c r="C59" s="114"/>
      <c r="D59" s="100">
        <v>45432.666666666664</v>
      </c>
      <c r="E59" s="97">
        <f t="shared" ref="E59" si="528">D59-D58</f>
        <v>6</v>
      </c>
      <c r="F59" s="98">
        <f t="shared" ref="F59" si="529">D59-D$20</f>
        <v>153.375</v>
      </c>
      <c r="G59" s="17">
        <v>808915.1</v>
      </c>
      <c r="H59" s="17">
        <v>9158918.1425000001</v>
      </c>
      <c r="I59" s="18">
        <v>2538.1365000000001</v>
      </c>
      <c r="K59" s="19">
        <f t="shared" ref="K59" si="530">(G59-G58)*100</f>
        <v>-0.19999999785795808</v>
      </c>
      <c r="L59" s="20">
        <f t="shared" ref="L59" si="531">(H59-H58)*100</f>
        <v>0.10000001639127731</v>
      </c>
      <c r="M59" s="20">
        <f t="shared" ref="M59" si="532">SQRT(K59^2+L59^2)</f>
        <v>0.22360680316448103</v>
      </c>
      <c r="N59" s="20">
        <f t="shared" ref="N59" si="533">(I59-I58)*100</f>
        <v>-0.30000000001564331</v>
      </c>
      <c r="O59" s="21">
        <f t="shared" ref="O59" si="534">(SQRT((G59-G58)^2+(H59-H58)^2+(I59-I58)^2)*100)</f>
        <v>0.37416574192572061</v>
      </c>
      <c r="P59" s="21">
        <f t="shared" ref="P59" si="535">O59/(F59-F58)</f>
        <v>6.2360956987620099E-2</v>
      </c>
      <c r="Q59" s="22">
        <f t="shared" ref="Q59" si="536">(P59-P58)/(F59-F58)</f>
        <v>-8.3933436153808091E-2</v>
      </c>
      <c r="R59" s="26"/>
      <c r="S59" s="52">
        <f t="shared" ref="S59" si="537">IF(K59&lt;0, ATAN2(L59,K59)*180/PI()+360,ATAN2(L59,K59)*180/PI())</f>
        <v>296.56505517914184</v>
      </c>
      <c r="T59" s="53">
        <f t="shared" ref="T59" si="538">ATAN(N59/M59)*180/PI()</f>
        <v>-53.300774136167149</v>
      </c>
      <c r="U59" s="26"/>
      <c r="V59" s="23">
        <f t="shared" ref="V59" si="539">(G59-$G$20)*100</f>
        <v>-0.1500000013038516</v>
      </c>
      <c r="W59" s="21">
        <f t="shared" ref="W59" si="540">(H59-$H$20)*100</f>
        <v>0.70000011473894119</v>
      </c>
      <c r="X59" s="21">
        <f t="shared" ref="X59" si="541">SQRT(V59^2+W59^2)</f>
        <v>0.71589116562902655</v>
      </c>
      <c r="Y59" s="21">
        <f t="shared" ref="Y59" si="542">(I59-$I$20)*100</f>
        <v>-2.6999999999588908</v>
      </c>
      <c r="Z59" s="21">
        <f t="shared" ref="Z59" si="543">SQRT((G59-$G$20)^2+(H59-$H$20)^2+(I59-$I$20)^2)*100</f>
        <v>2.7932955734765517</v>
      </c>
      <c r="AA59" s="21">
        <f t="shared" ref="AA59" si="544">Z59/F59</f>
        <v>1.8212196078086728E-2</v>
      </c>
      <c r="AB59" s="22">
        <f t="shared" ref="AB59" si="545">(AA59-$AA$20)/(F59-$F$20)</f>
        <v>1.1874292471450189E-4</v>
      </c>
      <c r="AC59" s="26"/>
      <c r="AD59" s="52">
        <f t="shared" ref="AD59" si="546">IF(F59&lt;=0,NA(),IF((G59-$G$20)&lt;0,ATAN2((H59-$H$20),(G59-$G$20))*180/PI()+360,ATAN2((H59-$H$20),(G59-$G$20))*180/PI()))</f>
        <v>347.90524474506549</v>
      </c>
      <c r="AE59" s="53">
        <f t="shared" ref="AE59" si="547">IF(E59&lt;=0,NA(),ATAN(Y59/X59)*180/PI())</f>
        <v>-75.150017101145266</v>
      </c>
      <c r="AF59" s="26"/>
      <c r="AG59" s="67">
        <f t="shared" ref="AG59" si="548">1/(O59/E59)</f>
        <v>16.035674375531475</v>
      </c>
      <c r="AH59" s="67">
        <f t="shared" ref="AH59" si="549">1/(Z59/F59)</f>
        <v>54.908260141302762</v>
      </c>
      <c r="AI59" s="26"/>
      <c r="AJ59" s="20">
        <f t="shared" ref="AJ59" si="550">SQRT((G59-$E$11)^2+(H59-$F$11)^2+(I59-$G$11)^2)</f>
        <v>160.66603412569202</v>
      </c>
    </row>
    <row r="60" spans="2:36" ht="15.75" x14ac:dyDescent="0.25">
      <c r="B60" s="111">
        <v>41</v>
      </c>
      <c r="C60" s="112"/>
      <c r="D60" s="100">
        <v>45445.666666666664</v>
      </c>
      <c r="E60" s="97">
        <f t="shared" ref="E60" si="551">D60-D59</f>
        <v>13</v>
      </c>
      <c r="F60" s="98">
        <f t="shared" ref="F60" si="552">D60-D$20</f>
        <v>166.375</v>
      </c>
      <c r="G60" s="17">
        <v>808915.11100000003</v>
      </c>
      <c r="H60" s="17">
        <v>9158918.1414999999</v>
      </c>
      <c r="I60" s="18">
        <v>2538.1369999999997</v>
      </c>
      <c r="K60" s="19">
        <f t="shared" ref="K60" si="553">(G60-G59)*100</f>
        <v>1.1000000056810677</v>
      </c>
      <c r="L60" s="20">
        <f t="shared" ref="L60" si="554">(H60-H59)*100</f>
        <v>-0.10000001639127731</v>
      </c>
      <c r="M60" s="20">
        <f t="shared" ref="M60" si="555">SQRT(K60^2+L60^2)</f>
        <v>1.1045361088604595</v>
      </c>
      <c r="N60" s="20">
        <f t="shared" ref="N60" si="556">(I60-I59)*100</f>
        <v>4.9999999964711606E-2</v>
      </c>
      <c r="O60" s="21">
        <f t="shared" ref="O60" si="557">(SQRT((G60-G59)^2+(H60-H59)^2+(I60-I59)^2)*100)</f>
        <v>1.1056672265076304</v>
      </c>
      <c r="P60" s="21">
        <f t="shared" ref="P60" si="558">O60/(F60-F59)</f>
        <v>8.5051325115971563E-2</v>
      </c>
      <c r="Q60" s="22">
        <f t="shared" ref="Q60" si="559">(P60-P59)/(F60-F59)</f>
        <v>1.7454129329501126E-3</v>
      </c>
      <c r="R60" s="26"/>
      <c r="S60" s="52">
        <f t="shared" ref="S60" si="560">IF(K60&lt;0, ATAN2(L60,K60)*180/PI()+360,ATAN2(L60,K60)*180/PI())</f>
        <v>95.194429727829885</v>
      </c>
      <c r="T60" s="53">
        <f t="shared" ref="T60" si="561">ATAN(N60/M60)*180/PI()</f>
        <v>2.5918886037672642</v>
      </c>
      <c r="U60" s="26"/>
      <c r="V60" s="23">
        <f t="shared" ref="V60" si="562">(G60-$G$20)*100</f>
        <v>0.9500000043772161</v>
      </c>
      <c r="W60" s="21">
        <f t="shared" ref="W60" si="563">(H60-$H$20)*100</f>
        <v>0.60000009834766388</v>
      </c>
      <c r="X60" s="21">
        <f t="shared" ref="X60" si="564">SQRT(V60^2+W60^2)</f>
        <v>1.1236103089300653</v>
      </c>
      <c r="Y60" s="21">
        <f t="shared" ref="Y60" si="565">(I60-$I$20)*100</f>
        <v>-2.6499999999941792</v>
      </c>
      <c r="Z60" s="21">
        <f t="shared" ref="Z60" si="566">SQRT((G60-$G$20)^2+(H60-$H$20)^2+(I60-$I$20)^2)*100</f>
        <v>2.8783676148649024</v>
      </c>
      <c r="AA60" s="21">
        <f t="shared" ref="AA60" si="567">Z60/F60</f>
        <v>1.7300481531870186E-2</v>
      </c>
      <c r="AB60" s="22">
        <f t="shared" ref="AB60" si="568">(AA60-$AA$20)/(F60-$F$20)</f>
        <v>1.0398486270094777E-4</v>
      </c>
      <c r="AC60" s="26"/>
      <c r="AD60" s="52">
        <f t="shared" ref="AD60" si="569">IF(F60&lt;=0,NA(),IF((G60-$G$20)&lt;0,ATAN2((H60-$H$20),(G60-$G$20))*180/PI()+360,ATAN2((H60-$H$20),(G60-$G$20))*180/PI()))</f>
        <v>57.724351564485417</v>
      </c>
      <c r="AE60" s="53">
        <f t="shared" ref="AE60" si="570">IF(E60&lt;=0,NA(),ATAN(Y60/X60)*180/PI())</f>
        <v>-67.02286657143685</v>
      </c>
      <c r="AF60" s="26"/>
      <c r="AG60" s="67">
        <f t="shared" ref="AG60" si="571">1/(O60/E60)</f>
        <v>11.757606346949352</v>
      </c>
      <c r="AH60" s="67">
        <f t="shared" ref="AH60" si="572">1/(Z60/F60)</f>
        <v>57.801859338877009</v>
      </c>
      <c r="AI60" s="26"/>
      <c r="AJ60" s="20">
        <f t="shared" ref="AJ60" si="573">SQRT((G60-$E$11)^2+(H60-$F$11)^2+(I60-$G$11)^2)</f>
        <v>160.66597527005646</v>
      </c>
    </row>
    <row r="61" spans="2:36" ht="15.75" x14ac:dyDescent="0.25">
      <c r="B61" s="113">
        <v>42</v>
      </c>
      <c r="C61" s="114"/>
      <c r="D61" s="100">
        <v>45457.625</v>
      </c>
      <c r="E61" s="97">
        <f t="shared" ref="E61:E62" si="574">D61-D60</f>
        <v>11.958333333335759</v>
      </c>
      <c r="F61" s="98">
        <f t="shared" ref="F61:F62" si="575">D61-D$20</f>
        <v>178.33333333333576</v>
      </c>
      <c r="G61" s="17">
        <v>808915.10550000006</v>
      </c>
      <c r="H61" s="17">
        <v>9158918.1414999999</v>
      </c>
      <c r="I61" s="18">
        <v>2538.1315</v>
      </c>
      <c r="K61" s="19">
        <f t="shared" ref="K61:K62" si="576">(G61-G60)*100</f>
        <v>-0.54999999701976776</v>
      </c>
      <c r="L61" s="20">
        <f t="shared" ref="L61:L62" si="577">(H61-H60)*100</f>
        <v>0</v>
      </c>
      <c r="M61" s="20">
        <f t="shared" ref="M61:M62" si="578">SQRT(K61^2+L61^2)</f>
        <v>0.54999999701976776</v>
      </c>
      <c r="N61" s="20">
        <f t="shared" ref="N61:N62" si="579">(I61-I60)*100</f>
        <v>-0.54999999997562554</v>
      </c>
      <c r="O61" s="21">
        <f t="shared" ref="O61:O62" si="580">(SQRT((G61-G60)^2+(H61-H60)^2+(I61-I60)^2)*100)</f>
        <v>0.77781745718062456</v>
      </c>
      <c r="P61" s="21">
        <f t="shared" ref="P61:P62" si="581">O61/(F61-F60)</f>
        <v>6.5043968544708022E-2</v>
      </c>
      <c r="Q61" s="22">
        <f t="shared" ref="Q61:Q62" si="582">(P61-P60)/(F61-F60)</f>
        <v>-1.6730890512551483E-3</v>
      </c>
      <c r="R61" s="26"/>
      <c r="S61" s="52">
        <f t="shared" ref="S61:S62" si="583">IF(K61&lt;0, ATAN2(L61,K61)*180/PI()+360,ATAN2(L61,K61)*180/PI())</f>
        <v>270</v>
      </c>
      <c r="T61" s="53">
        <f t="shared" ref="T61:T62" si="584">ATAN(N61/M61)*180/PI()</f>
        <v>-45.00000015396197</v>
      </c>
      <c r="U61" s="26"/>
      <c r="V61" s="23">
        <f t="shared" ref="V61:V62" si="585">(G61-$G$20)*100</f>
        <v>0.40000000735744834</v>
      </c>
      <c r="W61" s="21">
        <f t="shared" ref="W61:W62" si="586">(H61-$H$20)*100</f>
        <v>0.60000009834766388</v>
      </c>
      <c r="X61" s="21">
        <f t="shared" ref="X61:X62" si="587">SQRT(V61^2+W61^2)</f>
        <v>0.72111034100418026</v>
      </c>
      <c r="Y61" s="21">
        <f t="shared" ref="Y61:Y62" si="588">(I61-$I$20)*100</f>
        <v>-3.1999999999698048</v>
      </c>
      <c r="Z61" s="21">
        <f t="shared" ref="Z61:Z62" si="589">SQRT((G61-$G$20)^2+(H61-$H$20)^2+(I61-$I$20)^2)*100</f>
        <v>3.2802439122281619</v>
      </c>
      <c r="AA61" s="21">
        <f t="shared" ref="AA61:AA62" si="590">Z61/F61</f>
        <v>1.8393891096606264E-2</v>
      </c>
      <c r="AB61" s="22">
        <f t="shared" ref="AB61:AB62" si="591">(AA61-$AA$20)/(F61-$F$20)</f>
        <v>1.0314331456040755E-4</v>
      </c>
      <c r="AC61" s="26"/>
      <c r="AD61" s="52">
        <f t="shared" ref="AD61:AD62" si="592">IF(F61&lt;=0,NA(),IF((G61-$G$20)&lt;0,ATAN2((H61-$H$20),(G61-$G$20))*180/PI()+360,ATAN2((H61-$H$20),(G61-$G$20))*180/PI()))</f>
        <v>33.690063677841813</v>
      </c>
      <c r="AE61" s="53">
        <f t="shared" ref="AE61:AE62" si="593">IF(E61&lt;=0,NA(),ATAN(Y61/X61)*180/PI())</f>
        <v>-77.300695293304557</v>
      </c>
      <c r="AF61" s="26"/>
      <c r="AG61" s="67">
        <f t="shared" ref="AG61:AG62" si="594">1/(O61/E61)</f>
        <v>15.374215663250148</v>
      </c>
      <c r="AH61" s="67">
        <f t="shared" ref="AH61:AH62" si="595">1/(Z61/F61)</f>
        <v>54.365875863237193</v>
      </c>
      <c r="AI61" s="26"/>
      <c r="AJ61" s="20">
        <f t="shared" ref="AJ61:AJ62" si="596">SQRT((G61-$E$11)^2+(H61-$F$11)^2+(I61-$G$11)^2)</f>
        <v>160.66601629771444</v>
      </c>
    </row>
    <row r="62" spans="2:36" ht="15.75" x14ac:dyDescent="0.25">
      <c r="B62" s="113">
        <v>43</v>
      </c>
      <c r="C62" s="114"/>
      <c r="D62" s="100">
        <v>45466.625</v>
      </c>
      <c r="E62" s="97">
        <f t="shared" si="574"/>
        <v>9</v>
      </c>
      <c r="F62" s="98">
        <f t="shared" si="575"/>
        <v>187.33333333333576</v>
      </c>
      <c r="G62" s="17">
        <v>808915.09349999996</v>
      </c>
      <c r="H62" s="17">
        <v>9158918.1449999996</v>
      </c>
      <c r="I62" s="18">
        <v>2538.1350000000002</v>
      </c>
      <c r="K62" s="19">
        <f t="shared" si="576"/>
        <v>-1.2000000104308128</v>
      </c>
      <c r="L62" s="20">
        <f t="shared" si="577"/>
        <v>0.34999996423721313</v>
      </c>
      <c r="M62" s="20">
        <f t="shared" si="578"/>
        <v>1.2500000000000004</v>
      </c>
      <c r="N62" s="20">
        <f t="shared" si="579"/>
        <v>0.35000000002582965</v>
      </c>
      <c r="O62" s="21">
        <f t="shared" si="580"/>
        <v>1.298075498581682</v>
      </c>
      <c r="P62" s="21">
        <f t="shared" si="581"/>
        <v>0.14423061095352022</v>
      </c>
      <c r="Q62" s="22">
        <f t="shared" si="582"/>
        <v>8.7985158232013541E-3</v>
      </c>
      <c r="R62" s="26"/>
      <c r="S62" s="52">
        <f t="shared" si="583"/>
        <v>286.26020300076465</v>
      </c>
      <c r="T62" s="53">
        <f t="shared" si="584"/>
        <v>15.642246458306591</v>
      </c>
      <c r="U62" s="26"/>
      <c r="V62" s="23">
        <f t="shared" si="585"/>
        <v>-0.8000000030733645</v>
      </c>
      <c r="W62" s="21">
        <f t="shared" si="586"/>
        <v>0.95000006258487701</v>
      </c>
      <c r="X62" s="21">
        <f t="shared" si="587"/>
        <v>1.2419742846889599</v>
      </c>
      <c r="Y62" s="21">
        <f t="shared" si="588"/>
        <v>-2.8499999999439751</v>
      </c>
      <c r="Z62" s="21">
        <f t="shared" si="589"/>
        <v>3.1088583312060574</v>
      </c>
      <c r="AA62" s="21">
        <f t="shared" si="590"/>
        <v>1.6595329170138881E-2</v>
      </c>
      <c r="AB62" s="22">
        <f t="shared" si="591"/>
        <v>8.8587166388640561E-5</v>
      </c>
      <c r="AC62" s="26"/>
      <c r="AD62" s="52">
        <f t="shared" si="592"/>
        <v>319.89909420509605</v>
      </c>
      <c r="AE62" s="53">
        <f t="shared" si="593"/>
        <v>-66.453369103465462</v>
      </c>
      <c r="AF62" s="26"/>
      <c r="AG62" s="67">
        <f t="shared" si="594"/>
        <v>6.9333409419049064</v>
      </c>
      <c r="AH62" s="67">
        <f t="shared" si="595"/>
        <v>60.25791894501068</v>
      </c>
      <c r="AI62" s="26"/>
      <c r="AJ62" s="20">
        <f t="shared" si="596"/>
        <v>160.66406685564337</v>
      </c>
    </row>
    <row r="63" spans="2:36" ht="15.75" x14ac:dyDescent="0.25">
      <c r="B63" s="111">
        <v>44</v>
      </c>
      <c r="C63" s="112"/>
      <c r="D63" s="100">
        <v>45478.625</v>
      </c>
      <c r="E63" s="97">
        <f t="shared" ref="E63" si="597">D63-D62</f>
        <v>12</v>
      </c>
      <c r="F63" s="98">
        <f t="shared" ref="F63" si="598">D63-D$20</f>
        <v>199.33333333333576</v>
      </c>
      <c r="G63" s="17">
        <v>808915.08799999999</v>
      </c>
      <c r="H63" s="17">
        <v>9158918.1435000002</v>
      </c>
      <c r="I63" s="18">
        <v>2538.13</v>
      </c>
      <c r="K63" s="19">
        <f t="shared" ref="K63" si="599">(G63-G62)*100</f>
        <v>-0.54999999701976776</v>
      </c>
      <c r="L63" s="20">
        <f t="shared" ref="L63" si="600">(H63-H62)*100</f>
        <v>-0.14999993145465851</v>
      </c>
      <c r="M63" s="20">
        <f t="shared" ref="M63" si="601">SQRT(K63^2+L63^2)</f>
        <v>0.57008769163888007</v>
      </c>
      <c r="N63" s="20">
        <f t="shared" ref="N63" si="602">(I63-I62)*100</f>
        <v>-0.50000000001091394</v>
      </c>
      <c r="O63" s="21">
        <f t="shared" ref="O63" si="603">(SQRT((G63-G62)^2+(H63-H62)^2+(I63-I62)^2)*100)</f>
        <v>0.75828752869149896</v>
      </c>
      <c r="P63" s="21">
        <f t="shared" ref="P63" si="604">O63/(F63-F62)</f>
        <v>6.3190627390958251E-2</v>
      </c>
      <c r="Q63" s="22">
        <f t="shared" ref="Q63" si="605">(P63-P62)/(F63-F62)</f>
        <v>-6.7533319635468304E-3</v>
      </c>
      <c r="R63" s="26"/>
      <c r="S63" s="52">
        <f t="shared" ref="S63" si="606">IF(K63&lt;0, ATAN2(L63,K63)*180/PI()+360,ATAN2(L63,K63)*180/PI())</f>
        <v>254.74488786443206</v>
      </c>
      <c r="T63" s="53">
        <f t="shared" ref="T63" si="607">ATAN(N63/M63)*180/PI()</f>
        <v>-41.252642315477722</v>
      </c>
      <c r="U63" s="26"/>
      <c r="V63" s="23">
        <f t="shared" ref="V63" si="608">(G63-$G$20)*100</f>
        <v>-1.3500000000931323</v>
      </c>
      <c r="W63" s="21">
        <f t="shared" ref="W63" si="609">(H63-$H$20)*100</f>
        <v>0.80000013113021851</v>
      </c>
      <c r="X63" s="21">
        <f t="shared" ref="X63" si="610">SQRT(V63^2+W63^2)</f>
        <v>1.5692355495781454</v>
      </c>
      <c r="Y63" s="21">
        <f t="shared" ref="Y63" si="611">(I63-$I$20)*100</f>
        <v>-3.3499999999548891</v>
      </c>
      <c r="Z63" s="21">
        <f t="shared" ref="Z63" si="612">SQRT((G63-$G$20)^2+(H63-$H$20)^2+(I63-$I$20)^2)*100</f>
        <v>3.6993242909695794</v>
      </c>
      <c r="AA63" s="21">
        <f t="shared" ref="AA63" si="613">Z63/F63</f>
        <v>1.8558483065064555E-2</v>
      </c>
      <c r="AB63" s="22">
        <f t="shared" ref="AB63" si="614">(AA63-$AA$20)/(F63-$F$20)</f>
        <v>9.3102757851493289E-5</v>
      </c>
      <c r="AC63" s="26"/>
      <c r="AD63" s="52">
        <f t="shared" ref="AD63" si="615">IF(F63&lt;=0,NA(),IF((G63-$G$20)&lt;0,ATAN2((H63-$H$20),(G63-$G$20))*180/PI()+360,ATAN2((H63-$H$20),(G63-$G$20))*180/PI()))</f>
        <v>300.65067207423522</v>
      </c>
      <c r="AE63" s="53">
        <f t="shared" ref="AE63" si="616">IF(E63&lt;=0,NA(),ATAN(Y63/X63)*180/PI())</f>
        <v>-64.900268165051429</v>
      </c>
      <c r="AF63" s="26"/>
      <c r="AG63" s="67">
        <f t="shared" ref="AG63" si="617">1/(O63/E63)</f>
        <v>15.825131689436065</v>
      </c>
      <c r="AH63" s="67">
        <f t="shared" ref="AH63" si="618">1/(Z63/F63)</f>
        <v>53.883714336677201</v>
      </c>
      <c r="AI63" s="26"/>
      <c r="AJ63" s="20">
        <f t="shared" ref="AJ63" si="619">SQRT((G63-$E$11)^2+(H63-$F$11)^2+(I63-$G$11)^2)</f>
        <v>160.66564071815563</v>
      </c>
    </row>
    <row r="64" spans="2:36" ht="15.75" x14ac:dyDescent="0.25">
      <c r="B64" s="113">
        <v>45</v>
      </c>
      <c r="C64" s="114"/>
      <c r="D64" s="100">
        <v>45486.625</v>
      </c>
      <c r="E64" s="97">
        <f t="shared" ref="E64" si="620">D64-D63</f>
        <v>8</v>
      </c>
      <c r="F64" s="98">
        <f t="shared" ref="F64" si="621">D64-D$20</f>
        <v>207.33333333333576</v>
      </c>
      <c r="G64" s="17">
        <v>808915.0895</v>
      </c>
      <c r="H64" s="17">
        <v>9158918.1445000004</v>
      </c>
      <c r="I64" s="18">
        <v>2538.1315</v>
      </c>
      <c r="K64" s="19">
        <f t="shared" ref="K64" si="622">(G64-G63)*100</f>
        <v>0.1500000013038516</v>
      </c>
      <c r="L64" s="20">
        <f t="shared" ref="L64" si="623">(H64-H63)*100</f>
        <v>0.10000001639127731</v>
      </c>
      <c r="M64" s="20">
        <f t="shared" ref="M64" si="624">SQRT(K64^2+L64^2)</f>
        <v>0.18027757395031477</v>
      </c>
      <c r="N64" s="20">
        <f t="shared" ref="N64" si="625">(I64-I63)*100</f>
        <v>0.14999999998508429</v>
      </c>
      <c r="O64" s="21">
        <f t="shared" ref="O64" si="626">(SQRT((G64-G63)^2+(H64-H63)^2+(I64-I63)^2)*100)</f>
        <v>0.2345207958048422</v>
      </c>
      <c r="P64" s="21">
        <f t="shared" ref="P64" si="627">O64/(F64-F63)</f>
        <v>2.9315099475605275E-2</v>
      </c>
      <c r="Q64" s="22">
        <f t="shared" ref="Q64" si="628">(P64-P63)/(F64-F63)</f>
        <v>-4.2344409894191221E-3</v>
      </c>
      <c r="R64" s="26"/>
      <c r="S64" s="52">
        <f t="shared" ref="S64" si="629">IF(K64&lt;0, ATAN2(L64,K64)*180/PI()+360,ATAN2(L64,K64)*180/PI())</f>
        <v>56.309928369339453</v>
      </c>
      <c r="T64" s="53">
        <f t="shared" ref="T64" si="630">ATAN(N64/M64)*180/PI()</f>
        <v>39.762157558715479</v>
      </c>
      <c r="U64" s="26"/>
      <c r="V64" s="23">
        <f t="shared" ref="V64" si="631">(G64-$G$20)*100</f>
        <v>-1.1999999987892807</v>
      </c>
      <c r="W64" s="21">
        <f t="shared" ref="W64" si="632">(H64-$H$20)*100</f>
        <v>0.90000014752149582</v>
      </c>
      <c r="X64" s="21">
        <f t="shared" ref="X64" si="633">SQRT(V64^2+W64^2)</f>
        <v>1.5000000875443267</v>
      </c>
      <c r="Y64" s="21">
        <f t="shared" ref="Y64" si="634">(I64-$I$20)*100</f>
        <v>-3.1999999999698048</v>
      </c>
      <c r="Z64" s="21">
        <f t="shared" ref="Z64" si="635">SQRT((G64-$G$20)^2+(H64-$H$20)^2+(I64-$I$20)^2)*100</f>
        <v>3.5341194465438965</v>
      </c>
      <c r="AA64" s="21">
        <f t="shared" ref="AA64" si="636">Z64/F64</f>
        <v>1.704559218590284E-2</v>
      </c>
      <c r="AB64" s="22">
        <f t="shared" ref="AB64" si="637">(AA64-$AA$20)/(F64-$F$20)</f>
        <v>8.2213467134578653E-5</v>
      </c>
      <c r="AC64" s="26"/>
      <c r="AD64" s="52">
        <f t="shared" ref="AD64" si="638">IF(F64&lt;=0,NA(),IF((G64-$G$20)&lt;0,ATAN2((H64-$H$20),(G64-$G$20))*180/PI()+360,ATAN2((H64-$H$20),(G64-$G$20))*180/PI()))</f>
        <v>306.86990218151624</v>
      </c>
      <c r="AE64" s="53">
        <f t="shared" ref="AE64" si="639">IF(E64&lt;=0,NA(),ATAN(Y64/X64)*180/PI())</f>
        <v>-64.885163828543966</v>
      </c>
      <c r="AF64" s="26"/>
      <c r="AG64" s="67">
        <f t="shared" ref="AG64" si="640">1/(O64/E64)</f>
        <v>34.112113480363782</v>
      </c>
      <c r="AH64" s="67">
        <f t="shared" ref="AH64" si="641">1/(Z64/F64)</f>
        <v>58.666192942655677</v>
      </c>
      <c r="AI64" s="26"/>
      <c r="AJ64" s="20">
        <f t="shared" ref="AJ64" si="642">SQRT((G64-$E$11)^2+(H64-$F$11)^2+(I64-$G$11)^2)</f>
        <v>160.66463856998172</v>
      </c>
    </row>
    <row r="65" spans="2:36" ht="15.75" x14ac:dyDescent="0.25">
      <c r="B65" s="111">
        <v>46</v>
      </c>
      <c r="C65" s="112"/>
      <c r="D65" s="100">
        <v>45497.625</v>
      </c>
      <c r="E65" s="97">
        <f t="shared" ref="E65" si="643">D65-D64</f>
        <v>11</v>
      </c>
      <c r="F65" s="98">
        <f t="shared" ref="F65" si="644">D65-D$20</f>
        <v>218.33333333333576</v>
      </c>
      <c r="G65" s="17">
        <v>808915.10400000005</v>
      </c>
      <c r="H65" s="17">
        <v>9158918.1400000006</v>
      </c>
      <c r="I65" s="18">
        <v>2538.1289999999999</v>
      </c>
      <c r="K65" s="19">
        <f t="shared" ref="K65" si="645">(G65-G64)*100</f>
        <v>1.4500000048428774</v>
      </c>
      <c r="L65" s="20">
        <f t="shared" ref="L65" si="646">(H65-H64)*100</f>
        <v>-0.44999998062849045</v>
      </c>
      <c r="M65" s="20">
        <f t="shared" ref="M65" si="647">SQRT(K65^2+L65^2)</f>
        <v>1.518222643952456</v>
      </c>
      <c r="N65" s="20">
        <f t="shared" ref="N65" si="648">(I65-I64)*100</f>
        <v>-0.25000000000545697</v>
      </c>
      <c r="O65" s="21">
        <f t="shared" ref="O65" si="649">(SQRT((G65-G64)^2+(H65-H64)^2+(I65-I64)^2)*100)</f>
        <v>1.5386682542421921</v>
      </c>
      <c r="P65" s="21">
        <f t="shared" ref="P65" si="650">O65/(F65-F64)</f>
        <v>0.13987893220383565</v>
      </c>
      <c r="Q65" s="22">
        <f t="shared" ref="Q65" si="651">(P65-P64)/(F65-F64)</f>
        <v>1.0051257520748216E-2</v>
      </c>
      <c r="R65" s="26"/>
      <c r="S65" s="52">
        <f t="shared" ref="S65" si="652">IF(K65&lt;0, ATAN2(L65,K65)*180/PI()+360,ATAN2(L65,K65)*180/PI())</f>
        <v>107.24145864656353</v>
      </c>
      <c r="T65" s="53">
        <f t="shared" ref="T65" si="653">ATAN(N65/M65)*180/PI()</f>
        <v>-9.3507673622471135</v>
      </c>
      <c r="U65" s="26"/>
      <c r="V65" s="23">
        <f t="shared" ref="V65" si="654">(G65-$G$20)*100</f>
        <v>0.25000000605359674</v>
      </c>
      <c r="W65" s="21">
        <f t="shared" ref="W65" si="655">(H65-$H$20)*100</f>
        <v>0.45000016689300537</v>
      </c>
      <c r="X65" s="21">
        <f t="shared" ref="X65" si="656">SQRT(V65^2+W65^2)</f>
        <v>0.51478165587997704</v>
      </c>
      <c r="Y65" s="21">
        <f t="shared" ref="Y65" si="657">(I65-$I$20)*100</f>
        <v>-3.4499999999752617</v>
      </c>
      <c r="Z65" s="21">
        <f t="shared" ref="Z65" si="658">SQRT((G65-$G$20)^2+(H65-$H$20)^2+(I65-$I$20)^2)*100</f>
        <v>3.4881943972576752</v>
      </c>
      <c r="AA65" s="21">
        <f t="shared" ref="AA65" si="659">Z65/F65</f>
        <v>1.5976462888202914E-2</v>
      </c>
      <c r="AB65" s="22">
        <f t="shared" ref="AB65" si="660">(AA65-$AA$20)/(F65-$F$20)</f>
        <v>7.3174639182607953E-5</v>
      </c>
      <c r="AC65" s="26"/>
      <c r="AD65" s="52">
        <f t="shared" ref="AD65" si="661">IF(F65&lt;=0,NA(),IF((G65-$G$20)&lt;0,ATAN2((H65-$H$20),(G65-$G$20))*180/PI()+360,ATAN2((H65-$H$20),(G65-$G$20))*180/PI()))</f>
        <v>29.05459566705802</v>
      </c>
      <c r="AE65" s="53">
        <f t="shared" ref="AE65" si="662">IF(E65&lt;=0,NA(),ATAN(Y65/X65)*180/PI())</f>
        <v>-81.513390903055424</v>
      </c>
      <c r="AF65" s="26"/>
      <c r="AG65" s="67">
        <f t="shared" ref="AG65" si="663">1/(O65/E65)</f>
        <v>7.1490394174783294</v>
      </c>
      <c r="AH65" s="67">
        <f t="shared" ref="AH65" si="664">1/(Z65/F65)</f>
        <v>62.592077295056598</v>
      </c>
      <c r="AI65" s="26"/>
      <c r="AJ65" s="20">
        <f t="shared" ref="AJ65" si="665">SQRT((G65-$E$11)^2+(H65-$F$11)^2+(I65-$G$11)^2)</f>
        <v>160.66742158262716</v>
      </c>
    </row>
    <row r="66" spans="2:36" ht="15.75" x14ac:dyDescent="0.25">
      <c r="B66" s="113">
        <v>47</v>
      </c>
      <c r="C66" s="114"/>
      <c r="D66" s="100">
        <v>45501.416666666664</v>
      </c>
      <c r="E66" s="97">
        <f t="shared" ref="E66:E67" si="666">D66-D65</f>
        <v>3.7916666666642413</v>
      </c>
      <c r="F66" s="98">
        <f t="shared" ref="F66:F67" si="667">D66-D$20</f>
        <v>222.125</v>
      </c>
      <c r="G66" s="17">
        <v>808915.11849999998</v>
      </c>
      <c r="H66" s="17">
        <v>9158918.1394999996</v>
      </c>
      <c r="I66" s="18">
        <v>2538.1260000000002</v>
      </c>
      <c r="K66" s="19">
        <f t="shared" ref="K66:K67" si="668">(G66-G65)*100</f>
        <v>1.4499999932013452</v>
      </c>
      <c r="L66" s="20">
        <f t="shared" ref="L66:L67" si="669">(H66-H65)*100</f>
        <v>-5.0000101327896118E-2</v>
      </c>
      <c r="M66" s="20">
        <f t="shared" ref="M66:M67" si="670">SQRT(K66^2+L66^2)</f>
        <v>1.450861809552068</v>
      </c>
      <c r="N66" s="20">
        <f t="shared" ref="N66:N67" si="671">(I66-I65)*100</f>
        <v>-0.29999999997016857</v>
      </c>
      <c r="O66" s="21">
        <f t="shared" ref="O66:O67" si="672">(SQRT((G66-G65)^2+(H66-H65)^2+(I66-I65)^2)*100)</f>
        <v>1.481553235762658</v>
      </c>
      <c r="P66" s="21">
        <f t="shared" ref="P66:P67" si="673">O66/(F66-F65)</f>
        <v>0.39073931492666519</v>
      </c>
      <c r="Q66" s="22">
        <f t="shared" ref="Q66:Q67" si="674">(P66-P65)/(F66-F65)</f>
        <v>6.6160980058810548E-2</v>
      </c>
      <c r="R66" s="26"/>
      <c r="S66" s="52">
        <f t="shared" ref="S66:S67" si="675">IF(K66&lt;0, ATAN2(L66,K66)*180/PI()+360,ATAN2(L66,K66)*180/PI())</f>
        <v>91.974938019283343</v>
      </c>
      <c r="T66" s="53">
        <f t="shared" ref="T66:T67" si="676">ATAN(N66/M66)*180/PI()</f>
        <v>-11.68261661932611</v>
      </c>
      <c r="U66" s="26"/>
      <c r="V66" s="23">
        <f t="shared" ref="V66:V67" si="677">(G66-$G$20)*100</f>
        <v>1.6999999992549419</v>
      </c>
      <c r="W66" s="21">
        <f t="shared" ref="W66:W67" si="678">(H66-$H$20)*100</f>
        <v>0.40000006556510925</v>
      </c>
      <c r="X66" s="21">
        <f t="shared" ref="X66:X67" si="679">SQRT(V66^2+W66^2)</f>
        <v>1.7464249339490359</v>
      </c>
      <c r="Y66" s="21">
        <f t="shared" ref="Y66:Y67" si="680">(I66-$I$20)*100</f>
        <v>-3.7499999999454303</v>
      </c>
      <c r="Z66" s="21">
        <f t="shared" ref="Z66:Z67" si="681">SQRT((G66-$G$20)^2+(H66-$H$20)^2+(I66-$I$20)^2)*100</f>
        <v>4.1367257643587667</v>
      </c>
      <c r="AA66" s="21">
        <f t="shared" ref="AA66:AA67" si="682">Z66/F66</f>
        <v>1.8623413683100807E-2</v>
      </c>
      <c r="AB66" s="22">
        <f t="shared" ref="AB66:AB67" si="683">(AA66-$AA$20)/(F66-$F$20)</f>
        <v>8.3842042467533181E-5</v>
      </c>
      <c r="AC66" s="26"/>
      <c r="AD66" s="52">
        <f t="shared" ref="AD66:AD67" si="684">IF(F66&lt;=0,NA(),IF((G66-$G$20)&lt;0,ATAN2((H66-$H$20),(G66-$G$20))*180/PI()+360,ATAN2((H66-$H$20),(G66-$G$20))*180/PI()))</f>
        <v>76.759477985369429</v>
      </c>
      <c r="AE66" s="53">
        <f t="shared" ref="AE66:AE67" si="685">IF(E66&lt;=0,NA(),ATAN(Y66/X66)*180/PI())</f>
        <v>-65.027977546880393</v>
      </c>
      <c r="AF66" s="26"/>
      <c r="AG66" s="67">
        <f t="shared" ref="AG66:AG67" si="686">1/(O66/E66)</f>
        <v>2.5592510448754875</v>
      </c>
      <c r="AH66" s="67">
        <f t="shared" ref="AH66:AH67" si="687">1/(Z66/F66)</f>
        <v>53.695848517150026</v>
      </c>
      <c r="AI66" s="26"/>
      <c r="AJ66" s="20">
        <f t="shared" ref="AJ66:AJ67" si="688">SQRT((G66-$E$11)^2+(H66-$F$11)^2+(I66-$G$11)^2)</f>
        <v>160.66619692030559</v>
      </c>
    </row>
    <row r="67" spans="2:36" ht="15.75" x14ac:dyDescent="0.25">
      <c r="B67" s="113">
        <v>48</v>
      </c>
      <c r="C67" s="114"/>
      <c r="D67" s="100">
        <v>45507.625</v>
      </c>
      <c r="E67" s="97">
        <f t="shared" si="666"/>
        <v>6.2083333333357587</v>
      </c>
      <c r="F67" s="98">
        <f t="shared" si="667"/>
        <v>228.33333333333576</v>
      </c>
      <c r="G67" s="17">
        <v>808915.10899999994</v>
      </c>
      <c r="H67" s="17">
        <v>9158918.1429999992</v>
      </c>
      <c r="I67" s="18">
        <v>2538.1325000000002</v>
      </c>
      <c r="K67" s="19">
        <f t="shared" si="668"/>
        <v>-0.9500000043772161</v>
      </c>
      <c r="L67" s="20">
        <f t="shared" si="669"/>
        <v>0.34999996423721313</v>
      </c>
      <c r="M67" s="20">
        <f t="shared" si="670"/>
        <v>1.0124228283097736</v>
      </c>
      <c r="N67" s="20">
        <f t="shared" si="671"/>
        <v>0.64999999999599822</v>
      </c>
      <c r="O67" s="21">
        <f t="shared" si="672"/>
        <v>1.2031209346019871</v>
      </c>
      <c r="P67" s="21">
        <f t="shared" si="673"/>
        <v>0.19379129147943899</v>
      </c>
      <c r="Q67" s="22">
        <f t="shared" si="674"/>
        <v>-3.1723171561956927E-2</v>
      </c>
      <c r="R67" s="26"/>
      <c r="S67" s="52">
        <f t="shared" si="675"/>
        <v>290.2248574464046</v>
      </c>
      <c r="T67" s="53">
        <f t="shared" si="676"/>
        <v>32.701446539015414</v>
      </c>
      <c r="U67" s="26"/>
      <c r="V67" s="23">
        <f t="shared" si="677"/>
        <v>0.74999999487772584</v>
      </c>
      <c r="W67" s="21">
        <f t="shared" si="678"/>
        <v>0.75000002980232239</v>
      </c>
      <c r="X67" s="21">
        <f t="shared" si="679"/>
        <v>1.060660189231251</v>
      </c>
      <c r="Y67" s="21">
        <f t="shared" si="680"/>
        <v>-3.0999999999494321</v>
      </c>
      <c r="Z67" s="21">
        <f t="shared" si="681"/>
        <v>3.2764309906827811</v>
      </c>
      <c r="AA67" s="21">
        <f t="shared" si="682"/>
        <v>1.4349332805909838E-2</v>
      </c>
      <c r="AB67" s="22">
        <f t="shared" si="683"/>
        <v>6.2843793310553365E-5</v>
      </c>
      <c r="AC67" s="26"/>
      <c r="AD67" s="52">
        <f t="shared" si="684"/>
        <v>44.999998665978708</v>
      </c>
      <c r="AE67" s="53">
        <f t="shared" si="685"/>
        <v>-71.111697585536987</v>
      </c>
      <c r="AF67" s="26"/>
      <c r="AG67" s="67">
        <f t="shared" si="686"/>
        <v>5.1601905966249193</v>
      </c>
      <c r="AH67" s="67">
        <f t="shared" si="687"/>
        <v>69.689651325680131</v>
      </c>
      <c r="AI67" s="26"/>
      <c r="AJ67" s="20">
        <f t="shared" si="688"/>
        <v>160.66427369424622</v>
      </c>
    </row>
    <row r="68" spans="2:36" ht="15.75" x14ac:dyDescent="0.25">
      <c r="B68" s="111">
        <v>49</v>
      </c>
      <c r="C68" s="112"/>
      <c r="D68" s="100">
        <v>45515.625</v>
      </c>
      <c r="E68" s="97">
        <f t="shared" ref="E68" si="689">D68-D67</f>
        <v>8</v>
      </c>
      <c r="F68" s="98">
        <f t="shared" ref="F68" si="690">D68-D$20</f>
        <v>236.33333333333576</v>
      </c>
      <c r="G68" s="17">
        <v>808915.13950000005</v>
      </c>
      <c r="H68" s="17">
        <v>9158918.1394999996</v>
      </c>
      <c r="I68" s="18">
        <v>2538.127</v>
      </c>
      <c r="K68" s="19">
        <f t="shared" ref="K68" si="691">(G68-G67)*100</f>
        <v>3.0500000109896064</v>
      </c>
      <c r="L68" s="20">
        <f t="shared" ref="L68" si="692">(H68-H67)*100</f>
        <v>-0.34999996423721313</v>
      </c>
      <c r="M68" s="20">
        <f t="shared" ref="M68" si="693">SQRT(K68^2+L68^2)</f>
        <v>3.0700162934425363</v>
      </c>
      <c r="N68" s="20">
        <f t="shared" ref="N68" si="694">(I68-I67)*100</f>
        <v>-0.55000000002110028</v>
      </c>
      <c r="O68" s="21">
        <f t="shared" ref="O68" si="695">(SQRT((G68-G67)^2+(H68-H67)^2+(I68-I67)^2)*100)</f>
        <v>3.1188940414874402</v>
      </c>
      <c r="P68" s="21">
        <f t="shared" ref="P68" si="696">O68/(F68-F67)</f>
        <v>0.38986175518593003</v>
      </c>
      <c r="Q68" s="22">
        <f t="shared" ref="Q68" si="697">(P68-P67)/(F68-F67)</f>
        <v>2.4508807963311379E-2</v>
      </c>
      <c r="R68" s="26"/>
      <c r="S68" s="52">
        <f t="shared" ref="S68" si="698">IF(K68&lt;0, ATAN2(L68,K68)*180/PI()+360,ATAN2(L68,K68)*180/PI())</f>
        <v>96.546290096821522</v>
      </c>
      <c r="T68" s="53">
        <f t="shared" ref="T68" si="699">ATAN(N68/M68)*180/PI()</f>
        <v>-10.156912736124394</v>
      </c>
      <c r="U68" s="26"/>
      <c r="V68" s="23">
        <f t="shared" ref="V68" si="700">(G68-$G$20)*100</f>
        <v>3.8000000058673322</v>
      </c>
      <c r="W68" s="21">
        <f t="shared" ref="W68" si="701">(H68-$H$20)*100</f>
        <v>0.40000006556510925</v>
      </c>
      <c r="X68" s="21">
        <f t="shared" ref="X68" si="702">SQRT(V68^2+W68^2)</f>
        <v>3.820994647607324</v>
      </c>
      <c r="Y68" s="21">
        <f t="shared" ref="Y68" si="703">(I68-$I$20)*100</f>
        <v>-3.6499999999705324</v>
      </c>
      <c r="Z68" s="21">
        <f t="shared" ref="Z68" si="704">SQRT((G68-$G$20)^2+(H68-$H$20)^2+(I68-$I$20)^2)*100</f>
        <v>5.2841744953047023</v>
      </c>
      <c r="AA68" s="21">
        <f t="shared" ref="AA68" si="705">Z68/F68</f>
        <v>2.2358989401853237E-2</v>
      </c>
      <c r="AB68" s="22">
        <f t="shared" ref="AB68" si="706">(AA68-$AA$20)/(F68-$F$20)</f>
        <v>9.4607853604455604E-5</v>
      </c>
      <c r="AC68" s="26"/>
      <c r="AD68" s="52">
        <f t="shared" ref="AD68" si="707">IF(F68&lt;=0,NA(),IF((G68-$G$20)&lt;0,ATAN2((H68-$H$20),(G68-$G$20))*180/PI()+360,ATAN2((H68-$H$20),(G68-$G$20))*180/PI()))</f>
        <v>83.990993073969435</v>
      </c>
      <c r="AE68" s="53">
        <f t="shared" ref="AE68" si="708">IF(E68&lt;=0,NA(),ATAN(Y68/X68)*180/PI())</f>
        <v>-43.68885444887492</v>
      </c>
      <c r="AF68" s="26"/>
      <c r="AG68" s="67">
        <f t="shared" ref="AG68" si="709">1/(O68/E68)</f>
        <v>2.5650117937910766</v>
      </c>
      <c r="AH68" s="67">
        <f t="shared" ref="AH68" si="710">1/(Z68/F68)</f>
        <v>44.724740551874604</v>
      </c>
      <c r="AI68" s="26"/>
      <c r="AJ68" s="20">
        <f t="shared" ref="AJ68" si="711">SQRT((G68-$E$11)^2+(H68-$F$11)^2+(I68-$G$11)^2)</f>
        <v>160.66420031180652</v>
      </c>
    </row>
    <row r="69" spans="2:36" ht="15.75" x14ac:dyDescent="0.25">
      <c r="B69" s="113">
        <v>50</v>
      </c>
      <c r="C69" s="114"/>
      <c r="D69" s="100">
        <v>45522.416666666664</v>
      </c>
      <c r="E69" s="97">
        <f t="shared" ref="E69" si="712">D69-D68</f>
        <v>6.7916666666642413</v>
      </c>
      <c r="F69" s="98">
        <f t="shared" ref="F69" si="713">D69-D$20</f>
        <v>243.125</v>
      </c>
      <c r="G69" s="17">
        <v>808915.11300000001</v>
      </c>
      <c r="H69" s="17">
        <v>9158918.1394999996</v>
      </c>
      <c r="I69" s="18">
        <v>2538.1225000000004</v>
      </c>
      <c r="K69" s="19">
        <f t="shared" ref="K69" si="714">(G69-G68)*100</f>
        <v>-2.650000003632158</v>
      </c>
      <c r="L69" s="20">
        <f t="shared" ref="L69" si="715">(H69-H68)*100</f>
        <v>0</v>
      </c>
      <c r="M69" s="20">
        <f t="shared" ref="M69" si="716">SQRT(K69^2+L69^2)</f>
        <v>2.650000003632158</v>
      </c>
      <c r="N69" s="20">
        <f t="shared" ref="N69" si="717">(I69-I68)*100</f>
        <v>-0.44999999995525286</v>
      </c>
      <c r="O69" s="21">
        <f t="shared" ref="O69" si="718">(SQRT((G69-G68)^2+(H69-H68)^2+(I69-I68)^2)*100)</f>
        <v>2.6879360147165268</v>
      </c>
      <c r="P69" s="21">
        <f t="shared" ref="P69" si="719">O69/(F69-F68)</f>
        <v>0.39576971995840293</v>
      </c>
      <c r="Q69" s="22">
        <f t="shared" ref="Q69" si="720">(P69-P68)/(F69-F68)</f>
        <v>8.6988438367730306E-4</v>
      </c>
      <c r="R69" s="26"/>
      <c r="S69" s="52">
        <f t="shared" ref="S69" si="721">IF(K69&lt;0, ATAN2(L69,K69)*180/PI()+360,ATAN2(L69,K69)*180/PI())</f>
        <v>270</v>
      </c>
      <c r="T69" s="53">
        <f t="shared" ref="T69" si="722">ATAN(N69/M69)*180/PI()</f>
        <v>-9.6375380990288821</v>
      </c>
      <c r="U69" s="26"/>
      <c r="V69" s="23">
        <f t="shared" ref="V69" si="723">(G69-$G$20)*100</f>
        <v>1.1500000022351742</v>
      </c>
      <c r="W69" s="21">
        <f t="shared" ref="W69" si="724">(H69-$H$20)*100</f>
        <v>0.40000006556510925</v>
      </c>
      <c r="X69" s="21">
        <f t="shared" ref="X69" si="725">SQRT(V69^2+W69^2)</f>
        <v>1.217579589839199</v>
      </c>
      <c r="Y69" s="21">
        <f t="shared" ref="Y69" si="726">(I69-$I$20)*100</f>
        <v>-4.0999999999257852</v>
      </c>
      <c r="Z69" s="21">
        <f t="shared" ref="Z69" si="727">SQRT((G69-$G$20)^2+(H69-$H$20)^2+(I69-$I$20)^2)*100</f>
        <v>4.2769732354767473</v>
      </c>
      <c r="AA69" s="21">
        <f t="shared" ref="AA69" si="728">Z69/F69</f>
        <v>1.7591663693477623E-2</v>
      </c>
      <c r="AB69" s="22">
        <f t="shared" ref="AB69" si="729">(AA69-$AA$20)/(F69-$F$20)</f>
        <v>7.2356457351064772E-5</v>
      </c>
      <c r="AC69" s="26"/>
      <c r="AD69" s="52">
        <f t="shared" ref="AD69" si="730">IF(F69&lt;=0,NA(),IF((G69-$G$20)&lt;0,ATAN2((H69-$H$20),(G69-$G$20))*180/PI()+360,ATAN2((H69-$H$20),(G69-$G$20))*180/PI()))</f>
        <v>70.820989094682943</v>
      </c>
      <c r="AE69" s="53">
        <f t="shared" ref="AE69" si="731">IF(E69&lt;=0,NA(),ATAN(Y69/X69)*180/PI())</f>
        <v>-73.460126784462432</v>
      </c>
      <c r="AF69" s="26"/>
      <c r="AG69" s="67">
        <f t="shared" ref="AG69" si="732">1/(O69/E69)</f>
        <v>2.5267218525588673</v>
      </c>
      <c r="AH69" s="67">
        <f t="shared" ref="AH69" si="733">1/(Z69/F69)</f>
        <v>56.845106717835066</v>
      </c>
      <c r="AI69" s="26"/>
      <c r="AJ69" s="20">
        <f t="shared" ref="AJ69" si="734">SQRT((G69-$E$11)^2+(H69-$F$11)^2+(I69-$G$11)^2)</f>
        <v>160.66642216976595</v>
      </c>
    </row>
    <row r="70" spans="2:36" ht="15.75" x14ac:dyDescent="0.25">
      <c r="B70" s="111">
        <v>51</v>
      </c>
      <c r="C70" s="112"/>
      <c r="D70" s="100">
        <v>45529.416666666664</v>
      </c>
      <c r="E70" s="97">
        <f t="shared" ref="E70" si="735">D70-D69</f>
        <v>7</v>
      </c>
      <c r="F70" s="98">
        <f t="shared" ref="F70" si="736">D70-D$20</f>
        <v>250.125</v>
      </c>
      <c r="G70" s="17">
        <v>808915.1165</v>
      </c>
      <c r="H70" s="17">
        <v>9158918.1409999989</v>
      </c>
      <c r="I70" s="18">
        <v>2538.1270000000004</v>
      </c>
      <c r="K70" s="19">
        <f t="shared" ref="K70" si="737">(G70-G69)*100</f>
        <v>0.34999999916180968</v>
      </c>
      <c r="L70" s="20">
        <f t="shared" ref="L70" si="738">(H70-H69)*100</f>
        <v>0.14999993145465851</v>
      </c>
      <c r="M70" s="20">
        <f t="shared" ref="M70" si="739">SQRT(K70^2+L70^2)</f>
        <v>0.38078862752144926</v>
      </c>
      <c r="N70" s="20">
        <f t="shared" ref="N70" si="740">(I70-I69)*100</f>
        <v>0.4500000000007276</v>
      </c>
      <c r="O70" s="21">
        <f t="shared" ref="O70" si="741">(SQRT((G70-G69)^2+(H70-H69)^2+(I70-I69)^2)*100)</f>
        <v>0.58949128818865837</v>
      </c>
      <c r="P70" s="21">
        <f t="shared" ref="P70" si="742">O70/(F70-F69)</f>
        <v>8.4213041169808336E-2</v>
      </c>
      <c r="Q70" s="22">
        <f t="shared" ref="Q70" si="743">(P70-P69)/(F70-F69)</f>
        <v>-4.4508096969799231E-2</v>
      </c>
      <c r="R70" s="26"/>
      <c r="S70" s="52">
        <f t="shared" ref="S70" si="744">IF(K70&lt;0, ATAN2(L70,K70)*180/PI()+360,ATAN2(L70,K70)*180/PI())</f>
        <v>66.801418916503223</v>
      </c>
      <c r="T70" s="53">
        <f t="shared" ref="T70" si="745">ATAN(N70/M70)*180/PI()</f>
        <v>49.762202499181747</v>
      </c>
      <c r="U70" s="26"/>
      <c r="V70" s="23">
        <f t="shared" ref="V70" si="746">(G70-$G$20)*100</f>
        <v>1.5000000013969839</v>
      </c>
      <c r="W70" s="21">
        <f t="shared" ref="W70" si="747">(H70-$H$20)*100</f>
        <v>0.54999999701976776</v>
      </c>
      <c r="X70" s="21">
        <f t="shared" ref="X70" si="748">SQRT(V70^2+W70^2)</f>
        <v>1.597654531152682</v>
      </c>
      <c r="Y70" s="21">
        <f t="shared" ref="Y70" si="749">(I70-$I$20)*100</f>
        <v>-3.6499999999250576</v>
      </c>
      <c r="Z70" s="21">
        <f t="shared" ref="Z70" si="750">SQRT((G70-$G$20)^2+(H70-$H$20)^2+(I70-$I$20)^2)*100</f>
        <v>3.9843443626731889</v>
      </c>
      <c r="AA70" s="21">
        <f t="shared" ref="AA70" si="751">Z70/F70</f>
        <v>1.5929412744320595E-2</v>
      </c>
      <c r="AB70" s="22">
        <f t="shared" ref="AB70" si="752">(AA70-$AA$20)/(F70-$F$20)</f>
        <v>6.3685808073245752E-5</v>
      </c>
      <c r="AC70" s="26"/>
      <c r="AD70" s="52">
        <f t="shared" ref="AD70" si="753">IF(F70&lt;=0,NA(),IF((G70-$G$20)&lt;0,ATAN2((H70-$H$20),(G70-$G$20))*180/PI()+360,ATAN2((H70-$H$20),(G70-$G$20))*180/PI()))</f>
        <v>69.863696689344337</v>
      </c>
      <c r="AE70" s="53">
        <f t="shared" ref="AE70" si="754">IF(E70&lt;=0,NA(),ATAN(Y70/X70)*180/PI())</f>
        <v>-66.360352295801519</v>
      </c>
      <c r="AF70" s="26"/>
      <c r="AG70" s="67">
        <f t="shared" ref="AG70" si="755">1/(O70/E70)</f>
        <v>11.874645376879172</v>
      </c>
      <c r="AH70" s="67">
        <f t="shared" ref="AH70" si="756">1/(Z70/F70)</f>
        <v>62.776953303349849</v>
      </c>
      <c r="AI70" s="26"/>
      <c r="AJ70" s="20">
        <f t="shared" ref="AJ70" si="757">SQRT((G70-$E$11)^2+(H70-$F$11)^2+(I70-$G$11)^2)</f>
        <v>160.66500192264013</v>
      </c>
    </row>
    <row r="71" spans="2:36" ht="15.75" x14ac:dyDescent="0.25">
      <c r="B71" s="113">
        <v>52</v>
      </c>
      <c r="C71" s="114"/>
      <c r="D71" s="100">
        <v>45536.375</v>
      </c>
      <c r="E71" s="97">
        <f t="shared" ref="E71" si="758">D71-D70</f>
        <v>6.9583333333357587</v>
      </c>
      <c r="F71" s="98">
        <f t="shared" ref="F71" si="759">D71-D$20</f>
        <v>257.08333333333576</v>
      </c>
      <c r="G71" s="17">
        <v>808915.09149999998</v>
      </c>
      <c r="H71" s="17">
        <v>9158918.1429999992</v>
      </c>
      <c r="I71" s="18">
        <v>2538.125</v>
      </c>
      <c r="K71" s="19">
        <f t="shared" ref="K71" si="760">(G71-G70)*100</f>
        <v>-2.5000000023283064</v>
      </c>
      <c r="L71" s="20">
        <f t="shared" ref="L71" si="761">(H71-H70)*100</f>
        <v>0.20000003278255463</v>
      </c>
      <c r="M71" s="20">
        <f t="shared" ref="M71" si="762">SQRT(K71^2+L71^2)</f>
        <v>2.5079872457320342</v>
      </c>
      <c r="N71" s="20">
        <f t="shared" ref="N71" si="763">(I71-I70)*100</f>
        <v>-0.20000000004074536</v>
      </c>
      <c r="O71" s="21">
        <f t="shared" ref="O71" si="764">(SQRT((G71-G70)^2+(H71-H70)^2+(I71-I70)^2)*100)</f>
        <v>2.5159491300045898</v>
      </c>
      <c r="P71" s="21">
        <f t="shared" ref="P71" si="765">O71/(F71-F70)</f>
        <v>0.36157352766520423</v>
      </c>
      <c r="Q71" s="22">
        <f t="shared" ref="Q71" si="766">(P71-P70)/(F71-F70)</f>
        <v>3.9860189675971144E-2</v>
      </c>
      <c r="R71" s="26"/>
      <c r="S71" s="52">
        <f t="shared" ref="S71" si="767">IF(K71&lt;0, ATAN2(L71,K71)*180/PI()+360,ATAN2(L71,K71)*180/PI())</f>
        <v>274.57392200220204</v>
      </c>
      <c r="T71" s="53">
        <f t="shared" ref="T71" si="768">ATAN(N71/M71)*180/PI()</f>
        <v>-4.5594161016138957</v>
      </c>
      <c r="U71" s="26"/>
      <c r="V71" s="23">
        <f t="shared" ref="V71" si="769">(G71-$G$20)*100</f>
        <v>-1.0000000009313226</v>
      </c>
      <c r="W71" s="21">
        <f t="shared" ref="W71" si="770">(H71-$H$20)*100</f>
        <v>0.75000002980232239</v>
      </c>
      <c r="X71" s="21">
        <f t="shared" ref="X71" si="771">SQRT(V71^2+W71^2)</f>
        <v>1.2500000186264517</v>
      </c>
      <c r="Y71" s="21">
        <f t="shared" ref="Y71" si="772">(I71-$I$20)*100</f>
        <v>-3.849999999965803</v>
      </c>
      <c r="Z71" s="21">
        <f t="shared" ref="Z71" si="773">SQRT((G71-$G$20)^2+(H71-$H$20)^2+(I71-$I$20)^2)*100</f>
        <v>4.0478389353212672</v>
      </c>
      <c r="AA71" s="21">
        <f t="shared" ref="AA71" si="774">Z71/F71</f>
        <v>1.5745240591200891E-2</v>
      </c>
      <c r="AB71" s="22">
        <f t="shared" ref="AB71" si="775">(AA71-$AA$20)/(F71-$F$20)</f>
        <v>6.1245668426064472E-5</v>
      </c>
      <c r="AC71" s="26"/>
      <c r="AD71" s="52">
        <f t="shared" ref="AD71" si="776">IF(F71&lt;=0,NA(),IF((G71-$G$20)&lt;0,ATAN2((H71-$H$20),(G71-$G$20))*180/PI()+360,ATAN2((H71-$H$20),(G71-$G$20))*180/PI()))</f>
        <v>306.86989871306105</v>
      </c>
      <c r="AE71" s="53">
        <f t="shared" ref="AE71" si="777">IF(E71&lt;=0,NA(),ATAN(Y71/X71)*180/PI())</f>
        <v>-72.012665097023998</v>
      </c>
      <c r="AF71" s="26"/>
      <c r="AG71" s="67">
        <f t="shared" ref="AG71" si="778">1/(O71/E71)</f>
        <v>2.7656891987013523</v>
      </c>
      <c r="AH71" s="67">
        <f t="shared" ref="AH71" si="779">1/(Z71/F71)</f>
        <v>63.511255620879012</v>
      </c>
      <c r="AI71" s="26"/>
      <c r="AJ71" s="20">
        <f t="shared" ref="AJ71" si="780">SQRT((G71-$E$11)^2+(H71-$F$11)^2+(I71-$G$11)^2)</f>
        <v>160.66532667846636</v>
      </c>
    </row>
    <row r="72" spans="2:36" ht="15.75" x14ac:dyDescent="0.25">
      <c r="B72" s="113">
        <v>53</v>
      </c>
      <c r="C72" s="114"/>
      <c r="D72" s="100">
        <v>45543.416666666664</v>
      </c>
      <c r="E72" s="97">
        <f t="shared" ref="E72" si="781">D72-D71</f>
        <v>7.0416666666642413</v>
      </c>
      <c r="F72" s="98">
        <f t="shared" ref="F72" si="782">D72-D$20</f>
        <v>264.125</v>
      </c>
      <c r="G72" s="17">
        <v>808915.08550000004</v>
      </c>
      <c r="H72" s="17">
        <v>9158918.1429999992</v>
      </c>
      <c r="I72" s="18">
        <v>2538.1255000000001</v>
      </c>
      <c r="K72" s="19">
        <f t="shared" ref="K72" si="783">(G72-G71)*100</f>
        <v>-0.59999999357387424</v>
      </c>
      <c r="L72" s="20">
        <f t="shared" ref="L72" si="784">(H72-H71)*100</f>
        <v>0</v>
      </c>
      <c r="M72" s="20">
        <f t="shared" ref="M72" si="785">SQRT(K72^2+L72^2)</f>
        <v>0.59999999357387424</v>
      </c>
      <c r="N72" s="20">
        <f t="shared" ref="N72" si="786">(I72-I71)*100</f>
        <v>5.0000000010186341E-2</v>
      </c>
      <c r="O72" s="21">
        <f t="shared" ref="O72" si="787">(SQRT((G72-G71)^2+(H72-H71)^2+(I72-I71)^2)*100)</f>
        <v>0.6020797225365323</v>
      </c>
      <c r="P72" s="21">
        <f t="shared" ref="P72" si="788">O72/(F72-F71)</f>
        <v>8.550244580403403E-2</v>
      </c>
      <c r="Q72" s="22">
        <f t="shared" ref="Q72" si="789">(P72-P71)/(F72-F71)</f>
        <v>-3.9205360737694477E-2</v>
      </c>
      <c r="R72" s="26"/>
      <c r="S72" s="52">
        <f t="shared" ref="S72" si="790">IF(K72&lt;0, ATAN2(L72,K72)*180/PI()+360,ATAN2(L72,K72)*180/PI())</f>
        <v>270</v>
      </c>
      <c r="T72" s="53">
        <f t="shared" ref="T72" si="791">ATAN(N72/M72)*180/PI()</f>
        <v>4.7636417424770059</v>
      </c>
      <c r="U72" s="26"/>
      <c r="V72" s="23">
        <f t="shared" ref="V72" si="792">(G72-$G$20)*100</f>
        <v>-1.5999999945051968</v>
      </c>
      <c r="W72" s="21">
        <f t="shared" ref="W72" si="793">(H72-$H$20)*100</f>
        <v>0.75000002980232239</v>
      </c>
      <c r="X72" s="21">
        <f t="shared" ref="X72" si="794">SQRT(V72^2+W72^2)</f>
        <v>1.7670597123810259</v>
      </c>
      <c r="Y72" s="21">
        <f t="shared" ref="Y72" si="795">(I72-$I$20)*100</f>
        <v>-3.7999999999556167</v>
      </c>
      <c r="Z72" s="21">
        <f t="shared" ref="Z72" si="796">SQRT((G72-$G$20)^2+(H72-$H$20)^2+(I72-$I$20)^2)*100</f>
        <v>4.1907636567555082</v>
      </c>
      <c r="AA72" s="21">
        <f t="shared" ref="AA72" si="797">Z72/F72</f>
        <v>1.5866592169448208E-2</v>
      </c>
      <c r="AB72" s="22">
        <f t="shared" ref="AB72" si="798">(AA72-$AA$20)/(F72-$F$20)</f>
        <v>6.0072284598005519E-5</v>
      </c>
      <c r="AC72" s="26"/>
      <c r="AD72" s="52">
        <f t="shared" ref="AD72" si="799">IF(F72&lt;=0,NA(),IF((G72-$G$20)&lt;0,ATAN2((H72-$H$20),(G72-$G$20))*180/PI()+360,ATAN2((H72-$H$20),(G72-$G$20))*180/PI()))</f>
        <v>295.11483583672822</v>
      </c>
      <c r="AE72" s="53">
        <f t="shared" ref="AE72" si="800">IF(E72&lt;=0,NA(),ATAN(Y72/X72)*180/PI())</f>
        <v>-65.060832079844218</v>
      </c>
      <c r="AF72" s="26"/>
      <c r="AG72" s="67">
        <f t="shared" ref="AG72" si="801">1/(O72/E72)</f>
        <v>11.69557187044607</v>
      </c>
      <c r="AH72" s="67">
        <f t="shared" ref="AH72" si="802">1/(Z72/F72)</f>
        <v>63.025506001568637</v>
      </c>
      <c r="AI72" s="26"/>
      <c r="AJ72" s="20">
        <f t="shared" ref="AJ72" si="803">SQRT((G72-$E$11)^2+(H72-$F$11)^2+(I72-$G$11)^2)</f>
        <v>160.6659709955604</v>
      </c>
    </row>
    <row r="73" spans="2:36" ht="15.75" x14ac:dyDescent="0.25">
      <c r="B73" s="111">
        <v>54</v>
      </c>
      <c r="C73" s="112"/>
      <c r="D73" s="100">
        <v>45555.416666666664</v>
      </c>
      <c r="E73" s="97">
        <f t="shared" ref="E73" si="804">D73-D72</f>
        <v>12</v>
      </c>
      <c r="F73" s="98">
        <f t="shared" ref="F73" si="805">D73-D$20</f>
        <v>276.125</v>
      </c>
      <c r="G73" s="17">
        <v>808915.12749999994</v>
      </c>
      <c r="H73" s="17">
        <v>9158918.1535</v>
      </c>
      <c r="I73" s="18">
        <v>2538.1219999999998</v>
      </c>
      <c r="K73" s="19">
        <f t="shared" ref="K73:K74" si="806">(G73-G72)*100</f>
        <v>4.1999999899417162</v>
      </c>
      <c r="L73" s="20">
        <f t="shared" ref="L73:L74" si="807">(H73-H72)*100</f>
        <v>1.0500000789761543</v>
      </c>
      <c r="M73" s="20">
        <f t="shared" ref="M73:M74" si="808">SQRT(K73^2+L73^2)</f>
        <v>4.329260916295107</v>
      </c>
      <c r="N73" s="20">
        <f t="shared" ref="N73:N74" si="809">(I73-I72)*100</f>
        <v>-0.35000000002582965</v>
      </c>
      <c r="O73" s="21">
        <f t="shared" ref="O73:O74" si="810">(SQRT((G73-G72)^2+(H73-H72)^2+(I73-I72)^2)*100)</f>
        <v>4.3433857854648865</v>
      </c>
      <c r="P73" s="21">
        <f t="shared" ref="P73:P74" si="811">O73/(F73-F72)</f>
        <v>0.36194881545540719</v>
      </c>
      <c r="Q73" s="22">
        <f t="shared" ref="Q73:Q74" si="812">(P73-P72)/(F73-F72)</f>
        <v>2.3037197470947762E-2</v>
      </c>
      <c r="R73" s="26"/>
      <c r="S73" s="52">
        <f t="shared" ref="S73:S74" si="813">IF(K73&lt;0, ATAN2(L73,K73)*180/PI()+360,ATAN2(L73,K73)*180/PI())</f>
        <v>75.963755485782301</v>
      </c>
      <c r="T73" s="53">
        <f t="shared" ref="T73:T74" si="814">ATAN(N73/M73)*180/PI()</f>
        <v>-4.622036916188188</v>
      </c>
      <c r="U73" s="26"/>
      <c r="V73" s="23">
        <f t="shared" ref="V73:V74" si="815">(G73-$G$20)*100</f>
        <v>2.5999999954365194</v>
      </c>
      <c r="W73" s="21">
        <f t="shared" ref="W73:W74" si="816">(H73-$H$20)*100</f>
        <v>1.8000001087784767</v>
      </c>
      <c r="X73" s="21">
        <f t="shared" ref="X73:X74" si="817">SQRT(V73^2+W73^2)</f>
        <v>3.1622777183341171</v>
      </c>
      <c r="Y73" s="21">
        <f t="shared" ref="Y73:Y74" si="818">(I73-$I$20)*100</f>
        <v>-4.1499999999814463</v>
      </c>
      <c r="Z73" s="21">
        <f t="shared" ref="Z73:Z74" si="819">SQRT((G73-$G$20)^2+(H73-$H$20)^2+(I73-$I$20)^2)*100</f>
        <v>5.2175186025273002</v>
      </c>
      <c r="AA73" s="21">
        <f t="shared" ref="AA73:AA74" si="820">Z73/F73</f>
        <v>1.8895495165332007E-2</v>
      </c>
      <c r="AB73" s="22">
        <f t="shared" ref="AB73:AB74" si="821">(AA73-$AA$20)/(F73-$F$20)</f>
        <v>6.8430946728228182E-5</v>
      </c>
      <c r="AC73" s="26"/>
      <c r="AD73" s="52">
        <f t="shared" ref="AD73:AD74" si="822">IF(F73&lt;=0,NA(),IF((G73-$G$20)&lt;0,ATAN2((H73-$H$20),(G73-$G$20))*180/PI()+360,ATAN2((H73-$H$20),(G73-$G$20))*180/PI()))</f>
        <v>55.304844801239412</v>
      </c>
      <c r="AE73" s="53">
        <f t="shared" ref="AE73:AE74" si="823">IF(E73&lt;=0,NA(),ATAN(Y73/X73)*180/PI())</f>
        <v>-52.692793957813173</v>
      </c>
      <c r="AF73" s="26"/>
      <c r="AG73" s="67">
        <f t="shared" ref="AG73:AG74" si="824">1/(O73/E73)</f>
        <v>2.7628215849851343</v>
      </c>
      <c r="AH73" s="67">
        <f t="shared" ref="AH73:AH74" si="825">1/(Z73/F73)</f>
        <v>52.922667082825257</v>
      </c>
      <c r="AI73" s="26"/>
      <c r="AJ73" s="20">
        <f t="shared" ref="AJ73:AJ74" si="826">SQRT((G73-$E$11)^2+(H73-$F$11)^2+(I73-$G$11)^2)</f>
        <v>160.65106235160113</v>
      </c>
    </row>
    <row r="74" spans="2:36" ht="15.75" x14ac:dyDescent="0.25">
      <c r="B74" s="113">
        <v>55</v>
      </c>
      <c r="C74" s="114"/>
      <c r="D74" s="100">
        <v>45564.583333333336</v>
      </c>
      <c r="E74" s="97">
        <f t="shared" ref="E74" si="827">D74-D73</f>
        <v>9.1666666666715173</v>
      </c>
      <c r="F74" s="98">
        <f t="shared" ref="F74" si="828">D74-D$20</f>
        <v>285.29166666667152</v>
      </c>
      <c r="G74" s="17">
        <v>808915.08299999998</v>
      </c>
      <c r="H74" s="17">
        <v>9158918.1594999991</v>
      </c>
      <c r="I74" s="18">
        <v>2538.1210000000001</v>
      </c>
      <c r="K74" s="19">
        <f t="shared" si="806"/>
        <v>-4.4499999959953129</v>
      </c>
      <c r="L74" s="20">
        <f t="shared" si="807"/>
        <v>0.59999991208314896</v>
      </c>
      <c r="M74" s="20">
        <f t="shared" si="808"/>
        <v>4.4902672369089656</v>
      </c>
      <c r="N74" s="20">
        <f t="shared" si="809"/>
        <v>-9.9999999974897946E-2</v>
      </c>
      <c r="O74" s="21">
        <f t="shared" si="810"/>
        <v>4.4913806183458842</v>
      </c>
      <c r="P74" s="21">
        <f t="shared" si="811"/>
        <v>0.48996879472838262</v>
      </c>
      <c r="Q74" s="22">
        <f t="shared" si="812"/>
        <v>1.3965815920680838E-2</v>
      </c>
      <c r="R74" s="26"/>
      <c r="S74" s="52">
        <f t="shared" si="813"/>
        <v>277.67896270243847</v>
      </c>
      <c r="T74" s="53">
        <f t="shared" si="814"/>
        <v>-1.2757884321825406</v>
      </c>
      <c r="U74" s="26"/>
      <c r="V74" s="23">
        <f t="shared" si="815"/>
        <v>-1.8500000005587935</v>
      </c>
      <c r="W74" s="21">
        <f t="shared" si="816"/>
        <v>2.4000000208616257</v>
      </c>
      <c r="X74" s="21">
        <f t="shared" si="817"/>
        <v>3.0302640317641201</v>
      </c>
      <c r="Y74" s="21">
        <f t="shared" si="818"/>
        <v>-4.2499999999563443</v>
      </c>
      <c r="Z74" s="21">
        <f t="shared" si="819"/>
        <v>5.2196743290968133</v>
      </c>
      <c r="AA74" s="21">
        <f t="shared" si="820"/>
        <v>1.8295922871085349E-2</v>
      </c>
      <c r="AB74" s="22">
        <f t="shared" si="821"/>
        <v>6.4130589879661296E-5</v>
      </c>
      <c r="AC74" s="26"/>
      <c r="AD74" s="52">
        <f t="shared" si="822"/>
        <v>322.37376659377605</v>
      </c>
      <c r="AE74" s="53">
        <f t="shared" si="823"/>
        <v>-54.511005304514967</v>
      </c>
      <c r="AF74" s="26"/>
      <c r="AG74" s="67">
        <f t="shared" si="824"/>
        <v>2.0409463026198567</v>
      </c>
      <c r="AH74" s="67">
        <f t="shared" si="825"/>
        <v>54.656985987866605</v>
      </c>
      <c r="AI74" s="26"/>
      <c r="AJ74" s="20">
        <f t="shared" si="826"/>
        <v>160.64945877196914</v>
      </c>
    </row>
    <row r="75" spans="2:36" ht="15.75" x14ac:dyDescent="0.25">
      <c r="B75" s="111">
        <v>56</v>
      </c>
      <c r="C75" s="112"/>
      <c r="D75" s="100">
        <v>45570.583333333336</v>
      </c>
      <c r="E75" s="97">
        <f t="shared" ref="E75" si="829">D75-D74</f>
        <v>6</v>
      </c>
      <c r="F75" s="98">
        <f t="shared" ref="F75" si="830">D75-D$20</f>
        <v>291.29166666667152</v>
      </c>
      <c r="G75" s="17">
        <v>808915.09349999996</v>
      </c>
      <c r="H75" s="17">
        <v>9158918.1574999988</v>
      </c>
      <c r="I75" s="18">
        <v>2538.1194999999998</v>
      </c>
      <c r="K75" s="19">
        <f t="shared" ref="K75" si="831">(G75-G74)*100</f>
        <v>1.049999997485429</v>
      </c>
      <c r="L75" s="20">
        <f t="shared" ref="L75" si="832">(H75-H74)*100</f>
        <v>-0.20000003278255463</v>
      </c>
      <c r="M75" s="20">
        <f t="shared" ref="M75" si="833">SQRT(K75^2+L75^2)</f>
        <v>1.0688779199854508</v>
      </c>
      <c r="N75" s="20">
        <f t="shared" ref="N75" si="834">(I75-I74)*100</f>
        <v>-0.15000000003055902</v>
      </c>
      <c r="O75" s="21">
        <f t="shared" ref="O75" si="835">(SQRT((G75-G74)^2+(H75-H74)^2+(I75-I74)^2)*100)</f>
        <v>1.0793516608786924</v>
      </c>
      <c r="P75" s="21">
        <f t="shared" ref="P75" si="836">O75/(F75-F74)</f>
        <v>0.17989194347978207</v>
      </c>
      <c r="Q75" s="22">
        <f t="shared" ref="Q75" si="837">(P75-P74)/(F75-F74)</f>
        <v>-5.1679475208100088E-2</v>
      </c>
      <c r="R75" s="26"/>
      <c r="S75" s="52">
        <f t="shared" ref="S75" si="838">IF(K75&lt;0, ATAN2(L75,K75)*180/PI()+360,ATAN2(L75,K75)*180/PI())</f>
        <v>100.78429961901291</v>
      </c>
      <c r="T75" s="53">
        <f t="shared" ref="T75" si="839">ATAN(N75/M75)*180/PI()</f>
        <v>-7.9883829737281813</v>
      </c>
      <c r="U75" s="26"/>
      <c r="V75" s="23">
        <f t="shared" ref="V75" si="840">(G75-$G$20)*100</f>
        <v>-0.8000000030733645</v>
      </c>
      <c r="W75" s="21">
        <f t="shared" ref="W75" si="841">(H75-$H$20)*100</f>
        <v>2.199999988079071</v>
      </c>
      <c r="X75" s="21">
        <f t="shared" ref="X75" si="842">SQRT(V75^2+W75^2)</f>
        <v>2.3409399719910153</v>
      </c>
      <c r="Y75" s="21">
        <f t="shared" ref="Y75" si="843">(I75-$I$20)*100</f>
        <v>-4.3999999999869033</v>
      </c>
      <c r="Z75" s="21">
        <f t="shared" ref="Z75" si="844">SQRT((G75-$G$20)^2+(H75-$H$20)^2+(I75-$I$20)^2)*100</f>
        <v>4.9839743129705276</v>
      </c>
      <c r="AA75" s="21">
        <f t="shared" ref="AA75" si="845">Z75/F75</f>
        <v>1.710991038639546E-2</v>
      </c>
      <c r="AB75" s="22">
        <f t="shared" ref="AB75" si="846">(AA75-$AA$20)/(F75-$F$20)</f>
        <v>5.8738070272276387E-5</v>
      </c>
      <c r="AC75" s="26"/>
      <c r="AD75" s="52">
        <f t="shared" ref="AD75" si="847">IF(F75&lt;=0,NA(),IF((G75-$G$20)&lt;0,ATAN2((H75-$H$20),(G75-$G$20))*180/PI()+360,ATAN2((H75-$H$20),(G75-$G$20))*180/PI()))</f>
        <v>340.01689330769585</v>
      </c>
      <c r="AE75" s="53">
        <f t="shared" ref="AE75" si="848">IF(E75&lt;=0,NA(),ATAN(Y75/X75)*180/PI())</f>
        <v>-61.985601980863073</v>
      </c>
      <c r="AF75" s="26"/>
      <c r="AG75" s="67">
        <f t="shared" ref="AG75" si="849">1/(O75/E75)</f>
        <v>5.5588926366365552</v>
      </c>
      <c r="AH75" s="67">
        <f t="shared" ref="AH75" si="850">1/(Z75/F75)</f>
        <v>58.445659703462056</v>
      </c>
      <c r="AI75" s="26"/>
      <c r="AJ75" s="20">
        <f t="shared" ref="AJ75" si="851">SQRT((G75-$E$11)^2+(H75-$F$11)^2+(I75-$G$11)^2)</f>
        <v>160.65025508019517</v>
      </c>
    </row>
    <row r="76" spans="2:36" ht="15.75" x14ac:dyDescent="0.25">
      <c r="B76" s="113">
        <v>57</v>
      </c>
      <c r="C76" s="114"/>
      <c r="D76" s="100">
        <v>45586.625</v>
      </c>
      <c r="E76" s="97">
        <f t="shared" ref="E76" si="852">D76-D75</f>
        <v>16.041666666664241</v>
      </c>
      <c r="F76" s="98">
        <f t="shared" ref="F76" si="853">D76-D$20</f>
        <v>307.33333333333576</v>
      </c>
      <c r="G76" s="17">
        <v>808915.0845</v>
      </c>
      <c r="H76" s="17">
        <v>9158918.1565000005</v>
      </c>
      <c r="I76" s="18">
        <v>2538.1165000000001</v>
      </c>
      <c r="K76" s="19">
        <f t="shared" ref="K76" si="854">(G76-G75)*100</f>
        <v>-0.89999999618157744</v>
      </c>
      <c r="L76" s="20">
        <f t="shared" ref="L76" si="855">(H76-H75)*100</f>
        <v>-9.999983012676239E-2</v>
      </c>
      <c r="M76" s="20">
        <f t="shared" ref="M76" si="856">SQRT(K76^2+L76^2)</f>
        <v>0.90553849125932839</v>
      </c>
      <c r="N76" s="20">
        <f t="shared" ref="N76" si="857">(I76-I75)*100</f>
        <v>-0.29999999997016857</v>
      </c>
      <c r="O76" s="21">
        <f t="shared" ref="O76" si="858">(SQRT((G76-G75)^2+(H76-H75)^2+(I76-I75)^2)*100)</f>
        <v>0.9539391799975101</v>
      </c>
      <c r="P76" s="21">
        <f t="shared" ref="P76" si="859">O76/(F76-F75)</f>
        <v>5.946633849336027E-2</v>
      </c>
      <c r="Q76" s="22">
        <f t="shared" ref="Q76" si="860">(P76-P75)/(F76-F75)</f>
        <v>-7.5070507004534031E-3</v>
      </c>
      <c r="R76" s="26"/>
      <c r="S76" s="52">
        <f t="shared" ref="S76" si="861">IF(K76&lt;0, ATAN2(L76,K76)*180/PI()+360,ATAN2(L76,K76)*180/PI())</f>
        <v>263.6598189099924</v>
      </c>
      <c r="T76" s="53">
        <f t="shared" ref="T76" si="862">ATAN(N76/M76)*180/PI()</f>
        <v>-18.329754168397155</v>
      </c>
      <c r="U76" s="26"/>
      <c r="V76" s="23">
        <f t="shared" ref="V76" si="863">(G76-$G$20)*100</f>
        <v>-1.6999999992549419</v>
      </c>
      <c r="W76" s="21">
        <f t="shared" ref="W76" si="864">(H76-$H$20)*100</f>
        <v>2.1000001579523087</v>
      </c>
      <c r="X76" s="21">
        <f t="shared" ref="X76" si="865">SQRT(V76^2+W76^2)</f>
        <v>2.7018513395200934</v>
      </c>
      <c r="Y76" s="21">
        <f t="shared" ref="Y76" si="866">(I76-$I$20)*100</f>
        <v>-4.6999999999570719</v>
      </c>
      <c r="Z76" s="21">
        <f t="shared" ref="Z76" si="867">SQRT((G76-$G$20)^2+(H76-$H$20)^2+(I76-$I$20)^2)*100</f>
        <v>5.4212545282861422</v>
      </c>
      <c r="AA76" s="21">
        <f t="shared" ref="AA76" si="868">Z76/F76</f>
        <v>1.763965681654913E-2</v>
      </c>
      <c r="AB76" s="22">
        <f t="shared" ref="AB76" si="869">(AA76-$AA$20)/(F76-$F$20)</f>
        <v>5.7395846474671337E-5</v>
      </c>
      <c r="AC76" s="26"/>
      <c r="AD76" s="52">
        <f t="shared" ref="AD76" si="870">IF(F76&lt;=0,NA(),IF((G76-$G$20)&lt;0,ATAN2((H76-$H$20),(G76-$G$20))*180/PI()+360,ATAN2((H76-$H$20),(G76-$G$20))*180/PI()))</f>
        <v>321.00900807730915</v>
      </c>
      <c r="AE76" s="53">
        <f t="shared" ref="AE76" si="871">IF(E76&lt;=0,NA(),ATAN(Y76/X76)*180/PI())</f>
        <v>-60.107041252908374</v>
      </c>
      <c r="AF76" s="26"/>
      <c r="AG76" s="67">
        <f t="shared" ref="AG76" si="872">1/(O76/E76)</f>
        <v>16.816236299997776</v>
      </c>
      <c r="AH76" s="67">
        <f t="shared" ref="AH76" si="873">1/(Z76/F76)</f>
        <v>56.69044530740657</v>
      </c>
      <c r="AI76" s="26"/>
      <c r="AJ76" s="20">
        <f t="shared" ref="AJ76" si="874">SQRT((G76-$E$11)^2+(H76-$F$11)^2+(I76-$G$11)^2)</f>
        <v>160.65186718737448</v>
      </c>
    </row>
    <row r="77" spans="2:36" ht="15.75" x14ac:dyDescent="0.25">
      <c r="B77" s="113">
        <v>58</v>
      </c>
      <c r="C77" s="114"/>
      <c r="D77" s="100">
        <v>45592.625</v>
      </c>
      <c r="E77" s="97">
        <f t="shared" ref="E77" si="875">D77-D76</f>
        <v>6</v>
      </c>
      <c r="F77" s="98">
        <f t="shared" ref="F77" si="876">D77-D$20</f>
        <v>313.33333333333576</v>
      </c>
      <c r="G77" s="17">
        <v>808915.10149999999</v>
      </c>
      <c r="H77" s="17">
        <v>9158918.1555000003</v>
      </c>
      <c r="I77" s="18">
        <v>2538.12</v>
      </c>
      <c r="K77" s="19">
        <f t="shared" ref="K77" si="877">(G77-G76)*100</f>
        <v>1.6999999992549419</v>
      </c>
      <c r="L77" s="20">
        <f t="shared" ref="L77" si="878">(H77-H76)*100</f>
        <v>-0.10000001639127731</v>
      </c>
      <c r="M77" s="20">
        <f t="shared" ref="M77" si="879">SQRT(K77^2+L77^2)</f>
        <v>1.7029386368113968</v>
      </c>
      <c r="N77" s="20">
        <f t="shared" ref="N77" si="880">(I77-I76)*100</f>
        <v>0.34999999998035491</v>
      </c>
      <c r="O77" s="21">
        <f t="shared" ref="O77" si="881">(SQRT((G77-G76)^2+(H77-H76)^2+(I77-I76)^2)*100)</f>
        <v>1.738533865281694</v>
      </c>
      <c r="P77" s="21">
        <f t="shared" ref="P77" si="882">O77/(F77-F76)</f>
        <v>0.28975564421361566</v>
      </c>
      <c r="Q77" s="22">
        <f t="shared" ref="Q77" si="883">(P77-P76)/(F77-F76)</f>
        <v>3.8381550953375899E-2</v>
      </c>
      <c r="R77" s="26"/>
      <c r="S77" s="52">
        <f t="shared" ref="S77" si="884">IF(K77&lt;0, ATAN2(L77,K77)*180/PI()+360,ATAN2(L77,K77)*180/PI())</f>
        <v>93.366461215438619</v>
      </c>
      <c r="T77" s="53">
        <f t="shared" ref="T77" si="885">ATAN(N77/M77)*180/PI()</f>
        <v>11.614104552599603</v>
      </c>
      <c r="U77" s="26"/>
      <c r="V77" s="23">
        <f t="shared" ref="V77" si="886">(G77-$G$20)*100</f>
        <v>0</v>
      </c>
      <c r="W77" s="21">
        <f t="shared" ref="W77" si="887">(H77-$H$20)*100</f>
        <v>2.0000001415610313</v>
      </c>
      <c r="X77" s="21">
        <f t="shared" ref="X77" si="888">SQRT(V77^2+W77^2)</f>
        <v>2.0000001415610313</v>
      </c>
      <c r="Y77" s="21">
        <f t="shared" ref="Y77" si="889">(I77-$I$20)*100</f>
        <v>-4.3499999999767169</v>
      </c>
      <c r="Z77" s="21">
        <f t="shared" ref="Z77" si="890">SQRT((G77-$G$20)^2+(H77-$H$20)^2+(I77-$I$20)^2)*100</f>
        <v>4.7877448309242192</v>
      </c>
      <c r="AA77" s="21">
        <f t="shared" ref="AA77" si="891">Z77/F77</f>
        <v>1.528003669443888E-2</v>
      </c>
      <c r="AB77" s="22">
        <f t="shared" ref="AB77" si="892">(AA77-$AA$20)/(F77-$F$20)</f>
        <v>4.8766074556719455E-5</v>
      </c>
      <c r="AC77" s="26"/>
      <c r="AD77" s="52">
        <f t="shared" ref="AD77" si="893">IF(F77&lt;=0,NA(),IF((G77-$G$20)&lt;0,ATAN2((H77-$H$20),(G77-$G$20))*180/PI()+360,ATAN2((H77-$H$20),(G77-$G$20))*180/PI()))</f>
        <v>0</v>
      </c>
      <c r="AE77" s="53">
        <f t="shared" ref="AE77" si="894">IF(E77&lt;=0,NA(),ATAN(Y77/X77)*180/PI())</f>
        <v>-65.308440297210623</v>
      </c>
      <c r="AF77" s="26"/>
      <c r="AG77" s="67">
        <f t="shared" ref="AG77" si="895">1/(O77/E77)</f>
        <v>3.4511838508407902</v>
      </c>
      <c r="AH77" s="67">
        <f t="shared" ref="AH77" si="896">1/(Z77/F77)</f>
        <v>65.444869014218185</v>
      </c>
      <c r="AI77" s="26"/>
      <c r="AJ77" s="20">
        <f t="shared" ref="AJ77" si="897">SQRT((G77-$E$11)^2+(H77-$F$11)^2+(I77-$G$11)^2)</f>
        <v>160.65148527975774</v>
      </c>
    </row>
    <row r="78" spans="2:36" ht="15.75" x14ac:dyDescent="0.25">
      <c r="B78" s="111">
        <v>59</v>
      </c>
      <c r="C78" s="112"/>
      <c r="D78" s="100">
        <v>45606.625</v>
      </c>
      <c r="E78" s="97">
        <f t="shared" ref="E78" si="898">D78-D77</f>
        <v>14</v>
      </c>
      <c r="F78" s="98">
        <f t="shared" ref="F78" si="899">D78-D$20</f>
        <v>327.33333333333576</v>
      </c>
      <c r="G78" s="17">
        <v>808915.08400000003</v>
      </c>
      <c r="H78" s="17">
        <v>9158918.1579999998</v>
      </c>
      <c r="I78" s="18">
        <v>2538.1175000000003</v>
      </c>
      <c r="K78" s="19">
        <f t="shared" ref="K78" si="900">(G78-G77)*100</f>
        <v>-1.7499999958090484</v>
      </c>
      <c r="L78" s="20">
        <f t="shared" ref="L78" si="901">(H78-H77)*100</f>
        <v>0.24999994784593582</v>
      </c>
      <c r="M78" s="20">
        <f t="shared" ref="M78" si="902">SQRT(K78^2+L78^2)</f>
        <v>1.7677669414418407</v>
      </c>
      <c r="N78" s="20">
        <f t="shared" ref="N78" si="903">(I78-I77)*100</f>
        <v>-0.24999999995998223</v>
      </c>
      <c r="O78" s="21">
        <f t="shared" ref="O78" si="904">(SQRT((G78-G77)^2+(H78-H77)^2+(I78-I77)^2)*100)</f>
        <v>1.7853570957191256</v>
      </c>
      <c r="P78" s="21">
        <f t="shared" ref="P78" si="905">O78/(F78-F77)</f>
        <v>0.12752550683708039</v>
      </c>
      <c r="Q78" s="22">
        <f t="shared" ref="Q78" si="906">(P78-P77)/(F78-F77)</f>
        <v>-1.1587866955466805E-2</v>
      </c>
      <c r="R78" s="26"/>
      <c r="S78" s="52">
        <f t="shared" ref="S78" si="907">IF(K78&lt;0, ATAN2(L78,K78)*180/PI()+360,ATAN2(L78,K78)*180/PI())</f>
        <v>278.13010069996949</v>
      </c>
      <c r="T78" s="53">
        <f t="shared" ref="T78" si="908">ATAN(N78/M78)*180/PI()</f>
        <v>-8.0494670260455692</v>
      </c>
      <c r="U78" s="26"/>
      <c r="V78" s="23">
        <f t="shared" ref="V78" si="909">(G78-$G$20)*100</f>
        <v>-1.7499999958090484</v>
      </c>
      <c r="W78" s="21">
        <f t="shared" ref="W78" si="910">(H78-$H$20)*100</f>
        <v>2.2500000894069672</v>
      </c>
      <c r="X78" s="21">
        <f t="shared" ref="X78" si="911">SQRT(V78^2+W78^2)</f>
        <v>2.850438630748438</v>
      </c>
      <c r="Y78" s="21">
        <f t="shared" ref="Y78" si="912">(I78-$I$20)*100</f>
        <v>-4.5999999999366992</v>
      </c>
      <c r="Z78" s="21">
        <f t="shared" ref="Z78" si="913">SQRT((G78-$G$20)^2+(H78-$H$20)^2+(I78-$I$20)^2)*100</f>
        <v>5.411561732723805</v>
      </c>
      <c r="AA78" s="21">
        <f t="shared" ref="AA78" si="914">Z78/F78</f>
        <v>1.6532265985917817E-2</v>
      </c>
      <c r="AB78" s="22">
        <f t="shared" ref="AB78" si="915">(AA78-$AA$20)/(F78-$F$20)</f>
        <v>5.0505904233964444E-5</v>
      </c>
      <c r="AC78" s="26"/>
      <c r="AD78" s="52">
        <f t="shared" ref="AD78" si="916">IF(F78&lt;=0,NA(),IF((G78-$G$20)&lt;0,ATAN2((H78-$H$20),(G78-$G$20))*180/PI()+360,ATAN2((H78-$H$20),(G78-$G$20))*180/PI()))</f>
        <v>322.12501751873583</v>
      </c>
      <c r="AE78" s="53">
        <f t="shared" ref="AE78" si="917">IF(E78&lt;=0,NA(),ATAN(Y78/X78)*180/PI())</f>
        <v>-58.215137127556652</v>
      </c>
      <c r="AF78" s="26"/>
      <c r="AG78" s="67">
        <f t="shared" ref="AG78" si="918">1/(O78/E78)</f>
        <v>7.8415685207002968</v>
      </c>
      <c r="AH78" s="67">
        <f t="shared" ref="AH78" si="919">1/(Z78/F78)</f>
        <v>60.48777589543986</v>
      </c>
      <c r="AI78" s="26"/>
      <c r="AJ78" s="20">
        <f t="shared" ref="AJ78" si="920">SQRT((G78-$E$11)^2+(H78-$F$11)^2+(I78-$G$11)^2)</f>
        <v>160.65052297302648</v>
      </c>
    </row>
    <row r="79" spans="2:36" ht="15.75" x14ac:dyDescent="0.25">
      <c r="B79" s="113">
        <v>60</v>
      </c>
      <c r="C79" s="114"/>
      <c r="D79" s="100">
        <v>45612.625</v>
      </c>
      <c r="E79" s="97">
        <f t="shared" ref="E79" si="921">D79-D78</f>
        <v>6</v>
      </c>
      <c r="F79" s="98">
        <f t="shared" ref="F79" si="922">D79-D$20</f>
        <v>333.33333333333576</v>
      </c>
      <c r="G79" s="17">
        <v>808915.09899999993</v>
      </c>
      <c r="H79" s="17">
        <v>9158918.1530000009</v>
      </c>
      <c r="I79" s="18">
        <v>2538.116</v>
      </c>
      <c r="K79" s="19">
        <f t="shared" ref="K79" si="923">(G79-G78)*100</f>
        <v>1.4999999897554517</v>
      </c>
      <c r="L79" s="20">
        <f t="shared" ref="L79" si="924">(H79-H78)*100</f>
        <v>-0.49999989569187164</v>
      </c>
      <c r="M79" s="20">
        <f t="shared" ref="M79" si="925">SQRT(K79^2+L79^2)</f>
        <v>1.5811387873802341</v>
      </c>
      <c r="N79" s="20">
        <f t="shared" ref="N79" si="926">(I79-I78)*100</f>
        <v>-0.15000000003055902</v>
      </c>
      <c r="O79" s="21">
        <f t="shared" ref="O79" si="927">(SQRT((G79-G78)^2+(H79-H78)^2+(I79-I78)^2)*100)</f>
        <v>1.5882379749166704</v>
      </c>
      <c r="P79" s="21">
        <f t="shared" ref="P79" si="928">O79/(F79-F78)</f>
        <v>0.26470632915277842</v>
      </c>
      <c r="Q79" s="22">
        <f t="shared" ref="Q79" si="929">(P79-P78)/(F79-F78)</f>
        <v>2.2863470385949672E-2</v>
      </c>
      <c r="R79" s="26"/>
      <c r="S79" s="52">
        <f t="shared" ref="S79" si="930">IF(K79&lt;0, ATAN2(L79,K79)*180/PI()+360,ATAN2(L79,K79)*180/PI())</f>
        <v>108.43494535446648</v>
      </c>
      <c r="T79" s="53">
        <f t="shared" ref="T79" si="931">ATAN(N79/M79)*180/PI()</f>
        <v>-5.4193358830050045</v>
      </c>
      <c r="U79" s="26"/>
      <c r="V79" s="23">
        <f t="shared" ref="V79" si="932">(G79-$G$20)*100</f>
        <v>-0.25000000605359674</v>
      </c>
      <c r="W79" s="21">
        <f t="shared" ref="W79" si="933">(H79-$H$20)*100</f>
        <v>1.7500001937150955</v>
      </c>
      <c r="X79" s="21">
        <f t="shared" ref="X79" si="934">SQRT(V79^2+W79^2)</f>
        <v>1.7677671455906374</v>
      </c>
      <c r="Y79" s="21">
        <f t="shared" ref="Y79" si="935">(I79-$I$20)*100</f>
        <v>-4.7499999999672582</v>
      </c>
      <c r="Z79" s="21">
        <f t="shared" ref="Z79" si="936">SQRT((G79-$G$20)^2+(H79-$H$20)^2+(I79-$I$20)^2)*100</f>
        <v>5.0682838003330701</v>
      </c>
      <c r="AA79" s="21">
        <f t="shared" ref="AA79" si="937">Z79/F79</f>
        <v>1.52048514009991E-2</v>
      </c>
      <c r="AB79" s="22">
        <f t="shared" ref="AB79" si="938">(AA79-$AA$20)/(F79-$F$20)</f>
        <v>4.5614554202996971E-5</v>
      </c>
      <c r="AC79" s="26"/>
      <c r="AD79" s="52">
        <f t="shared" ref="AD79" si="939">IF(F79&lt;=0,NA(),IF((G79-$G$20)&lt;0,ATAN2((H79-$H$20),(G79-$G$20))*180/PI()+360,ATAN2((H79-$H$20),(G79-$G$20))*180/PI()))</f>
        <v>351.86989833953504</v>
      </c>
      <c r="AE79" s="53">
        <f t="shared" ref="AE79" si="940">IF(E79&lt;=0,NA(),ATAN(Y79/X79)*180/PI())</f>
        <v>-69.586670745150826</v>
      </c>
      <c r="AF79" s="26"/>
      <c r="AG79" s="67">
        <f t="shared" ref="AG79" si="941">1/(O79/E79)</f>
        <v>3.7777714012377772</v>
      </c>
      <c r="AH79" s="67">
        <f t="shared" ref="AH79" si="942">1/(Z79/F79)</f>
        <v>65.768482284166922</v>
      </c>
      <c r="AI79" s="26"/>
      <c r="AJ79" s="20">
        <f t="shared" ref="AJ79" si="943">SQRT((G79-$E$11)^2+(H79-$F$11)^2+(I79-$G$11)^2)</f>
        <v>160.65384314397252</v>
      </c>
    </row>
    <row r="80" spans="2:36" ht="15.75" x14ac:dyDescent="0.25">
      <c r="B80" s="111">
        <v>61</v>
      </c>
      <c r="C80" s="112"/>
      <c r="D80" s="100">
        <v>45621.625</v>
      </c>
      <c r="E80" s="97">
        <f t="shared" ref="E80" si="944">D80-D79</f>
        <v>9</v>
      </c>
      <c r="F80" s="98">
        <f t="shared" ref="F80" si="945">D80-D$20</f>
        <v>342.33333333333576</v>
      </c>
      <c r="G80" s="17">
        <v>808915.15800000005</v>
      </c>
      <c r="H80" s="17">
        <v>9158918.1514999997</v>
      </c>
      <c r="I80" s="18">
        <v>2538.12</v>
      </c>
      <c r="K80" s="19">
        <f t="shared" ref="K80" si="946">(G80-G79)*100</f>
        <v>5.9000000124797225</v>
      </c>
      <c r="L80" s="20">
        <f t="shared" ref="L80" si="947">(H80-H79)*100</f>
        <v>-0.15000011771917343</v>
      </c>
      <c r="M80" s="20">
        <f t="shared" ref="M80" si="948">SQRT(K80^2+L80^2)</f>
        <v>5.9019064871087625</v>
      </c>
      <c r="N80" s="20">
        <f t="shared" ref="N80" si="949">(I80-I79)*100</f>
        <v>0.39999999999054126</v>
      </c>
      <c r="O80" s="21">
        <f t="shared" ref="O80" si="950">(SQRT((G80-G79)^2+(H80-H79)^2+(I80-I79)^2)*100)</f>
        <v>5.9154458988793834</v>
      </c>
      <c r="P80" s="21">
        <f t="shared" ref="P80" si="951">O80/(F80-F79)</f>
        <v>0.65727176654215369</v>
      </c>
      <c r="Q80" s="22">
        <f t="shared" ref="Q80" si="952">(P80-P79)/(F80-F79)</f>
        <v>4.3618381932152811E-2</v>
      </c>
      <c r="R80" s="26"/>
      <c r="S80" s="52">
        <f t="shared" ref="S80" si="953">IF(K80&lt;0, ATAN2(L80,K80)*180/PI()+360,ATAN2(L80,K80)*180/PI())</f>
        <v>91.456359773710517</v>
      </c>
      <c r="T80" s="53">
        <f t="shared" ref="T80" si="954">ATAN(N80/M80)*180/PI()</f>
        <v>3.8772754488156806</v>
      </c>
      <c r="U80" s="26"/>
      <c r="V80" s="23">
        <f t="shared" ref="V80" si="955">(G80-$G$20)*100</f>
        <v>5.6500000064261258</v>
      </c>
      <c r="W80" s="21">
        <f t="shared" ref="W80" si="956">(H80-$H$20)*100</f>
        <v>1.6000000759959221</v>
      </c>
      <c r="X80" s="21">
        <f t="shared" ref="X80" si="957">SQRT(V80^2+W80^2)</f>
        <v>5.8721802012372013</v>
      </c>
      <c r="Y80" s="21">
        <f t="shared" ref="Y80" si="958">(I80-$I$20)*100</f>
        <v>-4.3499999999767169</v>
      </c>
      <c r="Z80" s="21">
        <f t="shared" ref="Z80" si="959">SQRT((G80-$G$20)^2+(H80-$H$20)^2+(I80-$I$20)^2)*100</f>
        <v>7.307872489007976</v>
      </c>
      <c r="AA80" s="21">
        <f t="shared" ref="AA80" si="960">Z80/F80</f>
        <v>2.1347241934784589E-2</v>
      </c>
      <c r="AB80" s="22">
        <f t="shared" ref="AB80" si="961">(AA80-$AA$20)/(F80-$F$20)</f>
        <v>6.235805823208696E-5</v>
      </c>
      <c r="AC80" s="26"/>
      <c r="AD80" s="52">
        <f t="shared" ref="AD80" si="962">IF(F80&lt;=0,NA(),IF((G80-$G$20)&lt;0,ATAN2((H80-$H$20),(G80-$G$20))*180/PI()+360,ATAN2((H80-$H$20),(G80-$G$20))*180/PI()))</f>
        <v>74.188628373497195</v>
      </c>
      <c r="AE80" s="53">
        <f t="shared" ref="AE80" si="963">IF(E80&lt;=0,NA(),ATAN(Y80/X80)*180/PI())</f>
        <v>-36.530347788264692</v>
      </c>
      <c r="AF80" s="26"/>
      <c r="AG80" s="67">
        <f t="shared" ref="AG80" si="964">1/(O80/E80)</f>
        <v>1.5214406747773574</v>
      </c>
      <c r="AH80" s="67">
        <f t="shared" ref="AH80" si="965">1/(Z80/F80)</f>
        <v>46.844459019810643</v>
      </c>
      <c r="AI80" s="26"/>
      <c r="AJ80" s="20">
        <f t="shared" ref="AJ80" si="966">SQRT((G80-$E$11)^2+(H80-$F$11)^2+(I80-$G$11)^2)</f>
        <v>160.64982855748363</v>
      </c>
    </row>
    <row r="81" spans="2:36" ht="15.75" x14ac:dyDescent="0.25">
      <c r="B81" s="113">
        <v>62</v>
      </c>
      <c r="C81" s="114"/>
      <c r="D81" s="100">
        <v>45634.625</v>
      </c>
      <c r="E81" s="97">
        <f t="shared" ref="E81" si="967">D81-D80</f>
        <v>13</v>
      </c>
      <c r="F81" s="98">
        <f t="shared" ref="F81" si="968">D81-D$20</f>
        <v>355.33333333333576</v>
      </c>
      <c r="G81" s="17">
        <v>808915.14249999996</v>
      </c>
      <c r="H81" s="17">
        <v>9158918.1545000002</v>
      </c>
      <c r="I81" s="18">
        <v>2538.1189999999997</v>
      </c>
      <c r="K81" s="19">
        <f t="shared" ref="K81" si="969">(G81-G80)*100</f>
        <v>-1.5500000095926225</v>
      </c>
      <c r="L81" s="20">
        <f t="shared" ref="L81" si="970">(H81-H80)*100</f>
        <v>0.30000004917383194</v>
      </c>
      <c r="M81" s="20">
        <f t="shared" ref="M81" si="971">SQRT(K81^2+L81^2)</f>
        <v>1.578765359146644</v>
      </c>
      <c r="N81" s="20">
        <f t="shared" ref="N81" si="972">(I81-I80)*100</f>
        <v>-0.10000000002037268</v>
      </c>
      <c r="O81" s="21">
        <f t="shared" ref="O81" si="973">(SQRT((G81-G80)^2+(H81-H80)^2+(I81-I80)^2)*100)</f>
        <v>1.5819292206813509</v>
      </c>
      <c r="P81" s="21">
        <f t="shared" ref="P81" si="974">O81/(F81-F80)</f>
        <v>0.12168686312933469</v>
      </c>
      <c r="Q81" s="22">
        <f t="shared" ref="Q81" si="975">(P81-P80)/(F81-F80)</f>
        <v>-4.1198838724063006E-2</v>
      </c>
      <c r="R81" s="26"/>
      <c r="S81" s="52">
        <f t="shared" ref="S81" si="976">IF(K81&lt;0, ATAN2(L81,K81)*180/PI()+360,ATAN2(L81,K81)*180/PI())</f>
        <v>280.95406432932293</v>
      </c>
      <c r="T81" s="53">
        <f t="shared" ref="T81" si="977">ATAN(N81/M81)*180/PI()</f>
        <v>-3.6243092663640808</v>
      </c>
      <c r="U81" s="26"/>
      <c r="V81" s="23">
        <f t="shared" ref="V81" si="978">(G81-$G$20)*100</f>
        <v>4.0999999968335032</v>
      </c>
      <c r="W81" s="21">
        <f t="shared" ref="W81" si="979">(H81-$H$20)*100</f>
        <v>1.900000125169754</v>
      </c>
      <c r="X81" s="21">
        <f t="shared" ref="X81" si="980">SQRT(V81^2+W81^2)</f>
        <v>4.5188494608340086</v>
      </c>
      <c r="Y81" s="21">
        <f t="shared" ref="Y81" si="981">(I81-$I$20)*100</f>
        <v>-4.4499999999970896</v>
      </c>
      <c r="Z81" s="21">
        <f t="shared" ref="Z81" si="982">SQRT((G81-$G$20)^2+(H81-$H$20)^2+(I81-$I$20)^2)*100</f>
        <v>6.3421211317392787</v>
      </c>
      <c r="AA81" s="21">
        <f t="shared" ref="AA81" si="983">Z81/F81</f>
        <v>1.7848370914838374E-2</v>
      </c>
      <c r="AB81" s="22">
        <f t="shared" ref="AB81" si="984">(AA81-$AA$20)/(F81-$F$20)</f>
        <v>5.0229936908550426E-5</v>
      </c>
      <c r="AC81" s="26"/>
      <c r="AD81" s="52">
        <f t="shared" ref="AD81" si="985">IF(F81&lt;=0,NA(),IF((G81-$G$20)&lt;0,ATAN2((H81-$H$20),(G81-$G$20))*180/PI()+360,ATAN2((H81-$H$20),(G81-$G$20))*180/PI()))</f>
        <v>65.136301971408017</v>
      </c>
      <c r="AE81" s="53">
        <f t="shared" ref="AE81" si="986">IF(E81&lt;=0,NA(),ATAN(Y81/X81)*180/PI())</f>
        <v>-44.560177025988658</v>
      </c>
      <c r="AF81" s="26"/>
      <c r="AG81" s="67">
        <f t="shared" ref="AG81" si="987">1/(O81/E81)</f>
        <v>8.2178139388567484</v>
      </c>
      <c r="AH81" s="67">
        <f t="shared" ref="AH81" si="988">1/(Z81/F81)</f>
        <v>56.027522330827551</v>
      </c>
      <c r="AI81" s="26"/>
      <c r="AJ81" s="20">
        <f t="shared" ref="AJ81" si="989">SQRT((G81-$E$11)^2+(H81-$F$11)^2+(I81-$G$11)^2)</f>
        <v>160.64830390528681</v>
      </c>
    </row>
    <row r="82" spans="2:36" ht="15.75" x14ac:dyDescent="0.25">
      <c r="B82" s="113">
        <v>63</v>
      </c>
      <c r="C82" s="114"/>
      <c r="D82" s="100">
        <v>45643.583333333336</v>
      </c>
      <c r="E82" s="97">
        <f t="shared" ref="E82:E83" si="990">D82-D81</f>
        <v>8.9583333333357587</v>
      </c>
      <c r="F82" s="98">
        <f t="shared" ref="F82:F83" si="991">D82-D$20</f>
        <v>364.29166666667152</v>
      </c>
      <c r="G82" s="17">
        <v>808914.8345</v>
      </c>
      <c r="H82" s="17">
        <v>9158918.182500001</v>
      </c>
      <c r="I82" s="18">
        <v>2538.116</v>
      </c>
      <c r="K82" s="19">
        <f t="shared" ref="K82:K83" si="992">(G82-G81)*100</f>
        <v>-30.799999996088445</v>
      </c>
      <c r="L82" s="20">
        <f t="shared" ref="L82:L83" si="993">(H82-H81)*100</f>
        <v>2.8000000864267349</v>
      </c>
      <c r="M82" s="20">
        <f t="shared" ref="M82:M83" si="994">SQRT(K82^2+L82^2)</f>
        <v>30.927010852053549</v>
      </c>
      <c r="N82" s="20">
        <f t="shared" ref="N82:N83" si="995">(I82-I81)*100</f>
        <v>-0.29999999997016857</v>
      </c>
      <c r="O82" s="21">
        <f t="shared" ref="O82:O83" si="996">(SQRT((G82-G81)^2+(H82-H81)^2+(I82-I81)^2)*100)</f>
        <v>30.928465856602394</v>
      </c>
      <c r="P82" s="21">
        <f t="shared" ref="P82:P83" si="997">O82/(F82-F81)</f>
        <v>3.4524799095732859</v>
      </c>
      <c r="Q82" s="22">
        <f t="shared" ref="Q82:Q83" si="998">(P82-P81)/(F82-F81)</f>
        <v>0.37180945634713108</v>
      </c>
      <c r="R82" s="26"/>
      <c r="S82" s="52">
        <f t="shared" ref="S82:S83" si="999">IF(K82&lt;0, ATAN2(L82,K82)*180/PI()+360,ATAN2(L82,K82)*180/PI())</f>
        <v>275.1944290678486</v>
      </c>
      <c r="T82" s="53">
        <f t="shared" ref="T82:T83" si="1000">ATAN(N82/M82)*180/PI()</f>
        <v>-0.555766441191203</v>
      </c>
      <c r="U82" s="26"/>
      <c r="V82" s="23">
        <f t="shared" ref="V82:V83" si="1001">(G82-$G$20)*100</f>
        <v>-26.699999999254942</v>
      </c>
      <c r="W82" s="21">
        <f t="shared" ref="W82:W83" si="1002">(H82-$H$20)*100</f>
        <v>4.700000211596489</v>
      </c>
      <c r="X82" s="21">
        <f t="shared" ref="X82:X83" si="1003">SQRT(V82^2+W82^2)</f>
        <v>27.110514601335421</v>
      </c>
      <c r="Y82" s="21">
        <f t="shared" ref="Y82:Y83" si="1004">(I82-$I$20)*100</f>
        <v>-4.7499999999672582</v>
      </c>
      <c r="Z82" s="21">
        <f t="shared" ref="Z82:Z83" si="1005">SQRT((G82-$G$20)^2+(H82-$H$20)^2+(I82-$I$20)^2)*100</f>
        <v>27.523490003066652</v>
      </c>
      <c r="AA82" s="21">
        <f t="shared" ref="AA82:AA83" si="1006">Z82/F82</f>
        <v>7.5553443906392639E-2</v>
      </c>
      <c r="AB82" s="22">
        <f t="shared" ref="AB82:AB83" si="1007">(AA82-$AA$20)/(F82-$F$20)</f>
        <v>2.0739822186359365E-4</v>
      </c>
      <c r="AC82" s="26"/>
      <c r="AD82" s="52">
        <f t="shared" ref="AD82:AD83" si="1008">IF(F82&lt;=0,NA(),IF((G82-$G$20)&lt;0,ATAN2((H82-$H$20),(G82-$G$20))*180/PI()+360,ATAN2((H82-$H$20),(G82-$G$20))*180/PI()))</f>
        <v>279.98349486776442</v>
      </c>
      <c r="AE82" s="53">
        <f t="shared" ref="AE82:AE83" si="1009">IF(E82&lt;=0,NA(),ATAN(Y82/X82)*180/PI())</f>
        <v>-9.9378514644608078</v>
      </c>
      <c r="AF82" s="26"/>
      <c r="AG82" s="67">
        <f t="shared" ref="AG82:AG83" si="1010">1/(O82/E82)</f>
        <v>0.28964687013156187</v>
      </c>
      <c r="AH82" s="67">
        <f t="shared" ref="AH82:AH83" si="1011">1/(Z82/F82)</f>
        <v>13.23566403192627</v>
      </c>
      <c r="AI82" s="26"/>
      <c r="AJ82" s="20">
        <f t="shared" ref="AJ82:AJ83" si="1012">SQRT((G82-$E$11)^2+(H82-$F$11)^2+(I82-$G$11)^2)</f>
        <v>160.6511950356084</v>
      </c>
    </row>
    <row r="83" spans="2:36" ht="15.75" x14ac:dyDescent="0.25">
      <c r="B83" s="111">
        <v>64</v>
      </c>
      <c r="C83" s="112"/>
      <c r="D83" s="100">
        <v>45644.416666666664</v>
      </c>
      <c r="E83" s="97">
        <f t="shared" si="990"/>
        <v>0.83333333332848269</v>
      </c>
      <c r="F83" s="98">
        <f t="shared" si="991"/>
        <v>365.125</v>
      </c>
      <c r="G83" s="17">
        <v>808914.93250000011</v>
      </c>
      <c r="H83" s="17">
        <v>9158918.1720000003</v>
      </c>
      <c r="I83" s="18">
        <v>2538.1104999999998</v>
      </c>
      <c r="K83" s="19">
        <f t="shared" si="992"/>
        <v>9.8000000114552677</v>
      </c>
      <c r="L83" s="20">
        <f t="shared" si="993"/>
        <v>-1.0500000789761543</v>
      </c>
      <c r="M83" s="20">
        <f t="shared" si="994"/>
        <v>9.8560895080337598</v>
      </c>
      <c r="N83" s="20">
        <f t="shared" si="995"/>
        <v>-0.55000000002110028</v>
      </c>
      <c r="O83" s="21">
        <f t="shared" si="996"/>
        <v>9.8714234227084177</v>
      </c>
      <c r="P83" s="21">
        <f t="shared" si="997"/>
        <v>11.845708107319052</v>
      </c>
      <c r="Q83" s="22">
        <f t="shared" si="998"/>
        <v>10.071873837353545</v>
      </c>
      <c r="R83" s="26"/>
      <c r="S83" s="52">
        <f t="shared" si="999"/>
        <v>96.115504015685488</v>
      </c>
      <c r="T83" s="53">
        <f t="shared" si="1000"/>
        <v>-3.1939675177857625</v>
      </c>
      <c r="U83" s="26"/>
      <c r="V83" s="23">
        <f t="shared" si="1001"/>
        <v>-16.899999987799674</v>
      </c>
      <c r="W83" s="21">
        <f t="shared" si="1002"/>
        <v>3.6500001326203346</v>
      </c>
      <c r="X83" s="21">
        <f t="shared" si="1003"/>
        <v>17.289664558798052</v>
      </c>
      <c r="Y83" s="21">
        <f t="shared" si="1004"/>
        <v>-5.2999999999883585</v>
      </c>
      <c r="Z83" s="21">
        <f t="shared" si="1005"/>
        <v>18.083763451108126</v>
      </c>
      <c r="AA83" s="21">
        <f t="shared" si="1006"/>
        <v>4.9527595894852797E-2</v>
      </c>
      <c r="AB83" s="22">
        <f t="shared" si="1007"/>
        <v>1.3564558957850819E-4</v>
      </c>
      <c r="AC83" s="26"/>
      <c r="AD83" s="52">
        <f t="shared" si="1008"/>
        <v>282.18733797103454</v>
      </c>
      <c r="AE83" s="53">
        <f t="shared" si="1009"/>
        <v>-17.042476570372564</v>
      </c>
      <c r="AF83" s="26"/>
      <c r="AG83" s="67">
        <f t="shared" si="1010"/>
        <v>8.4418760865982739E-2</v>
      </c>
      <c r="AH83" s="67">
        <f t="shared" si="1011"/>
        <v>20.190763995954949</v>
      </c>
      <c r="AI83" s="26"/>
      <c r="AJ83" s="20">
        <f t="shared" si="1012"/>
        <v>160.6511926959048</v>
      </c>
    </row>
    <row r="84" spans="2:36" ht="15.75" x14ac:dyDescent="0.25">
      <c r="B84" s="113">
        <v>65</v>
      </c>
      <c r="C84" s="114"/>
      <c r="D84" s="100">
        <v>45648.375</v>
      </c>
      <c r="E84" s="97">
        <f t="shared" ref="E84" si="1013">D84-D83</f>
        <v>3.9583333333357587</v>
      </c>
      <c r="F84" s="98">
        <f t="shared" ref="F84" si="1014">D84-D$20</f>
        <v>369.08333333333576</v>
      </c>
      <c r="G84" s="17">
        <v>808915.10550000006</v>
      </c>
      <c r="H84" s="17">
        <v>9158918.1539999992</v>
      </c>
      <c r="I84" s="18">
        <v>2538.1235000000001</v>
      </c>
      <c r="K84" s="19">
        <f t="shared" ref="K84" si="1015">(G84-G83)*100</f>
        <v>17.299999995157123</v>
      </c>
      <c r="L84" s="20">
        <f t="shared" ref="L84" si="1016">(H84-H83)*100</f>
        <v>-1.8000001087784767</v>
      </c>
      <c r="M84" s="20">
        <f t="shared" ref="M84" si="1017">SQRT(K84^2+L84^2)</f>
        <v>17.393389555346563</v>
      </c>
      <c r="N84" s="20">
        <f t="shared" ref="N84" si="1018">(I84-I83)*100</f>
        <v>1.3000000000374712</v>
      </c>
      <c r="O84" s="21">
        <f t="shared" ref="O84" si="1019">(SQRT((G84-G83)^2+(H84-H83)^2+(I84-I83)^2)*100)</f>
        <v>17.441903572263449</v>
      </c>
      <c r="P84" s="21">
        <f t="shared" ref="P84" si="1020">O84/(F84-F83)</f>
        <v>4.4063756393059608</v>
      </c>
      <c r="Q84" s="22">
        <f t="shared" ref="Q84" si="1021">(P84-P83)/(F84-F83)</f>
        <v>-1.8794103077074187</v>
      </c>
      <c r="R84" s="26"/>
      <c r="S84" s="52">
        <f t="shared" ref="S84" si="1022">IF(K84&lt;0, ATAN2(L84,K84)*180/PI()+360,ATAN2(L84,K84)*180/PI())</f>
        <v>95.940037610356143</v>
      </c>
      <c r="T84" s="53">
        <f t="shared" ref="T84" si="1023">ATAN(N84/M84)*180/PI()</f>
        <v>4.2743986420750399</v>
      </c>
      <c r="U84" s="26"/>
      <c r="V84" s="23">
        <f t="shared" ref="V84" si="1024">(G84-$G$20)*100</f>
        <v>0.40000000735744834</v>
      </c>
      <c r="W84" s="21">
        <f t="shared" ref="W84" si="1025">(H84-$H$20)*100</f>
        <v>1.8500000238418579</v>
      </c>
      <c r="X84" s="21">
        <f t="shared" ref="X84" si="1026">SQRT(V84^2+W84^2)</f>
        <v>1.8927493479330098</v>
      </c>
      <c r="Y84" s="21">
        <f t="shared" ref="Y84" si="1027">(I84-$I$20)*100</f>
        <v>-3.9999999999508873</v>
      </c>
      <c r="Z84" s="21">
        <f t="shared" ref="Z84" si="1028">SQRT((G84-$G$20)^2+(H84-$H$20)^2+(I84-$I$20)^2)*100</f>
        <v>4.425211869923058</v>
      </c>
      <c r="AA84" s="21">
        <f t="shared" ref="AA84" si="1029">Z84/F84</f>
        <v>1.1989736382722138E-2</v>
      </c>
      <c r="AB84" s="22">
        <f t="shared" ref="AB84" si="1030">(AA84-$AA$20)/(F84-$F$20)</f>
        <v>3.2485174213742314E-5</v>
      </c>
      <c r="AC84" s="26"/>
      <c r="AD84" s="52">
        <f t="shared" ref="AD84" si="1031">IF(F84&lt;=0,NA(),IF((G84-$G$20)&lt;0,ATAN2((H84-$H$20),(G84-$G$20))*180/PI()+360,ATAN2((H84-$H$20),(G84-$G$20))*180/PI()))</f>
        <v>12.200468792545816</v>
      </c>
      <c r="AE84" s="53">
        <f t="shared" ref="AE84" si="1032">IF(E84&lt;=0,NA(),ATAN(Y84/X84)*180/PI())</f>
        <v>-64.677080158833078</v>
      </c>
      <c r="AF84" s="26"/>
      <c r="AG84" s="67">
        <f t="shared" ref="AG84" si="1033">1/(O84/E84)</f>
        <v>0.22694388355812259</v>
      </c>
      <c r="AH84" s="67">
        <f t="shared" ref="AH84" si="1034">1/(Z84/F84)</f>
        <v>83.404669467216507</v>
      </c>
      <c r="AI84" s="26"/>
      <c r="AJ84" s="20">
        <f t="shared" ref="AJ84" si="1035">SQRT((G84-$E$11)^2+(H84-$F$11)^2+(I84-$G$11)^2)</f>
        <v>160.65289511541525</v>
      </c>
    </row>
    <row r="85" spans="2:36" ht="15.75" x14ac:dyDescent="0.25">
      <c r="B85" s="111">
        <v>66</v>
      </c>
      <c r="C85" s="112"/>
      <c r="D85" s="100">
        <v>45652.375</v>
      </c>
      <c r="E85" s="97">
        <f t="shared" ref="E85:E87" si="1036">D85-D84</f>
        <v>4</v>
      </c>
      <c r="F85" s="98">
        <f t="shared" ref="F85:F87" si="1037">D85-D$20</f>
        <v>373.08333333333576</v>
      </c>
      <c r="G85" s="17">
        <v>808915.10649999999</v>
      </c>
      <c r="H85" s="17">
        <v>9158918.1570000015</v>
      </c>
      <c r="I85" s="18">
        <v>2538.114</v>
      </c>
      <c r="K85" s="19">
        <f t="shared" ref="K85:K87" si="1038">(G85-G84)*100</f>
        <v>9.9999993108212948E-2</v>
      </c>
      <c r="L85" s="20">
        <f t="shared" ref="L85:L87" si="1039">(H85-H84)*100</f>
        <v>0.30000023543834686</v>
      </c>
      <c r="M85" s="20">
        <f t="shared" ref="M85:M87" si="1040">SQRT(K85^2+L85^2)</f>
        <v>0.31622798719390127</v>
      </c>
      <c r="N85" s="20">
        <f t="shared" ref="N85:N87" si="1041">(I85-I84)*100</f>
        <v>-0.95000000001164153</v>
      </c>
      <c r="O85" s="21">
        <f t="shared" ref="O85:O87" si="1042">(SQRT((G85-G84)^2+(H85-H84)^2+(I85-I84)^2)*100)</f>
        <v>1.0012492895911713</v>
      </c>
      <c r="P85" s="21">
        <f t="shared" ref="P85:P87" si="1043">O85/(F85-F84)</f>
        <v>0.25031232239779283</v>
      </c>
      <c r="Q85" s="22">
        <f t="shared" ref="Q85:Q87" si="1044">(P85-P84)/(F85-F84)</f>
        <v>-1.0390158292270419</v>
      </c>
      <c r="R85" s="26"/>
      <c r="S85" s="52">
        <f t="shared" ref="S85:S87" si="1045">IF(K85&lt;0, ATAN2(L85,K85)*180/PI()+360,ATAN2(L85,K85)*180/PI())</f>
        <v>18.434934148697728</v>
      </c>
      <c r="T85" s="53">
        <f t="shared" ref="T85:T87" si="1046">ATAN(N85/M85)*180/PI()</f>
        <v>-71.588866089861995</v>
      </c>
      <c r="U85" s="26"/>
      <c r="V85" s="23">
        <f t="shared" ref="V85:V87" si="1047">(G85-$G$20)*100</f>
        <v>0.50000000046566129</v>
      </c>
      <c r="W85" s="21">
        <f t="shared" ref="W85:W87" si="1048">(H85-$H$20)*100</f>
        <v>2.1500002592802048</v>
      </c>
      <c r="X85" s="21">
        <f t="shared" ref="X85:X87" si="1049">SQRT(V85^2+W85^2)</f>
        <v>2.2073742581108915</v>
      </c>
      <c r="Y85" s="21">
        <f t="shared" ref="Y85:Y87" si="1050">(I85-$I$20)*100</f>
        <v>-4.9499999999625288</v>
      </c>
      <c r="Z85" s="21">
        <f t="shared" ref="Z85:Z87" si="1051">SQRT((G85-$G$20)^2+(H85-$H$20)^2+(I85-$I$20)^2)*100</f>
        <v>5.4198709500318953</v>
      </c>
      <c r="AA85" s="21">
        <f t="shared" ref="AA85:AA87" si="1052">Z85/F85</f>
        <v>1.4527239535488569E-2</v>
      </c>
      <c r="AB85" s="22">
        <f t="shared" ref="AB85:AB87" si="1053">(AA85-$AA$20)/(F85-$F$20)</f>
        <v>3.8938323525990996E-5</v>
      </c>
      <c r="AC85" s="26"/>
      <c r="AD85" s="52">
        <f t="shared" ref="AD85:AD87" si="1054">IF(F85&lt;=0,NA(),IF((G85-$G$20)&lt;0,ATAN2((H85-$H$20),(G85-$G$20))*180/PI()+360,ATAN2((H85-$H$20),(G85-$G$20))*180/PI()))</f>
        <v>13.091891551680462</v>
      </c>
      <c r="AE85" s="53">
        <f t="shared" ref="AE85:AE87" si="1055">IF(E85&lt;=0,NA(),ATAN(Y85/X85)*180/PI())</f>
        <v>-65.966273507990806</v>
      </c>
      <c r="AF85" s="26"/>
      <c r="AG85" s="67">
        <f t="shared" ref="AG85:AG87" si="1056">1/(O85/E85)</f>
        <v>3.9950090767437891</v>
      </c>
      <c r="AH85" s="67">
        <f t="shared" ref="AH85:AH87" si="1057">1/(Z85/F85)</f>
        <v>68.836202332666275</v>
      </c>
      <c r="AI85" s="26"/>
      <c r="AJ85" s="20">
        <f t="shared" ref="AJ85:AJ87" si="1058">SQRT((G85-$E$11)^2+(H85-$F$11)^2+(I85-$G$11)^2)</f>
        <v>160.64894881376389</v>
      </c>
    </row>
    <row r="86" spans="2:36" ht="15.75" x14ac:dyDescent="0.25">
      <c r="B86" s="113">
        <v>67</v>
      </c>
      <c r="C86" s="114"/>
      <c r="D86" s="100">
        <v>45664.375</v>
      </c>
      <c r="E86" s="97">
        <f t="shared" si="1036"/>
        <v>12</v>
      </c>
      <c r="F86" s="98">
        <f t="shared" si="1037"/>
        <v>385.08333333333576</v>
      </c>
      <c r="G86" s="17">
        <v>808915.07154999999</v>
      </c>
      <c r="H86" s="17">
        <v>9158918.2423</v>
      </c>
      <c r="I86" s="18">
        <v>2538.13825</v>
      </c>
      <c r="K86" s="19">
        <f t="shared" si="1038"/>
        <v>-3.4950000001117587</v>
      </c>
      <c r="L86" s="20">
        <f t="shared" si="1039"/>
        <v>8.529999852180481</v>
      </c>
      <c r="M86" s="20">
        <f t="shared" si="1040"/>
        <v>9.2182385778943807</v>
      </c>
      <c r="N86" s="20">
        <f t="shared" si="1041"/>
        <v>2.4249999999938154</v>
      </c>
      <c r="O86" s="21">
        <f t="shared" si="1042"/>
        <v>9.5318700934785205</v>
      </c>
      <c r="P86" s="21">
        <f t="shared" si="1043"/>
        <v>0.79432250778987668</v>
      </c>
      <c r="Q86" s="22">
        <f t="shared" si="1044"/>
        <v>4.5334182116006982E-2</v>
      </c>
      <c r="R86" s="26"/>
      <c r="S86" s="52">
        <f t="shared" si="1045"/>
        <v>337.71959752654067</v>
      </c>
      <c r="T86" s="53">
        <f t="shared" si="1046"/>
        <v>14.738608617244145</v>
      </c>
      <c r="U86" s="26"/>
      <c r="V86" s="23">
        <f t="shared" si="1047"/>
        <v>-2.9949999996460974</v>
      </c>
      <c r="W86" s="21">
        <f t="shared" si="1048"/>
        <v>10.680000111460686</v>
      </c>
      <c r="X86" s="21">
        <f t="shared" si="1049"/>
        <v>11.09199834920112</v>
      </c>
      <c r="Y86" s="21">
        <f t="shared" si="1050"/>
        <v>-2.5249999999687134</v>
      </c>
      <c r="Z86" s="21">
        <f t="shared" si="1051"/>
        <v>11.375766012824032</v>
      </c>
      <c r="AA86" s="21">
        <f t="shared" si="1052"/>
        <v>2.954105002248161E-2</v>
      </c>
      <c r="AB86" s="22">
        <f t="shared" si="1053"/>
        <v>7.6713395427348426E-5</v>
      </c>
      <c r="AC86" s="26"/>
      <c r="AD86" s="52">
        <f t="shared" si="1054"/>
        <v>344.33487239744545</v>
      </c>
      <c r="AE86" s="53">
        <f t="shared" si="1055"/>
        <v>-12.824360020665962</v>
      </c>
      <c r="AF86" s="26"/>
      <c r="AG86" s="67">
        <f t="shared" si="1056"/>
        <v>1.2589344884389597</v>
      </c>
      <c r="AH86" s="67">
        <f t="shared" si="1057"/>
        <v>33.851200253172131</v>
      </c>
      <c r="AI86" s="26"/>
      <c r="AJ86" s="20">
        <f t="shared" si="1058"/>
        <v>160.57015847860032</v>
      </c>
    </row>
    <row r="87" spans="2:36" ht="15.75" x14ac:dyDescent="0.25">
      <c r="B87" s="113">
        <v>68</v>
      </c>
      <c r="C87" s="114"/>
      <c r="D87" s="100">
        <v>45666.375</v>
      </c>
      <c r="E87" s="97">
        <f t="shared" si="1036"/>
        <v>2</v>
      </c>
      <c r="F87" s="98">
        <f t="shared" si="1037"/>
        <v>387.08333333333576</v>
      </c>
      <c r="G87" s="17">
        <v>808915.08565000002</v>
      </c>
      <c r="H87" s="17">
        <v>9158918.24175</v>
      </c>
      <c r="I87" s="18">
        <v>2538.1363999999999</v>
      </c>
      <c r="K87" s="19">
        <f t="shared" si="1038"/>
        <v>1.4100000029429793</v>
      </c>
      <c r="L87" s="20">
        <f t="shared" si="1039"/>
        <v>-5.4999999701976776E-2</v>
      </c>
      <c r="M87" s="20">
        <f t="shared" si="1040"/>
        <v>1.4110722902340684</v>
      </c>
      <c r="N87" s="20">
        <f t="shared" si="1041"/>
        <v>-0.18500000001040462</v>
      </c>
      <c r="O87" s="21">
        <f t="shared" si="1042"/>
        <v>1.4231479221325762</v>
      </c>
      <c r="P87" s="21">
        <f t="shared" si="1043"/>
        <v>0.71157396106628812</v>
      </c>
      <c r="Q87" s="22">
        <f t="shared" si="1044"/>
        <v>-4.1374273361794278E-2</v>
      </c>
      <c r="R87" s="26"/>
      <c r="S87" s="52">
        <f t="shared" si="1045"/>
        <v>92.233809243393324</v>
      </c>
      <c r="T87" s="53">
        <f t="shared" si="1046"/>
        <v>-7.4692175428172636</v>
      </c>
      <c r="U87" s="26"/>
      <c r="V87" s="23">
        <f t="shared" si="1047"/>
        <v>-1.5849999967031181</v>
      </c>
      <c r="W87" s="21">
        <f t="shared" si="1048"/>
        <v>10.625000111758709</v>
      </c>
      <c r="X87" s="21">
        <f t="shared" si="1049"/>
        <v>10.742571962264039</v>
      </c>
      <c r="Y87" s="21">
        <f t="shared" si="1050"/>
        <v>-2.709999999979118</v>
      </c>
      <c r="Z87" s="21">
        <f t="shared" si="1051"/>
        <v>11.079122364353067</v>
      </c>
      <c r="AA87" s="21">
        <f t="shared" si="1052"/>
        <v>2.8622059929437237E-2</v>
      </c>
      <c r="AB87" s="22">
        <f t="shared" si="1053"/>
        <v>7.3942888945800791E-5</v>
      </c>
      <c r="AC87" s="26"/>
      <c r="AD87" s="52">
        <f t="shared" si="1054"/>
        <v>351.51538652524482</v>
      </c>
      <c r="AE87" s="53">
        <f t="shared" si="1055"/>
        <v>-14.158445125626383</v>
      </c>
      <c r="AF87" s="26"/>
      <c r="AG87" s="67">
        <f t="shared" si="1056"/>
        <v>1.4053352915015436</v>
      </c>
      <c r="AH87" s="67">
        <f t="shared" si="1057"/>
        <v>34.938086303547962</v>
      </c>
      <c r="AI87" s="26"/>
      <c r="AJ87" s="20">
        <f t="shared" si="1058"/>
        <v>160.56912512943117</v>
      </c>
    </row>
    <row r="88" spans="2:36" ht="15.75" x14ac:dyDescent="0.25">
      <c r="B88" s="111">
        <v>69</v>
      </c>
      <c r="C88" s="112"/>
      <c r="D88" s="100">
        <v>45685.416666666664</v>
      </c>
      <c r="E88" s="97">
        <f t="shared" ref="E88" si="1059">D88-D87</f>
        <v>19.041666666664241</v>
      </c>
      <c r="F88" s="98">
        <f t="shared" ref="F88" si="1060">D88-D$20</f>
        <v>406.125</v>
      </c>
      <c r="G88" s="17">
        <v>808915.10800000001</v>
      </c>
      <c r="H88" s="17">
        <v>9158918.1660000011</v>
      </c>
      <c r="I88" s="18">
        <v>2538.1409999999996</v>
      </c>
      <c r="K88" s="19">
        <f t="shared" ref="K88:K89" si="1061">(G88-G87)*100</f>
        <v>2.234999998472631</v>
      </c>
      <c r="L88" s="20">
        <f t="shared" ref="L88:L89" si="1062">(H88-H87)*100</f>
        <v>-7.5749998912215233</v>
      </c>
      <c r="M88" s="20">
        <f t="shared" ref="M88:M89" si="1063">SQRT(K88^2+L88^2)</f>
        <v>7.8978382070778554</v>
      </c>
      <c r="N88" s="20">
        <f t="shared" ref="N88:N89" si="1064">(I88-I87)*100</f>
        <v>0.45999999997548002</v>
      </c>
      <c r="O88" s="21">
        <f t="shared" ref="O88:O89" si="1065">(SQRT((G88-G87)^2+(H88-H87)^2+(I88-I87)^2)*100)</f>
        <v>7.9112229361304314</v>
      </c>
      <c r="P88" s="21">
        <f t="shared" ref="P88:P89" si="1066">O88/(F88-F87)</f>
        <v>0.41546903822134473</v>
      </c>
      <c r="Q88" s="22">
        <f t="shared" ref="Q88:Q89" si="1067">(P88-P87)/(F88-F87)</f>
        <v>-1.5550367939342552E-2</v>
      </c>
      <c r="R88" s="26"/>
      <c r="S88" s="52">
        <f t="shared" ref="S88:S89" si="1068">IF(K88&lt;0, ATAN2(L88,K88)*180/PI()+360,ATAN2(L88,K88)*180/PI())</f>
        <v>163.56133125136847</v>
      </c>
      <c r="T88" s="53">
        <f t="shared" ref="T88:T89" si="1069">ATAN(N88/M88)*180/PI()</f>
        <v>3.3333572436863932</v>
      </c>
      <c r="U88" s="26"/>
      <c r="V88" s="23">
        <f t="shared" ref="V88:V89" si="1070">(G88-$G$20)*100</f>
        <v>0.65000000176951289</v>
      </c>
      <c r="W88" s="21">
        <f t="shared" ref="W88:W89" si="1071">(H88-$H$20)*100</f>
        <v>3.0500002205371857</v>
      </c>
      <c r="X88" s="21">
        <f t="shared" ref="X88:X89" si="1072">SQRT(V88^2+W88^2)</f>
        <v>3.1184934419647652</v>
      </c>
      <c r="Y88" s="21">
        <f t="shared" ref="Y88:Y89" si="1073">(I88-$I$20)*100</f>
        <v>-2.250000000003638</v>
      </c>
      <c r="Z88" s="21">
        <f t="shared" ref="Z88:Z89" si="1074">SQRT((G88-$G$20)^2+(H88-$H$20)^2+(I88-$I$20)^2)*100</f>
        <v>3.8454520342338974</v>
      </c>
      <c r="AA88" s="21">
        <f t="shared" ref="AA88:AA89" si="1075">Z88/F88</f>
        <v>9.468641512425725E-3</v>
      </c>
      <c r="AB88" s="22">
        <f t="shared" ref="AB88:AB89" si="1076">(AA88-$AA$20)/(F88-$F$20)</f>
        <v>2.3314598984119975E-5</v>
      </c>
      <c r="AC88" s="26"/>
      <c r="AD88" s="52">
        <f t="shared" ref="AD88:AD89" si="1077">IF(F88&lt;=0,NA(),IF((G88-$G$20)&lt;0,ATAN2((H88-$H$20),(G88-$G$20))*180/PI()+360,ATAN2((H88-$H$20),(G88-$G$20))*180/PI()))</f>
        <v>12.030595283779434</v>
      </c>
      <c r="AE88" s="53">
        <f t="shared" ref="AE88:AE89" si="1078">IF(E88&lt;=0,NA(),ATAN(Y88/X88)*180/PI())</f>
        <v>-35.810532832306158</v>
      </c>
      <c r="AF88" s="26"/>
      <c r="AG88" s="67">
        <f t="shared" ref="AG88:AG89" si="1079">1/(O88/E88)</f>
        <v>2.4069182249562515</v>
      </c>
      <c r="AH88" s="67">
        <f t="shared" ref="AH88:AH89" si="1080">1/(Z88/F88)</f>
        <v>105.61177109595893</v>
      </c>
      <c r="AI88" s="26"/>
      <c r="AJ88" s="20">
        <f t="shared" ref="AJ88:AJ89" si="1081">SQRT((G88-$E$11)^2+(H88-$F$11)^2+(I88-$G$11)^2)</f>
        <v>160.64236931096428</v>
      </c>
    </row>
    <row r="89" spans="2:36" ht="15.75" x14ac:dyDescent="0.25">
      <c r="B89" s="111">
        <v>70</v>
      </c>
      <c r="C89" s="112"/>
      <c r="D89" s="100">
        <v>45687.375</v>
      </c>
      <c r="E89" s="97">
        <f t="shared" ref="E89" si="1082">D89-D88</f>
        <v>1.9583333333357587</v>
      </c>
      <c r="F89" s="98">
        <f t="shared" ref="F89" si="1083">D89-D$20</f>
        <v>408.08333333333576</v>
      </c>
      <c r="G89" s="17">
        <v>808915.09850000008</v>
      </c>
      <c r="H89" s="17">
        <v>9158918.1655000001</v>
      </c>
      <c r="I89" s="18">
        <v>2538.1495</v>
      </c>
      <c r="K89" s="19">
        <f t="shared" si="1061"/>
        <v>-0.94999999273568392</v>
      </c>
      <c r="L89" s="20">
        <f t="shared" si="1062"/>
        <v>-5.0000101327896118E-2</v>
      </c>
      <c r="M89" s="20">
        <f t="shared" si="1063"/>
        <v>0.95131487759342825</v>
      </c>
      <c r="N89" s="20">
        <f t="shared" si="1064"/>
        <v>0.85000000003674359</v>
      </c>
      <c r="O89" s="21">
        <f t="shared" si="1065"/>
        <v>1.2757350808036374</v>
      </c>
      <c r="P89" s="21">
        <f t="shared" si="1066"/>
        <v>0.6514391901967953</v>
      </c>
      <c r="Q89" s="22">
        <f t="shared" si="1067"/>
        <v>0.12049539675327234</v>
      </c>
      <c r="R89" s="26"/>
      <c r="S89" s="52">
        <f t="shared" si="1068"/>
        <v>266.98720637848129</v>
      </c>
      <c r="T89" s="53">
        <f t="shared" si="1069"/>
        <v>41.78079314334483</v>
      </c>
      <c r="U89" s="26"/>
      <c r="V89" s="23">
        <f t="shared" si="1070"/>
        <v>-0.29999999096617103</v>
      </c>
      <c r="W89" s="21">
        <f t="shared" si="1071"/>
        <v>3.0000001192092896</v>
      </c>
      <c r="X89" s="21">
        <f t="shared" si="1072"/>
        <v>3.014962804055044</v>
      </c>
      <c r="Y89" s="21">
        <f t="shared" si="1073"/>
        <v>-1.3999999999668944</v>
      </c>
      <c r="Z89" s="21">
        <f t="shared" si="1074"/>
        <v>3.324154134474326</v>
      </c>
      <c r="AA89" s="21">
        <f t="shared" si="1075"/>
        <v>8.1457728433105316E-3</v>
      </c>
      <c r="AB89" s="22">
        <f t="shared" si="1076"/>
        <v>1.9961052505559688E-5</v>
      </c>
      <c r="AC89" s="26"/>
      <c r="AD89" s="52">
        <f t="shared" si="1077"/>
        <v>354.28940725874429</v>
      </c>
      <c r="AE89" s="53">
        <f t="shared" si="1078"/>
        <v>-24.907830465193452</v>
      </c>
      <c r="AF89" s="26"/>
      <c r="AG89" s="67">
        <f t="shared" si="1079"/>
        <v>1.5350626966392777</v>
      </c>
      <c r="AH89" s="67">
        <f t="shared" si="1080"/>
        <v>122.7630599619801</v>
      </c>
      <c r="AI89" s="26"/>
      <c r="AJ89" s="20">
        <f t="shared" si="1081"/>
        <v>160.64459501928619</v>
      </c>
    </row>
    <row r="90" spans="2:36" ht="15.75" x14ac:dyDescent="0.25">
      <c r="B90" s="111">
        <v>71</v>
      </c>
      <c r="C90" s="112"/>
      <c r="D90" s="100">
        <v>45698.375</v>
      </c>
      <c r="E90" s="97">
        <f t="shared" ref="E90" si="1084">D90-D89</f>
        <v>11</v>
      </c>
      <c r="F90" s="98">
        <f t="shared" ref="F90" si="1085">D90-D$20</f>
        <v>419.08333333333576</v>
      </c>
      <c r="G90" s="17">
        <v>808915.09550000005</v>
      </c>
      <c r="H90" s="17">
        <v>9158918.1695000008</v>
      </c>
      <c r="I90" s="18">
        <v>2538.15</v>
      </c>
      <c r="K90" s="19">
        <f t="shared" ref="K90:K91" si="1086">(G90-G89)*100</f>
        <v>-0.30000000260770321</v>
      </c>
      <c r="L90" s="20">
        <f t="shared" ref="L90:L91" si="1087">(H90-H89)*100</f>
        <v>0.40000006556510925</v>
      </c>
      <c r="M90" s="20">
        <f t="shared" ref="M90:M91" si="1088">SQRT(K90^2+L90^2)</f>
        <v>0.50000005401671077</v>
      </c>
      <c r="N90" s="20">
        <f t="shared" ref="N90:N91" si="1089">(I90-I89)*100</f>
        <v>5.0000000010186341E-2</v>
      </c>
      <c r="O90" s="21">
        <f t="shared" ref="O90:O91" si="1090">(SQRT((G90-G89)^2+(H90-H89)^2+(I90-I89)^2)*100)</f>
        <v>0.5024938348056941</v>
      </c>
      <c r="P90" s="21">
        <f t="shared" ref="P90:P91" si="1091">O90/(F90-F89)</f>
        <v>4.5681257709608555E-2</v>
      </c>
      <c r="Q90" s="22">
        <f t="shared" ref="Q90:Q91" si="1092">(P90-P89)/(F90-F89)</f>
        <v>-5.506890295338062E-2</v>
      </c>
      <c r="R90" s="26"/>
      <c r="S90" s="52">
        <f t="shared" ref="S90:S91" si="1093">IF(K90&lt;0, ATAN2(L90,K90)*180/PI()+360,ATAN2(L90,K90)*180/PI())</f>
        <v>323.13010662302372</v>
      </c>
      <c r="T90" s="53">
        <f t="shared" ref="T90:T91" si="1094">ATAN(N90/M90)*180/PI()</f>
        <v>5.7105925257980825</v>
      </c>
      <c r="U90" s="26"/>
      <c r="V90" s="23">
        <f t="shared" ref="V90:V91" si="1095">(G90-$G$20)*100</f>
        <v>-0.59999999357387424</v>
      </c>
      <c r="W90" s="21">
        <f t="shared" ref="W90:W91" si="1096">(H90-$H$20)*100</f>
        <v>3.4000001847743988</v>
      </c>
      <c r="X90" s="21">
        <f t="shared" ref="X90:X91" si="1097">SQRT(V90^2+W90^2)</f>
        <v>3.4525354811724376</v>
      </c>
      <c r="Y90" s="21">
        <f t="shared" ref="Y90:Y91" si="1098">(I90-$I$20)*100</f>
        <v>-1.3499999999567081</v>
      </c>
      <c r="Z90" s="21">
        <f t="shared" ref="Z90:Z91" si="1099">SQRT((G90-$G$20)^2+(H90-$H$20)^2+(I90-$I$20)^2)*100</f>
        <v>3.7070879742242031</v>
      </c>
      <c r="AA90" s="21">
        <f t="shared" ref="AA90:AA91" si="1100">Z90/F90</f>
        <v>8.8457060430881251E-3</v>
      </c>
      <c r="AB90" s="22">
        <f t="shared" ref="AB90:AB91" si="1101">(AA90-$AA$20)/(F90-$F$20)</f>
        <v>2.1107272323932569E-5</v>
      </c>
      <c r="AC90" s="26"/>
      <c r="AD90" s="52">
        <f t="shared" ref="AD90:AD91" si="1102">IF(F90&lt;=0,NA(),IF((G90-$G$20)&lt;0,ATAN2((H90-$H$20),(G90-$G$20))*180/PI()+360,ATAN2((H90-$H$20),(G90-$G$20))*180/PI()))</f>
        <v>349.99202083647151</v>
      </c>
      <c r="AE90" s="53">
        <f t="shared" ref="AE90:AE91" si="1103">IF(E90&lt;=0,NA(),ATAN(Y90/X90)*180/PI())</f>
        <v>-21.356342284541277</v>
      </c>
      <c r="AF90" s="26"/>
      <c r="AG90" s="67">
        <f t="shared" ref="AG90:AG91" si="1104">1/(O90/E90)</f>
        <v>21.890815843051119</v>
      </c>
      <c r="AH90" s="67">
        <f t="shared" ref="AH90:AH91" si="1105">1/(Z90/F90)</f>
        <v>113.04920094890356</v>
      </c>
      <c r="AI90" s="26"/>
      <c r="AJ90" s="20">
        <f t="shared" ref="AJ90:AJ91" si="1106">SQRT((G90-$E$11)^2+(H90-$F$11)^2+(I90-$G$11)^2)</f>
        <v>160.64097722079697</v>
      </c>
    </row>
    <row r="91" spans="2:36" ht="15.75" x14ac:dyDescent="0.25">
      <c r="B91" s="111">
        <v>72</v>
      </c>
      <c r="C91" s="112"/>
      <c r="D91" s="100">
        <v>45702.458333333336</v>
      </c>
      <c r="E91" s="97">
        <f t="shared" ref="E91:E92" si="1107">D91-D90</f>
        <v>4.0833333333357587</v>
      </c>
      <c r="F91" s="98">
        <f t="shared" ref="F91:F92" si="1108">D91-D$20</f>
        <v>423.16666666667152</v>
      </c>
      <c r="G91" s="17">
        <v>808915.09349999996</v>
      </c>
      <c r="H91" s="17">
        <v>9158918.1715000011</v>
      </c>
      <c r="I91" s="18">
        <v>2538.136</v>
      </c>
      <c r="K91" s="19">
        <f t="shared" si="1086"/>
        <v>-0.20000000949949026</v>
      </c>
      <c r="L91" s="20">
        <f t="shared" si="1087"/>
        <v>0.20000003278255463</v>
      </c>
      <c r="M91" s="20">
        <f t="shared" si="1088"/>
        <v>0.28284274237254015</v>
      </c>
      <c r="N91" s="20">
        <f t="shared" si="1089"/>
        <v>-1.4000000000123691</v>
      </c>
      <c r="O91" s="21">
        <f t="shared" si="1090"/>
        <v>1.4282856916413651</v>
      </c>
      <c r="P91" s="21">
        <f t="shared" si="1091"/>
        <v>0.34978425101400412</v>
      </c>
      <c r="Q91" s="22">
        <f t="shared" si="1092"/>
        <v>7.4474202441848547E-2</v>
      </c>
      <c r="R91" s="26"/>
      <c r="S91" s="52">
        <f t="shared" si="1093"/>
        <v>315.00000333505295</v>
      </c>
      <c r="T91" s="53">
        <f t="shared" si="1094"/>
        <v>-78.578245165530788</v>
      </c>
      <c r="U91" s="26"/>
      <c r="V91" s="23">
        <f t="shared" si="1095"/>
        <v>-0.8000000030733645</v>
      </c>
      <c r="W91" s="21">
        <f t="shared" si="1096"/>
        <v>3.6000002175569534</v>
      </c>
      <c r="X91" s="21">
        <f t="shared" si="1097"/>
        <v>3.687817995960144</v>
      </c>
      <c r="Y91" s="21">
        <f t="shared" si="1098"/>
        <v>-2.7499999999690772</v>
      </c>
      <c r="Z91" s="21">
        <f t="shared" si="1099"/>
        <v>4.6002719018724774</v>
      </c>
      <c r="AA91" s="21">
        <f t="shared" si="1100"/>
        <v>1.0871063966614631E-2</v>
      </c>
      <c r="AB91" s="22">
        <f t="shared" si="1101"/>
        <v>2.5689792752929119E-5</v>
      </c>
      <c r="AC91" s="26"/>
      <c r="AD91" s="52">
        <f t="shared" si="1102"/>
        <v>347.47119297747707</v>
      </c>
      <c r="AE91" s="53">
        <f t="shared" si="1103"/>
        <v>-36.711835235840191</v>
      </c>
      <c r="AF91" s="26"/>
      <c r="AG91" s="67">
        <f t="shared" si="1104"/>
        <v>2.8589051596836002</v>
      </c>
      <c r="AH91" s="67">
        <f t="shared" si="1105"/>
        <v>91.987316335459951</v>
      </c>
      <c r="AI91" s="26"/>
      <c r="AJ91" s="20">
        <f t="shared" si="1106"/>
        <v>160.63790432631799</v>
      </c>
    </row>
    <row r="92" spans="2:36" ht="15.75" x14ac:dyDescent="0.25">
      <c r="B92" s="111">
        <v>73</v>
      </c>
      <c r="C92" s="112"/>
      <c r="D92" s="100">
        <v>45704.625</v>
      </c>
      <c r="E92" s="97">
        <f t="shared" si="1107"/>
        <v>2.1666666666642413</v>
      </c>
      <c r="F92" s="98">
        <f t="shared" si="1108"/>
        <v>425.33333333333576</v>
      </c>
      <c r="G92" s="17">
        <v>808915.09600000002</v>
      </c>
      <c r="H92" s="17">
        <v>9158918.1710000001</v>
      </c>
      <c r="I92" s="18">
        <v>2538.1419999999998</v>
      </c>
      <c r="K92" s="19">
        <f t="shared" ref="K92" si="1109">(G92-G91)*100</f>
        <v>0.25000000605359674</v>
      </c>
      <c r="L92" s="20">
        <f t="shared" ref="L92" si="1110">(H92-H91)*100</f>
        <v>-5.0000101327896118E-2</v>
      </c>
      <c r="M92" s="20">
        <f t="shared" ref="M92" si="1111">SQRT(K92^2+L92^2)</f>
        <v>0.25495100148773348</v>
      </c>
      <c r="N92" s="20">
        <f t="shared" ref="N92" si="1112">(I92-I91)*100</f>
        <v>0.59999999998581188</v>
      </c>
      <c r="O92" s="21">
        <f t="shared" ref="O92" si="1113">(SQRT((G92-G91)^2+(H92-H91)^2+(I92-I91)^2)*100)</f>
        <v>0.65192025060015779</v>
      </c>
      <c r="P92" s="21">
        <f t="shared" ref="P92" si="1114">O92/(F92-F91)</f>
        <v>0.30088626950810193</v>
      </c>
      <c r="Q92" s="22">
        <f t="shared" ref="Q92" si="1115">(P92-P91)/(F92-F91)</f>
        <v>-2.2568299156595504E-2</v>
      </c>
      <c r="R92" s="26"/>
      <c r="S92" s="52">
        <f t="shared" ref="S92" si="1116">IF(K92&lt;0, ATAN2(L92,K92)*180/PI()+360,ATAN2(L92,K92)*180/PI())</f>
        <v>101.30995453667829</v>
      </c>
      <c r="T92" s="53">
        <f t="shared" ref="T92" si="1117">ATAN(N92/M92)*180/PI()</f>
        <v>66.978471273826969</v>
      </c>
      <c r="U92" s="26"/>
      <c r="V92" s="23">
        <f t="shared" ref="V92" si="1118">(G92-$G$20)*100</f>
        <v>-0.54999999701976776</v>
      </c>
      <c r="W92" s="21">
        <f t="shared" ref="W92" si="1119">(H92-$H$20)*100</f>
        <v>3.5500001162290573</v>
      </c>
      <c r="X92" s="21">
        <f t="shared" ref="X92" si="1120">SQRT(V92^2+W92^2)</f>
        <v>3.5923531037396734</v>
      </c>
      <c r="Y92" s="21">
        <f t="shared" ref="Y92" si="1121">(I92-$I$20)*100</f>
        <v>-2.1499999999832653</v>
      </c>
      <c r="Z92" s="21">
        <f t="shared" ref="Z92" si="1122">SQRT((G92-$G$20)^2+(H92-$H$20)^2+(I92-$I$20)^2)*100</f>
        <v>4.1865858192417491</v>
      </c>
      <c r="AA92" s="21">
        <f t="shared" ref="AA92" si="1123">Z92/F92</f>
        <v>9.8430701079350903E-3</v>
      </c>
      <c r="AB92" s="22">
        <f t="shared" ref="AB92" si="1124">(AA92-$AA$20)/(F92-$F$20)</f>
        <v>2.3142014360348827E-5</v>
      </c>
      <c r="AC92" s="26"/>
      <c r="AD92" s="52">
        <f t="shared" ref="AD92" si="1125">IF(F92&lt;=0,NA(),IF((G92-$G$20)&lt;0,ATAN2((H92-$H$20),(G92-$G$20))*180/PI()+360,ATAN2((H92-$H$20),(G92-$G$20))*180/PI()))</f>
        <v>351.19320763635648</v>
      </c>
      <c r="AE92" s="53">
        <f t="shared" ref="AE92" si="1126">IF(E92&lt;=0,NA(),ATAN(Y92/X92)*180/PI())</f>
        <v>-30.900246840485625</v>
      </c>
      <c r="AF92" s="26"/>
      <c r="AG92" s="67">
        <f t="shared" ref="AG92" si="1127">1/(O92/E92)</f>
        <v>3.32351490028053</v>
      </c>
      <c r="AH92" s="67">
        <f t="shared" ref="AH92" si="1128">1/(Z92/F92)</f>
        <v>101.59431854435741</v>
      </c>
      <c r="AI92" s="26"/>
      <c r="AJ92" s="20">
        <f t="shared" ref="AJ92" si="1129">SQRT((G92-$E$11)^2+(H92-$F$11)^2+(I92-$G$11)^2)</f>
        <v>160.63870352493475</v>
      </c>
    </row>
    <row r="93" spans="2:36" ht="15.75" x14ac:dyDescent="0.25">
      <c r="B93" s="111">
        <v>74</v>
      </c>
      <c r="C93" s="112"/>
      <c r="D93" s="100">
        <v>45713.625</v>
      </c>
      <c r="E93" s="97">
        <f t="shared" ref="E93" si="1130">D93-D92</f>
        <v>9</v>
      </c>
      <c r="F93" s="98">
        <f t="shared" ref="F93" si="1131">D93-D$20</f>
        <v>434.33333333333576</v>
      </c>
      <c r="G93" s="17">
        <v>808915.1</v>
      </c>
      <c r="H93" s="17">
        <v>9158918.1744999997</v>
      </c>
      <c r="I93" s="18">
        <v>2538.14</v>
      </c>
      <c r="K93" s="19">
        <f t="shared" ref="K93" si="1132">(G93-G92)*100</f>
        <v>0.39999999571591616</v>
      </c>
      <c r="L93" s="20">
        <f t="shared" ref="L93" si="1133">(H93-H92)*100</f>
        <v>0.34999996423721313</v>
      </c>
      <c r="M93" s="20">
        <f t="shared" ref="M93" si="1134">SQRT(K93^2+L93^2)</f>
        <v>0.53150726386267144</v>
      </c>
      <c r="N93" s="20">
        <f t="shared" ref="N93" si="1135">(I93-I92)*100</f>
        <v>-0.19999999999527063</v>
      </c>
      <c r="O93" s="21">
        <f t="shared" ref="O93" si="1136">(SQRT((G93-G92)^2+(H93-H92)^2+(I93-I92)^2)*100)</f>
        <v>0.56789080951965731</v>
      </c>
      <c r="P93" s="21">
        <f t="shared" ref="P93" si="1137">O93/(F93-F92)</f>
        <v>6.3098978835517475E-2</v>
      </c>
      <c r="Q93" s="22">
        <f t="shared" ref="Q93" si="1138">(P93-P92)/(F93-F92)</f>
        <v>-2.6420810074731609E-2</v>
      </c>
      <c r="R93" s="26"/>
      <c r="S93" s="52">
        <f t="shared" ref="S93" si="1139">IF(K93&lt;0, ATAN2(L93,K93)*180/PI()+360,ATAN2(L93,K93)*180/PI())</f>
        <v>48.814077431500138</v>
      </c>
      <c r="T93" s="53">
        <f t="shared" ref="T93" si="1140">ATAN(N93/M93)*180/PI()</f>
        <v>-20.620734899423812</v>
      </c>
      <c r="U93" s="26"/>
      <c r="V93" s="23">
        <f t="shared" ref="V93" si="1141">(G93-$G$20)*100</f>
        <v>-0.1500000013038516</v>
      </c>
      <c r="W93" s="21">
        <f t="shared" ref="W93" si="1142">(H93-$H$20)*100</f>
        <v>3.9000000804662704</v>
      </c>
      <c r="X93" s="21">
        <f t="shared" ref="X93" si="1143">SQRT(V93^2+W93^2)</f>
        <v>3.9028836298342373</v>
      </c>
      <c r="Y93" s="21">
        <f t="shared" ref="Y93" si="1144">(I93-$I$20)*100</f>
        <v>-2.3499999999785359</v>
      </c>
      <c r="Z93" s="21">
        <f t="shared" ref="Z93" si="1145">SQRT((G93-$G$20)^2+(H93-$H$20)^2+(I93-$I$20)^2)*100</f>
        <v>4.555765646730217</v>
      </c>
      <c r="AA93" s="21">
        <f t="shared" ref="AA93" si="1146">Z93/F93</f>
        <v>1.0489099723860763E-2</v>
      </c>
      <c r="AB93" s="22">
        <f t="shared" ref="AB93" si="1147">(AA93-$AA$20)/(F93-$F$20)</f>
        <v>2.4149884245266396E-5</v>
      </c>
      <c r="AC93" s="26"/>
      <c r="AD93" s="52">
        <f t="shared" ref="AD93" si="1148">IF(F93&lt;=0,NA(),IF((G93-$G$20)&lt;0,ATAN2((H93-$H$20),(G93-$G$20))*180/PI()+360,ATAN2((H93-$H$20),(G93-$G$20))*180/PI()))</f>
        <v>357.79740186450738</v>
      </c>
      <c r="AE93" s="53">
        <f t="shared" ref="AE93" si="1149">IF(E93&lt;=0,NA(),ATAN(Y93/X93)*180/PI())</f>
        <v>-31.052940777905643</v>
      </c>
      <c r="AF93" s="26"/>
      <c r="AG93" s="67">
        <f t="shared" ref="AG93" si="1150">1/(O93/E93)</f>
        <v>15.848117013220424</v>
      </c>
      <c r="AH93" s="67">
        <f t="shared" ref="AH93" si="1151">1/(Z93/F93)</f>
        <v>95.337066700317934</v>
      </c>
      <c r="AI93" s="26"/>
      <c r="AJ93" s="20">
        <f t="shared" ref="AJ93" si="1152">SQRT((G93-$E$11)^2+(H93-$F$11)^2+(I93-$G$11)^2)</f>
        <v>160.63465286648793</v>
      </c>
    </row>
    <row r="94" spans="2:36" ht="15.75" x14ac:dyDescent="0.25">
      <c r="B94" s="111">
        <v>75</v>
      </c>
      <c r="C94" s="112"/>
      <c r="D94" s="100"/>
      <c r="E94" s="97"/>
      <c r="F94" s="98"/>
      <c r="G94" s="17"/>
      <c r="H94" s="17"/>
      <c r="I94" s="18"/>
    </row>
    <row r="95" spans="2:36" ht="15.75" x14ac:dyDescent="0.25">
      <c r="B95" s="111">
        <v>76</v>
      </c>
      <c r="C95" s="112"/>
      <c r="D95" s="100"/>
      <c r="E95" s="97"/>
      <c r="F95" s="98"/>
      <c r="G95" s="17"/>
      <c r="H95" s="17"/>
      <c r="I95" s="18"/>
    </row>
    <row r="96" spans="2:36" ht="15.75" x14ac:dyDescent="0.25">
      <c r="B96" s="111">
        <v>77</v>
      </c>
      <c r="C96" s="112"/>
      <c r="D96" s="100"/>
      <c r="E96" s="97"/>
      <c r="F96" s="98"/>
      <c r="G96" s="17"/>
      <c r="H96" s="17"/>
      <c r="I96" s="18"/>
    </row>
    <row r="97" spans="2:9" ht="15.75" x14ac:dyDescent="0.25">
      <c r="B97" s="111">
        <v>78</v>
      </c>
      <c r="C97" s="112"/>
      <c r="D97" s="100"/>
      <c r="E97" s="97"/>
      <c r="F97" s="98"/>
      <c r="G97" s="17"/>
      <c r="H97" s="17"/>
      <c r="I97" s="18"/>
    </row>
    <row r="98" spans="2:9" ht="15.75" x14ac:dyDescent="0.25">
      <c r="B98" s="111">
        <v>79</v>
      </c>
      <c r="C98" s="112"/>
      <c r="D98" s="100"/>
      <c r="E98" s="97"/>
      <c r="F98" s="98"/>
      <c r="G98" s="17"/>
      <c r="H98" s="17"/>
      <c r="I98" s="18"/>
    </row>
    <row r="99" spans="2:9" ht="15.75" x14ac:dyDescent="0.25">
      <c r="B99" s="111">
        <v>80</v>
      </c>
      <c r="C99" s="112"/>
      <c r="D99" s="100"/>
      <c r="E99" s="97"/>
      <c r="F99" s="98"/>
      <c r="G99" s="17"/>
      <c r="H99" s="17"/>
      <c r="I99" s="18"/>
    </row>
    <row r="100" spans="2:9" ht="15.75" x14ac:dyDescent="0.25">
      <c r="B100" s="111">
        <v>81</v>
      </c>
      <c r="C100" s="112"/>
      <c r="D100" s="100"/>
      <c r="E100" s="97"/>
      <c r="F100" s="98"/>
      <c r="G100" s="17"/>
      <c r="H100" s="17"/>
      <c r="I100" s="18"/>
    </row>
    <row r="101" spans="2:9" ht="15.75" x14ac:dyDescent="0.25">
      <c r="B101" s="111">
        <v>82</v>
      </c>
      <c r="C101" s="112"/>
      <c r="D101" s="100"/>
      <c r="E101" s="97"/>
      <c r="F101" s="98"/>
      <c r="G101" s="17"/>
      <c r="H101" s="17"/>
      <c r="I101" s="18"/>
    </row>
    <row r="102" spans="2:9" ht="15.75" x14ac:dyDescent="0.25">
      <c r="B102" s="111">
        <v>83</v>
      </c>
      <c r="C102" s="112"/>
      <c r="D102" s="100"/>
      <c r="E102" s="97"/>
      <c r="F102" s="98"/>
      <c r="G102" s="17"/>
      <c r="H102" s="17"/>
      <c r="I102" s="18"/>
    </row>
    <row r="103" spans="2:9" ht="15.75" x14ac:dyDescent="0.25">
      <c r="B103" s="111">
        <v>84</v>
      </c>
      <c r="C103" s="112"/>
      <c r="D103" s="100"/>
      <c r="E103" s="97"/>
      <c r="F103" s="98"/>
      <c r="G103" s="17"/>
      <c r="H103" s="17"/>
      <c r="I103" s="18"/>
    </row>
    <row r="104" spans="2:9" ht="15.75" x14ac:dyDescent="0.25">
      <c r="B104" s="111">
        <v>85</v>
      </c>
      <c r="C104" s="112"/>
      <c r="D104" s="100"/>
      <c r="E104" s="97"/>
      <c r="F104" s="98"/>
      <c r="G104" s="17"/>
      <c r="H104" s="17"/>
      <c r="I104" s="18"/>
    </row>
    <row r="105" spans="2:9" ht="15.75" x14ac:dyDescent="0.25">
      <c r="B105" s="111">
        <v>86</v>
      </c>
      <c r="C105" s="112"/>
      <c r="D105" s="100"/>
      <c r="E105" s="97"/>
      <c r="F105" s="98"/>
      <c r="G105" s="17"/>
      <c r="H105" s="17"/>
      <c r="I105" s="18"/>
    </row>
    <row r="106" spans="2:9" ht="15.75" x14ac:dyDescent="0.25">
      <c r="B106" s="111">
        <v>87</v>
      </c>
      <c r="C106" s="112"/>
      <c r="D106" s="100"/>
      <c r="E106" s="97"/>
      <c r="F106" s="98"/>
      <c r="G106" s="17"/>
      <c r="H106" s="17"/>
      <c r="I106" s="18"/>
    </row>
  </sheetData>
  <mergeCells count="99">
    <mergeCell ref="B106:C106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90:C90"/>
    <mergeCell ref="B81:C81"/>
    <mergeCell ref="B82:C82"/>
    <mergeCell ref="B83:C83"/>
    <mergeCell ref="B57:C57"/>
    <mergeCell ref="B58:C58"/>
    <mergeCell ref="B69:C69"/>
    <mergeCell ref="B60:C60"/>
    <mergeCell ref="B61:C61"/>
    <mergeCell ref="B62:C62"/>
    <mergeCell ref="B63:C63"/>
    <mergeCell ref="B68:C68"/>
    <mergeCell ref="B64:C64"/>
    <mergeCell ref="B65:C65"/>
    <mergeCell ref="B66:C66"/>
    <mergeCell ref="B67:C67"/>
    <mergeCell ref="B72:C72"/>
    <mergeCell ref="B38:C38"/>
    <mergeCell ref="B39:C39"/>
    <mergeCell ref="AD17:AE17"/>
    <mergeCell ref="AG17:AG18"/>
    <mergeCell ref="B24:C24"/>
    <mergeCell ref="B26:C26"/>
    <mergeCell ref="B27:C27"/>
    <mergeCell ref="B28:C28"/>
    <mergeCell ref="B29:C29"/>
    <mergeCell ref="B30:C30"/>
    <mergeCell ref="B36:C36"/>
    <mergeCell ref="B37:C37"/>
    <mergeCell ref="B31:C31"/>
    <mergeCell ref="B32:C32"/>
    <mergeCell ref="B33:C33"/>
    <mergeCell ref="AH17:AH18"/>
    <mergeCell ref="G17:I17"/>
    <mergeCell ref="B20:C20"/>
    <mergeCell ref="B21:C21"/>
    <mergeCell ref="K17:Q17"/>
    <mergeCell ref="S17:T17"/>
    <mergeCell ref="V17:AB17"/>
    <mergeCell ref="F17:F18"/>
    <mergeCell ref="B35:C35"/>
    <mergeCell ref="B2:D5"/>
    <mergeCell ref="B17:C19"/>
    <mergeCell ref="D17:D19"/>
    <mergeCell ref="E17:E18"/>
    <mergeCell ref="B25:C25"/>
    <mergeCell ref="B22:C22"/>
    <mergeCell ref="B23:C23"/>
    <mergeCell ref="B34:C34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70:C70"/>
    <mergeCell ref="B71:C71"/>
    <mergeCell ref="B59:C59"/>
    <mergeCell ref="B54:C54"/>
    <mergeCell ref="B55:C55"/>
    <mergeCell ref="B56:C56"/>
    <mergeCell ref="B78:C78"/>
    <mergeCell ref="B79:C79"/>
    <mergeCell ref="B80:C80"/>
    <mergeCell ref="B73:C73"/>
    <mergeCell ref="B74:C74"/>
    <mergeCell ref="B75:C75"/>
    <mergeCell ref="B76:C76"/>
    <mergeCell ref="B77:C77"/>
    <mergeCell ref="B89:C89"/>
    <mergeCell ref="B84:C84"/>
    <mergeCell ref="B85:C85"/>
    <mergeCell ref="B86:C86"/>
    <mergeCell ref="B87:C87"/>
    <mergeCell ref="B88:C88"/>
  </mergeCells>
  <pageMargins left="0.7" right="0.7" top="0.75" bottom="0.75" header="0.3" footer="0.3"/>
  <pageSetup paperSize="9" scale="2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44E8-B4AB-471C-B7FF-8602AD42B62C}">
  <dimension ref="B1:CV107"/>
  <sheetViews>
    <sheetView zoomScale="70" zoomScaleNormal="70" workbookViewId="0">
      <pane ySplit="19" topLeftCell="A79" activePane="bottomLeft" state="frozen"/>
      <selection activeCell="N75" sqref="N75"/>
      <selection pane="bottomLeft" activeCell="E97" sqref="E97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.140625" customWidth="1"/>
    <col min="5" max="9" width="15.5703125" customWidth="1"/>
    <col min="10" max="10" width="1.140625" customWidth="1"/>
    <col min="11" max="12" width="12.42578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5"/>
      <c r="C2" s="116"/>
      <c r="D2" s="117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8"/>
      <c r="C3" s="119"/>
      <c r="D3" s="120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8"/>
      <c r="C4" s="119"/>
      <c r="D4" s="120"/>
      <c r="E4" s="34"/>
      <c r="F4" s="29"/>
      <c r="G4" s="29"/>
      <c r="H4" s="29"/>
      <c r="I4" s="30"/>
      <c r="J4" s="2"/>
      <c r="K4" s="69"/>
      <c r="L4" s="69"/>
      <c r="M4" s="69"/>
      <c r="N4" s="6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21"/>
      <c r="C5" s="122"/>
      <c r="D5" s="123"/>
      <c r="E5" s="35"/>
      <c r="F5" s="31"/>
      <c r="G5" s="31"/>
      <c r="H5" s="31"/>
      <c r="I5" s="32"/>
      <c r="J5" s="2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43</v>
      </c>
      <c r="J8" s="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L9" t="s">
        <v>50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49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L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M13" s="70"/>
      <c r="N13" s="71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808897.12650000001</v>
      </c>
      <c r="F14" s="68">
        <f>H20</f>
        <v>9158926.9534999989</v>
      </c>
      <c r="G14" s="68">
        <f>I20</f>
        <v>2538.1605</v>
      </c>
      <c r="H14" s="86"/>
      <c r="I14" s="87"/>
      <c r="J14" s="5"/>
      <c r="K14" s="73"/>
      <c r="L14" s="73"/>
      <c r="M14" s="73"/>
      <c r="N14" s="71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24" t="s">
        <v>1</v>
      </c>
      <c r="C17" s="125"/>
      <c r="D17" s="130" t="s">
        <v>0</v>
      </c>
      <c r="E17" s="133" t="s">
        <v>19</v>
      </c>
      <c r="F17" s="130" t="s">
        <v>2</v>
      </c>
      <c r="G17" s="137" t="s">
        <v>22</v>
      </c>
      <c r="H17" s="138"/>
      <c r="I17" s="139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7" t="s">
        <v>23</v>
      </c>
      <c r="T17" s="139"/>
      <c r="U17" s="7"/>
      <c r="V17" s="137" t="s">
        <v>24</v>
      </c>
      <c r="W17" s="143"/>
      <c r="X17" s="143"/>
      <c r="Y17" s="143"/>
      <c r="Z17" s="143"/>
      <c r="AA17" s="143"/>
      <c r="AB17" s="139"/>
      <c r="AC17" s="7"/>
      <c r="AD17" s="137" t="s">
        <v>34</v>
      </c>
      <c r="AE17" s="139"/>
      <c r="AF17" s="7"/>
      <c r="AG17" s="135" t="s">
        <v>35</v>
      </c>
      <c r="AH17" s="135" t="s">
        <v>35</v>
      </c>
      <c r="AI17" s="7"/>
      <c r="AJ17" s="95" t="s">
        <v>38</v>
      </c>
    </row>
    <row r="18" spans="2:100" ht="15.75" x14ac:dyDescent="0.25">
      <c r="B18" s="126"/>
      <c r="C18" s="127"/>
      <c r="D18" s="131"/>
      <c r="E18" s="134"/>
      <c r="F18" s="131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36"/>
      <c r="AH18" s="136"/>
      <c r="AI18" s="7"/>
      <c r="AJ18" s="96" t="s">
        <v>39</v>
      </c>
    </row>
    <row r="19" spans="2:100" ht="18.75" thickBot="1" x14ac:dyDescent="0.3">
      <c r="B19" s="128"/>
      <c r="C19" s="129"/>
      <c r="D19" s="132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11">
        <v>1</v>
      </c>
      <c r="C20" s="112"/>
      <c r="D20" s="101">
        <v>45279.291666666664</v>
      </c>
      <c r="E20" s="25">
        <v>0</v>
      </c>
      <c r="F20" s="24">
        <v>0</v>
      </c>
      <c r="G20" s="17">
        <v>808897.12650000001</v>
      </c>
      <c r="H20" s="17">
        <v>9158926.9534999989</v>
      </c>
      <c r="I20" s="18">
        <v>2538.1605</v>
      </c>
      <c r="J20" s="6"/>
      <c r="K20" s="19">
        <f>(G20-G20)*100</f>
        <v>0</v>
      </c>
      <c r="L20" s="20">
        <f>(H20-H20)*100</f>
        <v>0</v>
      </c>
      <c r="M20" s="20">
        <f t="shared" ref="M20:M21" si="0">SQRT(K20^2+L20^2)</f>
        <v>0</v>
      </c>
      <c r="N20" s="20">
        <f>(I20-I20)*100</f>
        <v>0</v>
      </c>
      <c r="O20" s="21">
        <f>(SQRT((G20-G20)^2+(H20-H20)^2+(I20-I20)^2)*100)</f>
        <v>0</v>
      </c>
      <c r="P20" s="21">
        <v>0</v>
      </c>
      <c r="Q20" s="22">
        <v>0</v>
      </c>
      <c r="R20" s="26"/>
      <c r="S20" s="52">
        <v>0</v>
      </c>
      <c r="T20" s="53">
        <v>0</v>
      </c>
      <c r="U20" s="26"/>
      <c r="V20" s="50">
        <f t="shared" ref="V20:V21" si="1">(G20-$G$20)*100</f>
        <v>0</v>
      </c>
      <c r="W20" s="60">
        <f t="shared" ref="W20:W21" si="2">(H20-$H$20)*100</f>
        <v>0</v>
      </c>
      <c r="X20" s="60">
        <v>0</v>
      </c>
      <c r="Y20" s="60">
        <f t="shared" ref="Y20:Y21" si="3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4">SQRT((G20-$E$11)^2+(H20-$F$11)^2+(I20-$G$11)^2)</f>
        <v>154.87214246362282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3">
        <v>2</v>
      </c>
      <c r="C21" s="114"/>
      <c r="D21" s="100">
        <v>45280.291666666664</v>
      </c>
      <c r="E21" s="97">
        <f t="shared" ref="E21" si="5">D21-D20</f>
        <v>1</v>
      </c>
      <c r="F21" s="98">
        <f t="shared" ref="F21" si="6">D21-D$20</f>
        <v>1</v>
      </c>
      <c r="G21" s="17">
        <v>808897.11899999995</v>
      </c>
      <c r="H21" s="17">
        <v>9158926.9550000001</v>
      </c>
      <c r="I21" s="18">
        <v>2538.1620000000003</v>
      </c>
      <c r="J21" s="6"/>
      <c r="K21" s="19">
        <f t="shared" ref="K21:L21" si="7">(G21-G20)*100</f>
        <v>-0.75000000651925802</v>
      </c>
      <c r="L21" s="20">
        <f t="shared" si="7"/>
        <v>0.15000011771917343</v>
      </c>
      <c r="M21" s="20">
        <f t="shared" si="0"/>
        <v>0.76485295651821394</v>
      </c>
      <c r="N21" s="20">
        <f t="shared" ref="N21" si="8">(I21-I20)*100</f>
        <v>0.15000000003055902</v>
      </c>
      <c r="O21" s="21">
        <f t="shared" ref="O21" si="9">(SQRT((G21-G20)^2+(H21-H20)^2+(I21-I20)^2)*100)</f>
        <v>0.77942289234010864</v>
      </c>
      <c r="P21" s="21">
        <f t="shared" ref="P21" si="10">O21/(F21-F20)</f>
        <v>0.77942289234010864</v>
      </c>
      <c r="Q21" s="22">
        <f t="shared" ref="Q21" si="11">(P21-P20)/(F21-F20)</f>
        <v>0.77942289234010864</v>
      </c>
      <c r="R21" s="26"/>
      <c r="S21" s="52">
        <f t="shared" ref="S21" si="12">IF(K21&lt;0, ATAN2(L21,K21)*180/PI()+360,ATAN2(L21,K21)*180/PI())</f>
        <v>281.3099410254386</v>
      </c>
      <c r="T21" s="53">
        <f t="shared" ref="T21" si="13">ATAN(N21/M21)*180/PI()</f>
        <v>11.095802868294095</v>
      </c>
      <c r="U21" s="26"/>
      <c r="V21" s="23">
        <f t="shared" si="1"/>
        <v>-0.75000000651925802</v>
      </c>
      <c r="W21" s="21">
        <f t="shared" si="2"/>
        <v>0.15000011771917343</v>
      </c>
      <c r="X21" s="21">
        <f t="shared" ref="X21" si="14">SQRT(V21^2+W21^2)</f>
        <v>0.76485295651821394</v>
      </c>
      <c r="Y21" s="21">
        <f t="shared" si="3"/>
        <v>0.15000000003055902</v>
      </c>
      <c r="Z21" s="21">
        <f t="shared" ref="Z21" si="15">SQRT((G21-$G$20)^2+(H21-$H$20)^2+(I21-$I$20)^2)*100</f>
        <v>0.77942289234010864</v>
      </c>
      <c r="AA21" s="21">
        <f t="shared" ref="AA21" si="16">Z21/F21</f>
        <v>0.77942289234010864</v>
      </c>
      <c r="AB21" s="22">
        <f t="shared" ref="AB21" si="17">(AA21-$AA$20)/(F21-$F$20)</f>
        <v>0.77942289234010864</v>
      </c>
      <c r="AC21" s="26"/>
      <c r="AD21" s="52">
        <f t="shared" ref="AD21" si="18">IF(F21&lt;=0,NA(),IF((G21-$G$20)&lt;0,ATAN2((H21-$H$20),(G21-$G$20))*180/PI()+360,ATAN2((H21-$H$20),(G21-$G$20))*180/PI()))</f>
        <v>281.3099410254386</v>
      </c>
      <c r="AE21" s="53">
        <f t="shared" ref="AE21" si="19">IF(E21&lt;=0,NA(),ATAN(Y21/X21)*180/PI())</f>
        <v>11.095802868294095</v>
      </c>
      <c r="AF21" s="26"/>
      <c r="AG21" s="67">
        <f t="shared" ref="AG21" si="20">1/(O21/E21)</f>
        <v>1.2830005505709992</v>
      </c>
      <c r="AH21" s="67">
        <f t="shared" ref="AH21" si="21">1/(Z21/F21)</f>
        <v>1.2830005505709992</v>
      </c>
      <c r="AI21" s="26"/>
      <c r="AJ21" s="20">
        <f t="shared" si="4"/>
        <v>154.87247556997693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3">
        <v>3</v>
      </c>
      <c r="C22" s="114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808897.12950000004</v>
      </c>
      <c r="H22" s="17">
        <v>9158926.9534999989</v>
      </c>
      <c r="I22" s="18">
        <v>2538.1605</v>
      </c>
      <c r="K22" s="19">
        <f t="shared" ref="K22:K23" si="24">(G22-G21)*100</f>
        <v>1.0500000091269612</v>
      </c>
      <c r="L22" s="20">
        <f t="shared" ref="L22:L23" si="25">(H22-H21)*100</f>
        <v>-0.15000011771917343</v>
      </c>
      <c r="M22" s="20">
        <f t="shared" ref="M22:M23" si="26">SQRT(K22^2+L22^2)</f>
        <v>1.0606601974630634</v>
      </c>
      <c r="N22" s="20">
        <f t="shared" ref="N22:N23" si="27">(I22-I21)*100</f>
        <v>-0.15000000003055902</v>
      </c>
      <c r="O22" s="21">
        <f t="shared" ref="O22:O23" si="28">(SQRT((G22-G21)^2+(H22-H21)^2+(I22-I21)^2)*100)</f>
        <v>1.0712142897159056</v>
      </c>
      <c r="P22" s="21">
        <f t="shared" ref="P22:P23" si="29">O22/(F22-F21)</f>
        <v>0.15303061281655794</v>
      </c>
      <c r="Q22" s="22">
        <f t="shared" ref="Q22:Q23" si="30">(P22-P21)/(F22-F21)</f>
        <v>-8.9484611360507241E-2</v>
      </c>
      <c r="R22" s="26"/>
      <c r="S22" s="52">
        <f t="shared" ref="S22:S23" si="31">IF(K22&lt;0, ATAN2(L22,K22)*180/PI()+360,ATAN2(L22,K22)*180/PI())</f>
        <v>98.130108579588665</v>
      </c>
      <c r="T22" s="53">
        <f t="shared" ref="T22:T23" si="32">ATAN(N22/M22)*180/PI()</f>
        <v>-8.0494667847884518</v>
      </c>
      <c r="U22" s="26"/>
      <c r="V22" s="23">
        <f t="shared" ref="V22:V23" si="33">(G22-$G$20)*100</f>
        <v>0.30000000260770321</v>
      </c>
      <c r="W22" s="21">
        <f t="shared" ref="W22:W23" si="34">(H22-$H$20)*100</f>
        <v>0</v>
      </c>
      <c r="X22" s="21">
        <f t="shared" ref="X22:X23" si="35">SQRT(V22^2+W22^2)</f>
        <v>0.30000000260770321</v>
      </c>
      <c r="Y22" s="21">
        <f t="shared" ref="Y22:Y23" si="36">(I22-$I$20)*100</f>
        <v>0</v>
      </c>
      <c r="Z22" s="21">
        <f t="shared" ref="Z22:Z23" si="37">SQRT((G22-$G$20)^2+(H22-$H$20)^2+(I22-$I$20)^2)*100</f>
        <v>0.30000000260770321</v>
      </c>
      <c r="AA22" s="21">
        <f t="shared" ref="AA22:AA23" si="38">Z22/F22</f>
        <v>3.7500000325962901E-2</v>
      </c>
      <c r="AB22" s="22">
        <f t="shared" ref="AB22:AB23" si="39">(AA22-$AA$20)/(F22-$F$20)</f>
        <v>4.6875000407453626E-3</v>
      </c>
      <c r="AC22" s="26"/>
      <c r="AD22" s="52">
        <f t="shared" ref="AD22:AD23" si="40">IF(F22&lt;=0,NA(),IF((G22-$G$20)&lt;0,ATAN2((H22-$H$20),(G22-$G$20))*180/PI()+360,ATAN2((H22-$H$20),(G22-$G$20))*180/PI()))</f>
        <v>90</v>
      </c>
      <c r="AE22" s="53">
        <f t="shared" ref="AE22:AE23" si="41">IF(E22&lt;=0,NA(),ATAN(Y22/X22)*180/PI())</f>
        <v>0</v>
      </c>
      <c r="AF22" s="26"/>
      <c r="AG22" s="67">
        <f t="shared" ref="AG22:AG23" si="42">1/(O22/E22)</f>
        <v>6.5346402369748589</v>
      </c>
      <c r="AH22" s="67">
        <f t="shared" ref="AH22:AH23" si="43">1/(Z22/F22)</f>
        <v>26.666666434870827</v>
      </c>
      <c r="AI22" s="26"/>
      <c r="AJ22" s="20">
        <f t="shared" ref="AJ22:AJ23" si="44">SQRT((G22-$E$11)^2+(H22-$F$11)^2+(I22-$G$11)^2)</f>
        <v>154.87148422247043</v>
      </c>
    </row>
    <row r="23" spans="2:100" ht="15.75" x14ac:dyDescent="0.25">
      <c r="B23" s="113">
        <v>4</v>
      </c>
      <c r="C23" s="114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808897.13950000005</v>
      </c>
      <c r="H23" s="17">
        <v>9158926.9515000004</v>
      </c>
      <c r="I23" s="18">
        <v>2538.1559999999999</v>
      </c>
      <c r="K23" s="19">
        <f t="shared" si="24"/>
        <v>1.0000000009313226</v>
      </c>
      <c r="L23" s="20">
        <f t="shared" si="25"/>
        <v>-0.1999998465180397</v>
      </c>
      <c r="M23" s="20">
        <f t="shared" si="26"/>
        <v>1.019803873531516</v>
      </c>
      <c r="N23" s="20">
        <f t="shared" si="27"/>
        <v>-0.4500000000007276</v>
      </c>
      <c r="O23" s="21">
        <f t="shared" si="28"/>
        <v>1.1146748137777849</v>
      </c>
      <c r="P23" s="21">
        <f t="shared" si="29"/>
        <v>0.55733740688889244</v>
      </c>
      <c r="Q23" s="22">
        <f t="shared" si="30"/>
        <v>0.20215339703616725</v>
      </c>
      <c r="R23" s="26"/>
      <c r="S23" s="52">
        <f t="shared" si="31"/>
        <v>101.30992400811543</v>
      </c>
      <c r="T23" s="53">
        <f t="shared" si="32"/>
        <v>-23.81001268135795</v>
      </c>
      <c r="U23" s="26"/>
      <c r="V23" s="23">
        <f t="shared" si="33"/>
        <v>1.3000000035390258</v>
      </c>
      <c r="W23" s="21">
        <f t="shared" si="34"/>
        <v>-0.1999998465180397</v>
      </c>
      <c r="X23" s="21">
        <f t="shared" si="35"/>
        <v>1.3152946239564376</v>
      </c>
      <c r="Y23" s="21">
        <f t="shared" si="36"/>
        <v>-0.4500000000007276</v>
      </c>
      <c r="Z23" s="21">
        <f t="shared" si="37"/>
        <v>1.3901438586741164</v>
      </c>
      <c r="AA23" s="21">
        <f t="shared" si="38"/>
        <v>0.13901438586741163</v>
      </c>
      <c r="AB23" s="22">
        <f t="shared" si="39"/>
        <v>1.3901438586741163E-2</v>
      </c>
      <c r="AC23" s="26"/>
      <c r="AD23" s="52">
        <f t="shared" si="40"/>
        <v>98.746155631004029</v>
      </c>
      <c r="AE23" s="53">
        <f t="shared" si="41"/>
        <v>-18.887287947237176</v>
      </c>
      <c r="AF23" s="26"/>
      <c r="AG23" s="67">
        <f t="shared" si="42"/>
        <v>1.7942452590471003</v>
      </c>
      <c r="AH23" s="67">
        <f t="shared" si="43"/>
        <v>7.1935001097927698</v>
      </c>
      <c r="AI23" s="26"/>
      <c r="AJ23" s="20">
        <f t="shared" si="44"/>
        <v>154.87080156233034</v>
      </c>
    </row>
    <row r="24" spans="2:100" ht="15.75" x14ac:dyDescent="0.25">
      <c r="B24" s="113">
        <v>5</v>
      </c>
      <c r="C24" s="114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808897.12800000003</v>
      </c>
      <c r="H24" s="17">
        <v>9158926.9530000016</v>
      </c>
      <c r="I24" s="18">
        <v>2538.16</v>
      </c>
      <c r="K24" s="19">
        <f t="shared" ref="K24:K25" si="47">(G24-G23)*100</f>
        <v>-1.1500000022351742</v>
      </c>
      <c r="L24" s="20">
        <f t="shared" ref="L24:L25" si="48">(H24-H23)*100</f>
        <v>0.15000011771917343</v>
      </c>
      <c r="M24" s="20">
        <f t="shared" ref="M24:M25" si="49">SQRT(K24^2+L24^2)</f>
        <v>1.1597413679164275</v>
      </c>
      <c r="N24" s="20">
        <f t="shared" ref="N24:N25" si="50">(I24-I23)*100</f>
        <v>0.39999999999054126</v>
      </c>
      <c r="O24" s="21">
        <f t="shared" ref="O24:O25" si="51">(SQRT((G24-G23)^2+(H24-H23)^2+(I24-I23)^2)*100)</f>
        <v>1.2267844311243516</v>
      </c>
      <c r="P24" s="21">
        <f t="shared" ref="P24:P25" si="52">O24/(F24-F23)</f>
        <v>0.4089281437081172</v>
      </c>
      <c r="Q24" s="22">
        <f t="shared" ref="Q24:Q25" si="53">(P24-P23)/(F24-F23)</f>
        <v>-4.9469754393591747E-2</v>
      </c>
      <c r="R24" s="26"/>
      <c r="S24" s="52">
        <f t="shared" ref="S24:S25" si="54">IF(K24&lt;0, ATAN2(L24,K24)*180/PI()+360,ATAN2(L24,K24)*180/PI())</f>
        <v>277.43141372382945</v>
      </c>
      <c r="T24" s="53">
        <f t="shared" ref="T24:T25" si="55">ATAN(N24/M24)*180/PI()</f>
        <v>19.029543731150174</v>
      </c>
      <c r="U24" s="26"/>
      <c r="V24" s="23">
        <f t="shared" ref="V24:V25" si="56">(G24-$G$20)*100</f>
        <v>0.1500000013038516</v>
      </c>
      <c r="W24" s="21">
        <f t="shared" ref="W24:W25" si="57">(H24-$H$20)*100</f>
        <v>-4.9999728798866272E-2</v>
      </c>
      <c r="X24" s="21">
        <f t="shared" ref="X24:X25" si="58">SQRT(V24^2+W24^2)</f>
        <v>0.15811379848424253</v>
      </c>
      <c r="Y24" s="21">
        <f t="shared" ref="Y24:Y25" si="59">(I24-$I$20)*100</f>
        <v>-5.0000000010186341E-2</v>
      </c>
      <c r="Z24" s="21">
        <f t="shared" ref="Z24:Z25" si="60">SQRT((G24-$G$20)^2+(H24-$H$20)^2+(I24-$I$20)^2)*100</f>
        <v>0.16583115893020314</v>
      </c>
      <c r="AA24" s="21">
        <f t="shared" ref="AA24:AA25" si="61">Z24/F24</f>
        <v>1.275624299463101E-2</v>
      </c>
      <c r="AB24" s="22">
        <f t="shared" ref="AB24:AB25" si="62">(AA24-$AA$20)/(F24-$F$20)</f>
        <v>9.8124946112546226E-4</v>
      </c>
      <c r="AC24" s="26"/>
      <c r="AD24" s="52">
        <f t="shared" ref="AD24:AD25" si="63">IF(F24&lt;=0,NA(),IF((G24-$G$20)&lt;0,ATAN2((H24-$H$20),(G24-$G$20))*180/PI()+360,ATAN2((H24-$H$20),(G24-$G$20))*180/PI()))</f>
        <v>108.43485544137953</v>
      </c>
      <c r="AE24" s="53">
        <f t="shared" ref="AE24:AE25" si="64">IF(E24&lt;=0,NA(),ATAN(Y24/X24)*180/PI())</f>
        <v>-17.548409422386015</v>
      </c>
      <c r="AF24" s="26"/>
      <c r="AG24" s="67">
        <f t="shared" ref="AG24:AG25" si="65">1/(O24/E24)</f>
        <v>2.4454174049555641</v>
      </c>
      <c r="AH24" s="67">
        <f t="shared" ref="AH24:AH25" si="66">1/(Z24/F24)</f>
        <v>78.392987686177747</v>
      </c>
      <c r="AI24" s="26"/>
      <c r="AJ24" s="20">
        <f t="shared" ref="AJ24:AJ25" si="67">SQRT((G24-$E$11)^2+(H24-$F$11)^2+(I24-$G$11)^2)</f>
        <v>154.87225092219134</v>
      </c>
    </row>
    <row r="25" spans="2:100" ht="15.75" x14ac:dyDescent="0.25">
      <c r="B25" s="113">
        <v>6</v>
      </c>
      <c r="C25" s="114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808897.12549999997</v>
      </c>
      <c r="H25" s="17">
        <v>9158926.9539999999</v>
      </c>
      <c r="I25" s="18">
        <v>2538.1549999999997</v>
      </c>
      <c r="K25" s="19">
        <f t="shared" si="47"/>
        <v>-0.25000000605359674</v>
      </c>
      <c r="L25" s="20">
        <f t="shared" si="48"/>
        <v>9.999983012676239E-2</v>
      </c>
      <c r="M25" s="20">
        <f t="shared" si="49"/>
        <v>0.26925818288805958</v>
      </c>
      <c r="N25" s="20">
        <f t="shared" si="50"/>
        <v>-0.50000000001091394</v>
      </c>
      <c r="O25" s="21">
        <f t="shared" si="51"/>
        <v>0.56789080734159958</v>
      </c>
      <c r="P25" s="21">
        <f t="shared" si="52"/>
        <v>0.56789084020299541</v>
      </c>
      <c r="Q25" s="22">
        <f t="shared" si="53"/>
        <v>0.15896270569336501</v>
      </c>
      <c r="R25" s="26"/>
      <c r="S25" s="52">
        <f t="shared" si="54"/>
        <v>291.80137544580043</v>
      </c>
      <c r="T25" s="53">
        <f t="shared" si="55"/>
        <v>-61.696809005113998</v>
      </c>
      <c r="U25" s="26"/>
      <c r="V25" s="23">
        <f t="shared" si="56"/>
        <v>-0.10000000474974513</v>
      </c>
      <c r="W25" s="21">
        <f t="shared" si="57"/>
        <v>5.0000101327896118E-2</v>
      </c>
      <c r="X25" s="21">
        <f t="shared" si="58"/>
        <v>0.11180344843853846</v>
      </c>
      <c r="Y25" s="21">
        <f t="shared" si="59"/>
        <v>-0.55000000002110028</v>
      </c>
      <c r="Z25" s="21">
        <f t="shared" si="60"/>
        <v>0.56124861791006597</v>
      </c>
      <c r="AA25" s="21">
        <f t="shared" si="61"/>
        <v>4.008918715927532E-2</v>
      </c>
      <c r="AB25" s="22">
        <f t="shared" si="62"/>
        <v>2.8635133803553213E-3</v>
      </c>
      <c r="AC25" s="26"/>
      <c r="AD25" s="52">
        <f t="shared" si="63"/>
        <v>296.56509653378282</v>
      </c>
      <c r="AE25" s="53">
        <f t="shared" si="64"/>
        <v>-78.509535138347843</v>
      </c>
      <c r="AF25" s="26"/>
      <c r="AG25" s="67">
        <f t="shared" si="65"/>
        <v>1.760901795215688</v>
      </c>
      <c r="AH25" s="67">
        <f t="shared" si="66"/>
        <v>24.944382035659032</v>
      </c>
      <c r="AI25" s="26"/>
      <c r="AJ25" s="20">
        <f t="shared" si="67"/>
        <v>154.87134991815361</v>
      </c>
    </row>
    <row r="26" spans="2:100" ht="15.75" x14ac:dyDescent="0.25">
      <c r="B26" s="113">
        <v>7</v>
      </c>
      <c r="C26" s="114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808897.12699999998</v>
      </c>
      <c r="H26" s="17">
        <v>9158926.9534999989</v>
      </c>
      <c r="I26" s="18">
        <v>2538.1585</v>
      </c>
      <c r="K26" s="19">
        <f t="shared" ref="K26:K27" si="70">(G26-G25)*100</f>
        <v>0.1500000013038516</v>
      </c>
      <c r="L26" s="20">
        <f t="shared" ref="L26:L27" si="71">(H26-H25)*100</f>
        <v>-5.0000101327896118E-2</v>
      </c>
      <c r="M26" s="20">
        <f t="shared" ref="M26:M27" si="72">SQRT(K26^2+L26^2)</f>
        <v>0.15811391628808441</v>
      </c>
      <c r="N26" s="20">
        <f t="shared" ref="N26:N27" si="73">(I26-I25)*100</f>
        <v>0.35000000002582965</v>
      </c>
      <c r="O26" s="21">
        <f t="shared" ref="O26:O27" si="74">(SQRT((G26-G25)^2+(H26-H25)^2+(I26-I25)^2)*100)</f>
        <v>0.38405730111799219</v>
      </c>
      <c r="P26" s="21">
        <f t="shared" ref="P26:P27" si="75">O26/(F26-F25)</f>
        <v>0.12455912234918608</v>
      </c>
      <c r="Q26" s="22">
        <f t="shared" ref="Q26:Q27" si="76">(P26-P25)/(F26-F25)</f>
        <v>-0.14378325714594911</v>
      </c>
      <c r="R26" s="26"/>
      <c r="S26" s="52">
        <f t="shared" ref="S26:S27" si="77">IF(K26&lt;0, ATAN2(L26,K26)*180/PI()+360,ATAN2(L26,K26)*180/PI())</f>
        <v>108.43498350746908</v>
      </c>
      <c r="T26" s="53">
        <f t="shared" ref="T26:T27" si="78">ATAN(N26/M26)*180/PI()</f>
        <v>65.688734128161272</v>
      </c>
      <c r="U26" s="26"/>
      <c r="V26" s="23">
        <f t="shared" ref="V26:V27" si="79">(G26-$G$20)*100</f>
        <v>4.9999996554106474E-2</v>
      </c>
      <c r="W26" s="21">
        <f t="shared" ref="W26:W27" si="80">(H26-$H$20)*100</f>
        <v>0</v>
      </c>
      <c r="X26" s="21">
        <f t="shared" ref="X26:X27" si="81">SQRT(V26^2+W26^2)</f>
        <v>4.9999996554106474E-2</v>
      </c>
      <c r="Y26" s="21">
        <f t="shared" ref="Y26:Y27" si="82">(I26-$I$20)*100</f>
        <v>-0.19999999999527063</v>
      </c>
      <c r="Z26" s="21">
        <f t="shared" ref="Z26:Z27" si="83">SQRT((G26-$G$20)^2+(H26-$H$20)^2+(I26-$I$20)^2)*100</f>
        <v>0.20615528044054293</v>
      </c>
      <c r="AA26" s="21">
        <f t="shared" ref="AA26:AA27" si="84">Z26/F26</f>
        <v>1.206762617212763E-2</v>
      </c>
      <c r="AB26" s="22">
        <f t="shared" ref="AB26:AB27" si="85">(AA26-$AA$20)/(F26-$F$20)</f>
        <v>7.0639762958785851E-4</v>
      </c>
      <c r="AC26" s="26"/>
      <c r="AD26" s="52">
        <f t="shared" ref="AD26:AD27" si="86">IF(F26&lt;=0,NA(),IF((G26-$G$20)&lt;0,ATAN2((H26-$H$20),(G26-$G$20))*180/PI()+360,ATAN2((H26-$H$20),(G26-$G$20))*180/PI()))</f>
        <v>90</v>
      </c>
      <c r="AE26" s="53">
        <f t="shared" ref="AE26:AE27" si="87">IF(E26&lt;=0,NA(),ATAN(Y26/X26)*180/PI())</f>
        <v>-75.963757460861345</v>
      </c>
      <c r="AF26" s="26"/>
      <c r="AG26" s="67">
        <f t="shared" ref="AG26:AG27" si="88">1/(O26/E26)</f>
        <v>8.0283160409289316</v>
      </c>
      <c r="AH26" s="67">
        <f t="shared" ref="AH26:AH27" si="89">1/(Z26/F26)</f>
        <v>82.866338891875955</v>
      </c>
      <c r="AI26" s="26"/>
      <c r="AJ26" s="20">
        <f t="shared" ref="AJ26:AJ27" si="90">SQRT((G26-$E$11)^2+(H26-$F$11)^2+(I26-$G$11)^2)</f>
        <v>154.87184127214678</v>
      </c>
    </row>
    <row r="27" spans="2:100" ht="15.75" x14ac:dyDescent="0.25">
      <c r="B27" s="113">
        <v>8</v>
      </c>
      <c r="C27" s="114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808897.12899999996</v>
      </c>
      <c r="H27" s="17">
        <v>9158926.9525000006</v>
      </c>
      <c r="I27" s="18">
        <v>2538.1559999999999</v>
      </c>
      <c r="K27" s="19">
        <f t="shared" si="70"/>
        <v>0.19999999785795808</v>
      </c>
      <c r="L27" s="20">
        <f t="shared" si="71"/>
        <v>-9.999983012676239E-2</v>
      </c>
      <c r="M27" s="20">
        <f t="shared" si="72"/>
        <v>0.22360671986450803</v>
      </c>
      <c r="N27" s="20">
        <f t="shared" si="73"/>
        <v>-0.25000000000545697</v>
      </c>
      <c r="O27" s="21">
        <f t="shared" si="74"/>
        <v>0.3354101447053936</v>
      </c>
      <c r="P27" s="21">
        <f t="shared" si="75"/>
        <v>0.3354101447053936</v>
      </c>
      <c r="Q27" s="22">
        <f t="shared" si="76"/>
        <v>0.21085102235620751</v>
      </c>
      <c r="R27" s="26"/>
      <c r="S27" s="52">
        <f t="shared" si="77"/>
        <v>116.56501249044616</v>
      </c>
      <c r="T27" s="53">
        <f t="shared" si="78"/>
        <v>-48.18969502153054</v>
      </c>
      <c r="U27" s="26"/>
      <c r="V27" s="23">
        <f t="shared" si="79"/>
        <v>0.24999999441206455</v>
      </c>
      <c r="W27" s="21">
        <f t="shared" si="80"/>
        <v>-9.999983012676239E-2</v>
      </c>
      <c r="X27" s="21">
        <f t="shared" si="81"/>
        <v>0.26925817207916575</v>
      </c>
      <c r="Y27" s="21">
        <f t="shared" si="82"/>
        <v>-0.4500000000007276</v>
      </c>
      <c r="Z27" s="21">
        <f t="shared" si="83"/>
        <v>0.52440438902822739</v>
      </c>
      <c r="AA27" s="21">
        <f t="shared" si="84"/>
        <v>2.8999321052248318E-2</v>
      </c>
      <c r="AB27" s="22">
        <f t="shared" si="85"/>
        <v>1.6036490904466965E-3</v>
      </c>
      <c r="AC27" s="26"/>
      <c r="AD27" s="52">
        <f t="shared" si="86"/>
        <v>111.80137636581402</v>
      </c>
      <c r="AE27" s="53">
        <f t="shared" si="87"/>
        <v>-59.105744322128139</v>
      </c>
      <c r="AF27" s="26"/>
      <c r="AG27" s="67">
        <f t="shared" si="88"/>
        <v>2.981424431507123</v>
      </c>
      <c r="AH27" s="67">
        <f t="shared" si="89"/>
        <v>34.483565949640393</v>
      </c>
      <c r="AI27" s="26"/>
      <c r="AJ27" s="20">
        <f t="shared" si="90"/>
        <v>154.87213405343653</v>
      </c>
    </row>
    <row r="28" spans="2:100" ht="15.75" x14ac:dyDescent="0.25">
      <c r="B28" s="113">
        <v>9</v>
      </c>
      <c r="C28" s="114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808897.1335</v>
      </c>
      <c r="H28" s="17">
        <v>9158926.9515000004</v>
      </c>
      <c r="I28" s="18">
        <v>2538.1585</v>
      </c>
      <c r="K28" s="19">
        <f t="shared" ref="K28:K29" si="93">(G28-G27)*100</f>
        <v>0.45000000391155481</v>
      </c>
      <c r="L28" s="20">
        <f t="shared" ref="L28:L29" si="94">(H28-H27)*100</f>
        <v>-0.10000001639127731</v>
      </c>
      <c r="M28" s="20">
        <f t="shared" ref="M28:M29" si="95">SQRT(K28^2+L28^2)</f>
        <v>0.46097723023882109</v>
      </c>
      <c r="N28" s="20">
        <f t="shared" ref="N28:N29" si="96">(I28-I27)*100</f>
        <v>0.25000000000545697</v>
      </c>
      <c r="O28" s="21">
        <f t="shared" ref="O28:O29" si="97">(SQRT((G28-G27)^2+(H28-H27)^2+(I28-I27)^2)*100)</f>
        <v>0.52440443056994046</v>
      </c>
      <c r="P28" s="21">
        <f t="shared" ref="P28:P29" si="98">O28/(F28-F27)</f>
        <v>0.26220221528497023</v>
      </c>
      <c r="Q28" s="22">
        <f t="shared" ref="Q28:Q29" si="99">(P28-P27)/(F28-F27)</f>
        <v>-3.6603964710211684E-2</v>
      </c>
      <c r="R28" s="26"/>
      <c r="S28" s="52">
        <f t="shared" ref="S28:S29" si="100">IF(K28&lt;0, ATAN2(L28,K28)*180/PI()+360,ATAN2(L28,K28)*180/PI())</f>
        <v>102.52880959247568</v>
      </c>
      <c r="T28" s="53">
        <f t="shared" ref="T28:T29" si="101">ATAN(N28/M28)*180/PI()</f>
        <v>28.472134040997837</v>
      </c>
      <c r="U28" s="26"/>
      <c r="V28" s="23">
        <f t="shared" ref="V28:V29" si="102">(G28-$G$20)*100</f>
        <v>0.69999999832361937</v>
      </c>
      <c r="W28" s="21">
        <f t="shared" ref="W28:W29" si="103">(H28-$H$20)*100</f>
        <v>-0.1999998465180397</v>
      </c>
      <c r="X28" s="21">
        <f t="shared" ref="X28:X29" si="104">SQRT(V28^2+W28^2)</f>
        <v>0.72801094515144926</v>
      </c>
      <c r="Y28" s="21">
        <f t="shared" ref="Y28:Y29" si="105">(I28-$I$20)*100</f>
        <v>-0.19999999999527063</v>
      </c>
      <c r="Z28" s="21">
        <f t="shared" ref="Z28:Z29" si="106">SQRT((G28-$G$20)^2+(H28-$H$20)^2+(I28-$I$20)^2)*100</f>
        <v>0.75498340131317765</v>
      </c>
      <c r="AA28" s="21">
        <f t="shared" ref="AA28:AA29" si="107">Z28/F28</f>
        <v>3.7592534505215922E-2</v>
      </c>
      <c r="AB28" s="22">
        <f t="shared" ref="AB28:AB29" si="108">(AA28-$AA$20)/(F28-$F$20)</f>
        <v>1.8718274442428905E-3</v>
      </c>
      <c r="AC28" s="26"/>
      <c r="AD28" s="52">
        <f t="shared" ref="AD28:AD29" si="109">IF(F28&lt;=0,NA(),IF((G28-$G$20)&lt;0,ATAN2((H28-$H$20),(G28-$G$20))*180/PI()+360,ATAN2((H28-$H$20),(G28-$G$20))*180/PI()))</f>
        <v>105.94538432262388</v>
      </c>
      <c r="AE28" s="53">
        <f t="shared" ref="AE28:AE29" si="110">IF(E28&lt;=0,NA(),ATAN(Y28/X28)*180/PI())</f>
        <v>-15.361396269460117</v>
      </c>
      <c r="AF28" s="26"/>
      <c r="AG28" s="67">
        <f t="shared" ref="AG28:AG29" si="111">1/(O28/E28)</f>
        <v>3.8138503098197174</v>
      </c>
      <c r="AH28" s="67">
        <f t="shared" ref="AH28:AH29" si="112">1/(Z28/F28)</f>
        <v>26.601026325087261</v>
      </c>
      <c r="AI28" s="26"/>
      <c r="AJ28" s="20">
        <f t="shared" ref="AJ28:AJ29" si="113">SQRT((G28-$E$11)^2+(H28-$F$11)^2+(I28-$G$11)^2)</f>
        <v>154.87235703253259</v>
      </c>
    </row>
    <row r="29" spans="2:100" ht="15.75" x14ac:dyDescent="0.25">
      <c r="B29" s="113">
        <v>10</v>
      </c>
      <c r="C29" s="114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808897.11700000009</v>
      </c>
      <c r="H29" s="17">
        <v>9158926.9550000001</v>
      </c>
      <c r="I29" s="18">
        <v>2538.1580000000004</v>
      </c>
      <c r="K29" s="19">
        <f t="shared" si="93"/>
        <v>-1.6499999910593033</v>
      </c>
      <c r="L29" s="20">
        <f t="shared" si="94"/>
        <v>0.34999996423721313</v>
      </c>
      <c r="M29" s="20">
        <f t="shared" si="95"/>
        <v>1.6867127631762768</v>
      </c>
      <c r="N29" s="20">
        <f t="shared" si="96"/>
        <v>-4.9999999964711606E-2</v>
      </c>
      <c r="O29" s="21">
        <f t="shared" si="97"/>
        <v>1.6874536869076504</v>
      </c>
      <c r="P29" s="21">
        <f t="shared" si="98"/>
        <v>1.6874536869076504</v>
      </c>
      <c r="Q29" s="22">
        <f t="shared" si="99"/>
        <v>1.4252514716226803</v>
      </c>
      <c r="R29" s="26"/>
      <c r="S29" s="52">
        <f t="shared" si="100"/>
        <v>281.97613131884265</v>
      </c>
      <c r="T29" s="53">
        <f t="shared" si="101"/>
        <v>-1.6979478358947302</v>
      </c>
      <c r="U29" s="26"/>
      <c r="V29" s="23">
        <f t="shared" si="102"/>
        <v>-0.94999999273568392</v>
      </c>
      <c r="W29" s="21">
        <f t="shared" si="103"/>
        <v>0.15000011771917343</v>
      </c>
      <c r="X29" s="21">
        <f t="shared" si="104"/>
        <v>0.96176921426793727</v>
      </c>
      <c r="Y29" s="21">
        <f t="shared" si="105"/>
        <v>-0.24999999995998223</v>
      </c>
      <c r="Z29" s="21">
        <f t="shared" si="106"/>
        <v>0.99373035653217145</v>
      </c>
      <c r="AA29" s="21">
        <f t="shared" si="107"/>
        <v>4.7133455645789274E-2</v>
      </c>
      <c r="AB29" s="22">
        <f t="shared" si="108"/>
        <v>2.2355789239106964E-3</v>
      </c>
      <c r="AC29" s="26"/>
      <c r="AD29" s="52">
        <f t="shared" si="109"/>
        <v>278.97263360949461</v>
      </c>
      <c r="AE29" s="53">
        <f t="shared" si="110"/>
        <v>-14.570868314995669</v>
      </c>
      <c r="AF29" s="26"/>
      <c r="AG29" s="67">
        <f t="shared" si="111"/>
        <v>0.59260885662145413</v>
      </c>
      <c r="AH29" s="67">
        <f t="shared" si="112"/>
        <v>21.216352297931635</v>
      </c>
      <c r="AI29" s="26"/>
      <c r="AJ29" s="20">
        <f t="shared" si="113"/>
        <v>154.8725315514786</v>
      </c>
    </row>
    <row r="30" spans="2:100" ht="15.75" x14ac:dyDescent="0.25">
      <c r="B30" s="113">
        <v>11</v>
      </c>
      <c r="C30" s="114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808897.11250000005</v>
      </c>
      <c r="H30" s="17">
        <v>9158926.9560000002</v>
      </c>
      <c r="I30" s="18">
        <v>2538.1554999999998</v>
      </c>
      <c r="K30" s="19">
        <f t="shared" ref="K30:K31" si="116">(G30-G29)*100</f>
        <v>-0.45000000391155481</v>
      </c>
      <c r="L30" s="20">
        <f t="shared" ref="L30:L31" si="117">(H30-H29)*100</f>
        <v>0.10000001639127731</v>
      </c>
      <c r="M30" s="20">
        <f t="shared" ref="M30:M31" si="118">SQRT(K30^2+L30^2)</f>
        <v>0.46097723023882109</v>
      </c>
      <c r="N30" s="20">
        <f t="shared" ref="N30:N31" si="119">(I30-I29)*100</f>
        <v>-0.2500000000509317</v>
      </c>
      <c r="O30" s="21">
        <f t="shared" ref="O30:O31" si="120">(SQRT((G30-G29)^2+(H30-H29)^2+(I30-I29)^2)*100)</f>
        <v>0.52440443059161979</v>
      </c>
      <c r="P30" s="21">
        <f t="shared" ref="P30:P31" si="121">O30/(F30-F29)</f>
        <v>0.52440443059161979</v>
      </c>
      <c r="Q30" s="22">
        <f t="shared" ref="Q30:Q31" si="122">(P30-P29)/(F30-F29)</f>
        <v>-1.1630492563160306</v>
      </c>
      <c r="R30" s="26"/>
      <c r="S30" s="52">
        <f t="shared" ref="S30:S31" si="123">IF(K30&lt;0, ATAN2(L30,K30)*180/PI()+360,ATAN2(L30,K30)*180/PI())</f>
        <v>282.52880959247568</v>
      </c>
      <c r="T30" s="53">
        <f t="shared" ref="T30:T31" si="124">ATAN(N30/M30)*180/PI()</f>
        <v>-28.472134045365404</v>
      </c>
      <c r="U30" s="26"/>
      <c r="V30" s="23">
        <f t="shared" ref="V30:V31" si="125">(G30-$G$20)*100</f>
        <v>-1.3999999966472387</v>
      </c>
      <c r="W30" s="21">
        <f t="shared" ref="W30:W31" si="126">(H30-$H$20)*100</f>
        <v>0.25000013411045074</v>
      </c>
      <c r="X30" s="21">
        <f t="shared" ref="X30:X31" si="127">SQRT(V30^2+W30^2)</f>
        <v>1.4221462856076064</v>
      </c>
      <c r="Y30" s="21">
        <f t="shared" ref="Y30:Y31" si="128">(I30-$I$20)*100</f>
        <v>-0.50000000001091394</v>
      </c>
      <c r="Z30" s="21">
        <f t="shared" ref="Z30:Z31" si="129">SQRT((G30-$G$20)^2+(H30-$H$20)^2+(I30-$I$20)^2)*100</f>
        <v>1.5074813622988597</v>
      </c>
      <c r="AA30" s="21">
        <f t="shared" ref="AA30:AA31" si="130">Z30/F30</f>
        <v>6.8263306972016338E-2</v>
      </c>
      <c r="AB30" s="22">
        <f t="shared" ref="AB30:AB31" si="131">(AA30-$AA$20)/(F30-$F$20)</f>
        <v>3.0911686176004005E-3</v>
      </c>
      <c r="AC30" s="26"/>
      <c r="AD30" s="52">
        <f t="shared" ref="AD30:AD31" si="132">IF(F30&lt;=0,NA(),IF((G30-$G$20)&lt;0,ATAN2((H30-$H$20),(G30-$G$20))*180/PI()+360,ATAN2((H30-$H$20),(G30-$G$20))*180/PI()))</f>
        <v>280.12467699807894</v>
      </c>
      <c r="AE30" s="53">
        <f t="shared" ref="AE30:AE31" si="133">IF(E30&lt;=0,NA(),ATAN(Y30/X30)*180/PI())</f>
        <v>-19.37071927196321</v>
      </c>
      <c r="AF30" s="26"/>
      <c r="AG30" s="67">
        <f t="shared" ref="AG30:AG31" si="134">1/(O30/E30)</f>
        <v>1.9069251548310249</v>
      </c>
      <c r="AH30" s="67">
        <f t="shared" ref="AH30:AH31" si="135">1/(Z30/F30)</f>
        <v>14.649158447743194</v>
      </c>
      <c r="AI30" s="26"/>
      <c r="AJ30" s="20">
        <f t="shared" ref="AJ30:AJ31" si="136">SQRT((G30-$E$11)^2+(H30-$F$11)^2+(I30-$G$11)^2)</f>
        <v>154.87230908273139</v>
      </c>
    </row>
    <row r="31" spans="2:100" ht="15.75" x14ac:dyDescent="0.25">
      <c r="B31" s="113">
        <v>12</v>
      </c>
      <c r="C31" s="114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808897.13199999998</v>
      </c>
      <c r="H31" s="17">
        <v>9158926.9529999997</v>
      </c>
      <c r="I31" s="18">
        <v>2538.1585</v>
      </c>
      <c r="K31" s="19">
        <f t="shared" si="116"/>
        <v>1.9499999936670065</v>
      </c>
      <c r="L31" s="20">
        <f t="shared" si="117"/>
        <v>-0.30000004917383194</v>
      </c>
      <c r="M31" s="20">
        <f t="shared" si="118"/>
        <v>1.9729419669127695</v>
      </c>
      <c r="N31" s="20">
        <f t="shared" si="119"/>
        <v>0.30000000001564331</v>
      </c>
      <c r="O31" s="21">
        <f t="shared" si="120"/>
        <v>1.9956202055539058</v>
      </c>
      <c r="P31" s="21">
        <f t="shared" si="121"/>
        <v>0.99781010277695292</v>
      </c>
      <c r="Q31" s="22">
        <f t="shared" si="122"/>
        <v>0.23670283609266657</v>
      </c>
      <c r="R31" s="26"/>
      <c r="S31" s="52">
        <f t="shared" si="123"/>
        <v>98.746163701961635</v>
      </c>
      <c r="T31" s="53">
        <f t="shared" si="124"/>
        <v>8.6460049755020663</v>
      </c>
      <c r="U31" s="26"/>
      <c r="V31" s="23">
        <f t="shared" si="125"/>
        <v>0.54999999701976776</v>
      </c>
      <c r="W31" s="21">
        <f t="shared" si="126"/>
        <v>-4.9999915063381195E-2</v>
      </c>
      <c r="X31" s="21">
        <f t="shared" si="127"/>
        <v>0.55226804020157627</v>
      </c>
      <c r="Y31" s="21">
        <f t="shared" si="128"/>
        <v>-0.19999999999527063</v>
      </c>
      <c r="Z31" s="21">
        <f t="shared" si="129"/>
        <v>0.58736699620101063</v>
      </c>
      <c r="AA31" s="21">
        <f t="shared" si="130"/>
        <v>2.438894101872463E-2</v>
      </c>
      <c r="AB31" s="22">
        <f t="shared" si="131"/>
        <v>1.012689592472893E-3</v>
      </c>
      <c r="AC31" s="26"/>
      <c r="AD31" s="52">
        <f t="shared" si="132"/>
        <v>95.194420160053824</v>
      </c>
      <c r="AE31" s="53">
        <f t="shared" si="133"/>
        <v>-19.907499231037651</v>
      </c>
      <c r="AF31" s="26"/>
      <c r="AG31" s="67">
        <f t="shared" si="134"/>
        <v>1.0021947033979235</v>
      </c>
      <c r="AH31" s="67">
        <f t="shared" si="135"/>
        <v>41.002190264523954</v>
      </c>
      <c r="AI31" s="26"/>
      <c r="AJ31" s="20">
        <f t="shared" si="136"/>
        <v>154.87122971203942</v>
      </c>
    </row>
    <row r="32" spans="2:100" ht="15.75" x14ac:dyDescent="0.25">
      <c r="B32" s="113">
        <v>13</v>
      </c>
      <c r="C32" s="114"/>
      <c r="D32" s="100">
        <v>45304.375</v>
      </c>
      <c r="E32" s="97">
        <f t="shared" ref="E32" si="137">D32-D31</f>
        <v>1</v>
      </c>
      <c r="F32" s="98">
        <f t="shared" ref="F32" si="138">D32-D$20</f>
        <v>25.083333333335759</v>
      </c>
      <c r="G32" s="17">
        <v>808897.12449999992</v>
      </c>
      <c r="H32" s="17">
        <v>9158926.9539999999</v>
      </c>
      <c r="I32" s="18">
        <v>2538.1570000000002</v>
      </c>
      <c r="K32" s="19">
        <f t="shared" ref="K32:K33" si="139">(G32-G31)*100</f>
        <v>-0.75000000651925802</v>
      </c>
      <c r="L32" s="20">
        <f t="shared" ref="L32:L33" si="140">(H32-H31)*100</f>
        <v>0.10000001639127731</v>
      </c>
      <c r="M32" s="20">
        <f t="shared" ref="M32:M33" si="141">SQRT(K32^2+L32^2)</f>
        <v>0.75663730614948055</v>
      </c>
      <c r="N32" s="20">
        <f t="shared" ref="N32:N33" si="142">(I32-I31)*100</f>
        <v>-0.14999999998508429</v>
      </c>
      <c r="O32" s="21">
        <f t="shared" ref="O32:O33" si="143">(SQRT((G32-G31)^2+(H32-H31)^2+(I32-I31)^2)*100)</f>
        <v>0.77136243948786365</v>
      </c>
      <c r="P32" s="21">
        <f t="shared" ref="P32:P33" si="144">O32/(F32-F31)</f>
        <v>0.77136243948786365</v>
      </c>
      <c r="Q32" s="22">
        <f t="shared" ref="Q32:Q33" si="145">(P32-P31)/(F32-F31)</f>
        <v>-0.22644766328908927</v>
      </c>
      <c r="R32" s="26"/>
      <c r="S32" s="52">
        <f t="shared" ref="S32:S33" si="146">IF(K32&lt;0, ATAN2(L32,K32)*180/PI()+360,ATAN2(L32,K32)*180/PI())</f>
        <v>277.59464453367559</v>
      </c>
      <c r="T32" s="53">
        <f t="shared" ref="T32:T33" si="147">ATAN(N32/M32)*180/PI()</f>
        <v>-11.21324515191643</v>
      </c>
      <c r="U32" s="26"/>
      <c r="V32" s="23">
        <f t="shared" ref="V32:V33" si="148">(G32-$G$20)*100</f>
        <v>-0.20000000949949026</v>
      </c>
      <c r="W32" s="21">
        <f t="shared" ref="W32:W33" si="149">(H32-$H$20)*100</f>
        <v>5.0000101327896118E-2</v>
      </c>
      <c r="X32" s="21">
        <f t="shared" ref="X32:X33" si="150">SQRT(V32^2+W32^2)</f>
        <v>0.20615531507238924</v>
      </c>
      <c r="Y32" s="21">
        <f t="shared" ref="Y32:Y33" si="151">(I32-$I$20)*100</f>
        <v>-0.34999999998035491</v>
      </c>
      <c r="Z32" s="21">
        <f t="shared" ref="Z32:Z33" si="152">SQRT((G32-$G$20)^2+(H32-$H$20)^2+(I32-$I$20)^2)*100</f>
        <v>0.40620193736471089</v>
      </c>
      <c r="AA32" s="21">
        <f t="shared" ref="AA32:AA33" si="153">Z32/F32</f>
        <v>1.6194097170684582E-2</v>
      </c>
      <c r="AB32" s="22">
        <f t="shared" ref="AB32:AB33" si="154">(AA32-$AA$20)/(F32-$F$20)</f>
        <v>6.4561184733619994E-4</v>
      </c>
      <c r="AC32" s="26"/>
      <c r="AD32" s="52">
        <f t="shared" ref="AD32:AD33" si="155">IF(F32&lt;=0,NA(),IF((G32-$G$20)&lt;0,ATAN2((H32-$H$20),(G32-$G$20))*180/PI()+360,ATAN2((H32-$H$20),(G32-$G$20))*180/PI()))</f>
        <v>284.03627014834854</v>
      </c>
      <c r="AE32" s="53">
        <f t="shared" ref="AE32:AE33" si="156">IF(E32&lt;=0,NA(),ATAN(Y32/X32)*180/PI())</f>
        <v>-59.50126890502775</v>
      </c>
      <c r="AF32" s="26"/>
      <c r="AG32" s="67">
        <f t="shared" ref="AG32:AG33" si="157">1/(O32/E32)</f>
        <v>1.2964074328845172</v>
      </c>
      <c r="AH32" s="67">
        <f t="shared" ref="AH32:AH33" si="158">1/(Z32/F32)</f>
        <v>61.750895370089125</v>
      </c>
      <c r="AI32" s="26"/>
      <c r="AJ32" s="20">
        <f t="shared" ref="AJ32:AJ33" si="159">SQRT((G32-$E$11)^2+(H32-$F$11)^2+(I32-$G$11)^2)</f>
        <v>154.87176078767368</v>
      </c>
    </row>
    <row r="33" spans="2:36" ht="15.75" x14ac:dyDescent="0.25">
      <c r="B33" s="113">
        <v>14</v>
      </c>
      <c r="C33" s="114"/>
      <c r="D33" s="100">
        <v>45305.375</v>
      </c>
      <c r="E33" s="97">
        <f t="shared" ref="E33:E34" si="160">D33-D32</f>
        <v>1</v>
      </c>
      <c r="F33" s="98">
        <f t="shared" ref="F33:F34" si="161">D33-D$20</f>
        <v>26.083333333335759</v>
      </c>
      <c r="G33" s="17">
        <v>808897.13100000005</v>
      </c>
      <c r="H33" s="17">
        <v>9158926.9525000006</v>
      </c>
      <c r="I33" s="18">
        <v>2538.1605</v>
      </c>
      <c r="K33" s="19">
        <f t="shared" si="139"/>
        <v>0.65000001341104507</v>
      </c>
      <c r="L33" s="20">
        <f t="shared" si="140"/>
        <v>-0.14999993145465851</v>
      </c>
      <c r="M33" s="20">
        <f t="shared" si="141"/>
        <v>0.66708320086085293</v>
      </c>
      <c r="N33" s="20">
        <f t="shared" si="142"/>
        <v>0.34999999998035491</v>
      </c>
      <c r="O33" s="21">
        <f t="shared" si="143"/>
        <v>0.7533259565798921</v>
      </c>
      <c r="P33" s="21">
        <f t="shared" si="144"/>
        <v>0.7533259565798921</v>
      </c>
      <c r="Q33" s="22">
        <f t="shared" si="145"/>
        <v>-1.8036482907971552E-2</v>
      </c>
      <c r="R33" s="26"/>
      <c r="S33" s="52">
        <f t="shared" si="146"/>
        <v>102.99461079631503</v>
      </c>
      <c r="T33" s="53">
        <f t="shared" si="147"/>
        <v>27.684746692764971</v>
      </c>
      <c r="U33" s="26"/>
      <c r="V33" s="23">
        <f t="shared" si="148"/>
        <v>0.45000000391155481</v>
      </c>
      <c r="W33" s="21">
        <f t="shared" si="149"/>
        <v>-9.999983012676239E-2</v>
      </c>
      <c r="X33" s="21">
        <f t="shared" si="150"/>
        <v>0.46097718983240449</v>
      </c>
      <c r="Y33" s="21">
        <f t="shared" si="151"/>
        <v>0</v>
      </c>
      <c r="Z33" s="21">
        <f t="shared" si="152"/>
        <v>0.46097718983240449</v>
      </c>
      <c r="AA33" s="21">
        <f t="shared" si="153"/>
        <v>1.7673246894531435E-2</v>
      </c>
      <c r="AB33" s="22">
        <f t="shared" si="154"/>
        <v>6.7756857103628599E-4</v>
      </c>
      <c r="AC33" s="26"/>
      <c r="AD33" s="52">
        <f t="shared" si="155"/>
        <v>102.52878699258359</v>
      </c>
      <c r="AE33" s="53">
        <f t="shared" si="156"/>
        <v>0</v>
      </c>
      <c r="AF33" s="26"/>
      <c r="AG33" s="67">
        <f t="shared" si="157"/>
        <v>1.3274466268758489</v>
      </c>
      <c r="AH33" s="67">
        <f t="shared" si="158"/>
        <v>56.582698468917229</v>
      </c>
      <c r="AI33" s="26"/>
      <c r="AJ33" s="20">
        <f t="shared" si="159"/>
        <v>154.8721260476176</v>
      </c>
    </row>
    <row r="34" spans="2:36" ht="15.75" x14ac:dyDescent="0.25">
      <c r="B34" s="113">
        <v>15</v>
      </c>
      <c r="C34" s="114"/>
      <c r="D34" s="100">
        <v>45309.375</v>
      </c>
      <c r="E34" s="97">
        <f t="shared" si="160"/>
        <v>4</v>
      </c>
      <c r="F34" s="98">
        <f t="shared" si="161"/>
        <v>30.083333333335759</v>
      </c>
      <c r="G34" s="17">
        <v>808897.13100000005</v>
      </c>
      <c r="H34" s="17">
        <v>9158926.9519999996</v>
      </c>
      <c r="I34" s="18">
        <v>2538.1574999999998</v>
      </c>
      <c r="K34" s="19">
        <f t="shared" ref="K34:K35" si="162">(G34-G33)*100</f>
        <v>0</v>
      </c>
      <c r="L34" s="20">
        <f t="shared" ref="L34:L35" si="163">(H34-H33)*100</f>
        <v>-5.0000101327896118E-2</v>
      </c>
      <c r="M34" s="20">
        <f t="shared" ref="M34:M35" si="164">SQRT(K34^2+L34^2)</f>
        <v>5.0000101327896118E-2</v>
      </c>
      <c r="N34" s="20">
        <f t="shared" ref="N34:N35" si="165">(I34-I33)*100</f>
        <v>-0.30000000001564331</v>
      </c>
      <c r="O34" s="21">
        <f t="shared" ref="O34:O35" si="166">(SQRT((G34-G33)^2+(H34-H33)^2+(I34-I33)^2)*100)</f>
        <v>0.30413814318856136</v>
      </c>
      <c r="P34" s="21">
        <f t="shared" ref="P34:P35" si="167">O34/(F34-F33)</f>
        <v>7.603453579714034E-2</v>
      </c>
      <c r="Q34" s="22">
        <f t="shared" ref="Q34:Q35" si="168">(P34-P33)/(F34-F33)</f>
        <v>-0.16932285519568793</v>
      </c>
      <c r="R34" s="26"/>
      <c r="S34" s="52">
        <f t="shared" ref="S34:S35" si="169">IF(K34&lt;0, ATAN2(L34,K34)*180/PI()+360,ATAN2(L34,K34)*180/PI())</f>
        <v>180</v>
      </c>
      <c r="T34" s="53">
        <f t="shared" ref="T34:T35" si="170">ATAN(N34/M34)*180/PI()</f>
        <v>-80.537658963289758</v>
      </c>
      <c r="U34" s="26"/>
      <c r="V34" s="23">
        <f t="shared" ref="V34:V35" si="171">(G34-$G$20)*100</f>
        <v>0.45000000391155481</v>
      </c>
      <c r="W34" s="21">
        <f t="shared" ref="W34:W35" si="172">(H34-$H$20)*100</f>
        <v>-0.14999993145465851</v>
      </c>
      <c r="X34" s="21">
        <f t="shared" ref="X34:X35" si="173">SQRT(V34^2+W34^2)</f>
        <v>0.47434163106014804</v>
      </c>
      <c r="Y34" s="21">
        <f t="shared" ref="Y34:Y35" si="174">(I34-$I$20)*100</f>
        <v>-0.30000000001564331</v>
      </c>
      <c r="Z34" s="21">
        <f t="shared" ref="Z34:Z35" si="175">SQRT((G34-$G$20)^2+(H34-$H$20)^2+(I34-$I$20)^2)*100</f>
        <v>0.5612485928411648</v>
      </c>
      <c r="AA34" s="21">
        <f t="shared" ref="AA34:AA35" si="176">Z34/F34</f>
        <v>1.8656462919926411E-2</v>
      </c>
      <c r="AB34" s="22">
        <f t="shared" ref="AB34:AB35" si="177">(AA34-$AA$20)/(F34-$F$20)</f>
        <v>6.2015943224127121E-4</v>
      </c>
      <c r="AC34" s="26"/>
      <c r="AD34" s="52">
        <f t="shared" ref="AD34:AD35" si="178">IF(F34&lt;=0,NA(),IF((G34-$G$20)&lt;0,ATAN2((H34-$H$20),(G34-$G$20))*180/PI()+360,ATAN2((H34-$H$20),(G34-$G$20))*180/PI()))</f>
        <v>108.43494081879376</v>
      </c>
      <c r="AE34" s="53">
        <f t="shared" ref="AE34:AE35" si="179">IF(E34&lt;=0,NA(),ATAN(Y34/X34)*180/PI())</f>
        <v>-32.311534219083008</v>
      </c>
      <c r="AF34" s="26"/>
      <c r="AG34" s="67">
        <f t="shared" ref="AG34:AG35" si="180">1/(O34/E34)</f>
        <v>13.151918263405904</v>
      </c>
      <c r="AH34" s="67">
        <f t="shared" ref="AH34:AH35" si="181">1/(Z34/F34)</f>
        <v>53.600728299463981</v>
      </c>
      <c r="AI34" s="26"/>
      <c r="AJ34" s="20">
        <f t="shared" ref="AJ34:AJ35" si="182">SQRT((G34-$E$11)^2+(H34-$F$11)^2+(I34-$G$11)^2)</f>
        <v>154.87232430154808</v>
      </c>
    </row>
    <row r="35" spans="2:36" ht="15.75" x14ac:dyDescent="0.25">
      <c r="B35" s="113">
        <v>16</v>
      </c>
      <c r="C35" s="114"/>
      <c r="D35" s="100">
        <v>45310.375</v>
      </c>
      <c r="E35" s="97">
        <f t="shared" ref="E35:E36" si="183">D35-D34</f>
        <v>1</v>
      </c>
      <c r="F35" s="98">
        <f t="shared" ref="F35:F36" si="184">D35-D$20</f>
        <v>31.083333333335759</v>
      </c>
      <c r="G35" s="17">
        <v>808897.10849999997</v>
      </c>
      <c r="H35" s="17">
        <v>9158926.9580000006</v>
      </c>
      <c r="I35" s="18">
        <v>2538.1594999999998</v>
      </c>
      <c r="K35" s="19">
        <f t="shared" si="162"/>
        <v>-2.2500000079162419</v>
      </c>
      <c r="L35" s="20">
        <f t="shared" si="163"/>
        <v>0.60000009834766388</v>
      </c>
      <c r="M35" s="20">
        <f t="shared" si="164"/>
        <v>2.3286262374284745</v>
      </c>
      <c r="N35" s="20">
        <f t="shared" si="165"/>
        <v>0.19999999999527063</v>
      </c>
      <c r="O35" s="21">
        <f t="shared" si="166"/>
        <v>2.3371992113721078</v>
      </c>
      <c r="P35" s="21">
        <f t="shared" si="167"/>
        <v>2.3371992113721078</v>
      </c>
      <c r="Q35" s="22">
        <f t="shared" si="168"/>
        <v>2.2611646755749675</v>
      </c>
      <c r="R35" s="26"/>
      <c r="S35" s="52">
        <f t="shared" si="169"/>
        <v>284.93141946608557</v>
      </c>
      <c r="T35" s="53">
        <f t="shared" si="170"/>
        <v>4.9089471586049882</v>
      </c>
      <c r="U35" s="26"/>
      <c r="V35" s="23">
        <f t="shared" si="171"/>
        <v>-1.8000000040046871</v>
      </c>
      <c r="W35" s="21">
        <f t="shared" si="172"/>
        <v>0.45000016689300537</v>
      </c>
      <c r="X35" s="21">
        <f t="shared" si="173"/>
        <v>1.8553975758905707</v>
      </c>
      <c r="Y35" s="21">
        <f t="shared" si="174"/>
        <v>-0.10000000002037268</v>
      </c>
      <c r="Z35" s="21">
        <f t="shared" si="175"/>
        <v>1.8580904619056309</v>
      </c>
      <c r="AA35" s="21">
        <f t="shared" si="176"/>
        <v>5.9777709230203299E-2</v>
      </c>
      <c r="AB35" s="22">
        <f t="shared" si="177"/>
        <v>1.9231434604889642E-3</v>
      </c>
      <c r="AC35" s="26"/>
      <c r="AD35" s="52">
        <f t="shared" si="178"/>
        <v>284.03624843780972</v>
      </c>
      <c r="AE35" s="53">
        <f t="shared" si="179"/>
        <v>-3.0850744831658381</v>
      </c>
      <c r="AF35" s="26"/>
      <c r="AG35" s="67">
        <f t="shared" si="180"/>
        <v>0.42786254382352218</v>
      </c>
      <c r="AH35" s="67">
        <f t="shared" si="181"/>
        <v>16.728643718162754</v>
      </c>
      <c r="AI35" s="26"/>
      <c r="AJ35" s="20">
        <f t="shared" si="182"/>
        <v>154.87162830074297</v>
      </c>
    </row>
    <row r="36" spans="2:36" ht="15.75" x14ac:dyDescent="0.25">
      <c r="B36" s="113">
        <v>17</v>
      </c>
      <c r="C36" s="114"/>
      <c r="D36" s="100">
        <v>45311.375</v>
      </c>
      <c r="E36" s="97">
        <f t="shared" si="183"/>
        <v>1</v>
      </c>
      <c r="F36" s="98">
        <f t="shared" si="184"/>
        <v>32.083333333335759</v>
      </c>
      <c r="G36" s="17">
        <v>808897.11800000002</v>
      </c>
      <c r="H36" s="17">
        <v>9158926.9554999992</v>
      </c>
      <c r="I36" s="18">
        <v>2538.1559999999999</v>
      </c>
      <c r="K36" s="19">
        <f t="shared" ref="K36:K37" si="185">(G36-G35)*100</f>
        <v>0.9500000043772161</v>
      </c>
      <c r="L36" s="20">
        <f t="shared" ref="L36:L37" si="186">(H36-H35)*100</f>
        <v>-0.25000013411045074</v>
      </c>
      <c r="M36" s="20">
        <f t="shared" ref="M36:M37" si="187">SQRT(K36^2+L36^2)</f>
        <v>0.98234417358273873</v>
      </c>
      <c r="N36" s="20">
        <f t="shared" ref="N36:N37" si="188">(I36-I35)*100</f>
        <v>-0.34999999998035491</v>
      </c>
      <c r="O36" s="21">
        <f t="shared" ref="O36:O37" si="189">(SQRT((G36-G35)^2+(H36-H35)^2+(I36-I35)^2)*100)</f>
        <v>1.0428327168622025</v>
      </c>
      <c r="P36" s="21">
        <f t="shared" ref="P36:P37" si="190">O36/(F36-F35)</f>
        <v>1.0428327168622025</v>
      </c>
      <c r="Q36" s="22">
        <f t="shared" ref="Q36:Q37" si="191">(P36-P35)/(F36-F35)</f>
        <v>-1.2943664945099054</v>
      </c>
      <c r="R36" s="26"/>
      <c r="S36" s="52">
        <f t="shared" ref="S36:S37" si="192">IF(K36&lt;0, ATAN2(L36,K36)*180/PI()+360,ATAN2(L36,K36)*180/PI())</f>
        <v>104.74357033602035</v>
      </c>
      <c r="T36" s="53">
        <f t="shared" ref="T36:T37" si="193">ATAN(N36/M36)*180/PI()</f>
        <v>-19.610505731484682</v>
      </c>
      <c r="U36" s="26"/>
      <c r="V36" s="23">
        <f t="shared" ref="V36:V37" si="194">(G36-$G$20)*100</f>
        <v>-0.84999999962747097</v>
      </c>
      <c r="W36" s="21">
        <f t="shared" ref="W36:W37" si="195">(H36-$H$20)*100</f>
        <v>0.20000003278255463</v>
      </c>
      <c r="X36" s="21">
        <f t="shared" ref="X36:X37" si="196">SQRT(V36^2+W36^2)</f>
        <v>0.87321246697451793</v>
      </c>
      <c r="Y36" s="21">
        <f t="shared" ref="Y36:Y37" si="197">(I36-$I$20)*100</f>
        <v>-0.4500000000007276</v>
      </c>
      <c r="Z36" s="21">
        <f t="shared" ref="Z36:Z37" si="198">SQRT((G36-$G$20)^2+(H36-$H$20)^2+(I36-$I$20)^2)*100</f>
        <v>0.98234414157177041</v>
      </c>
      <c r="AA36" s="21">
        <f t="shared" ref="AA36:AA37" si="199">Z36/F36</f>
        <v>3.0618518698338582E-2</v>
      </c>
      <c r="AB36" s="22">
        <f t="shared" ref="AB36:AB37" si="200">(AA36-$AA$20)/(F36-$F$20)</f>
        <v>9.5434343994814342E-4</v>
      </c>
      <c r="AC36" s="26"/>
      <c r="AD36" s="52">
        <f t="shared" ref="AD36:AD37" si="201">IF(F36&lt;=0,NA(),IF((G36-$G$20)&lt;0,ATAN2((H36-$H$20),(G36-$G$20))*180/PI()+360,ATAN2((H36-$H$20),(G36-$G$20))*180/PI()))</f>
        <v>283.24052201463059</v>
      </c>
      <c r="AE36" s="53">
        <f t="shared" ref="AE36:AE37" si="202">IF(E36&lt;=0,NA(),ATAN(Y36/X36)*180/PI())</f>
        <v>-27.263794153542655</v>
      </c>
      <c r="AF36" s="26"/>
      <c r="AG36" s="67">
        <f t="shared" ref="AG36:AG37" si="203">1/(O36/E36)</f>
        <v>0.958926569746409</v>
      </c>
      <c r="AH36" s="67">
        <f t="shared" ref="AH36:AH37" si="204">1/(Z36/F36)</f>
        <v>32.659973196360468</v>
      </c>
      <c r="AI36" s="26"/>
      <c r="AJ36" s="20">
        <f t="shared" ref="AJ36:AJ37" si="205">SQRT((G36-$E$11)^2+(H36-$F$11)^2+(I36-$G$11)^2)</f>
        <v>154.87163516820578</v>
      </c>
    </row>
    <row r="37" spans="2:36" ht="15.75" x14ac:dyDescent="0.25">
      <c r="B37" s="113">
        <v>18</v>
      </c>
      <c r="C37" s="114"/>
      <c r="D37" s="100">
        <v>45316.375</v>
      </c>
      <c r="E37" s="97">
        <f t="shared" ref="E37:E39" si="206">D37-D36</f>
        <v>5</v>
      </c>
      <c r="F37" s="98">
        <f t="shared" ref="F37:F39" si="207">D37-D$20</f>
        <v>37.083333333335759</v>
      </c>
      <c r="G37" s="17">
        <v>808897.11349999998</v>
      </c>
      <c r="H37" s="17">
        <v>9158926.9560000002</v>
      </c>
      <c r="I37" s="18">
        <v>2538.1570000000002</v>
      </c>
      <c r="J37" s="100"/>
      <c r="K37" s="19">
        <f t="shared" si="185"/>
        <v>-0.45000000391155481</v>
      </c>
      <c r="L37" s="20">
        <f t="shared" si="186"/>
        <v>5.0000101327896118E-2</v>
      </c>
      <c r="M37" s="20">
        <f t="shared" si="187"/>
        <v>0.45276927198430683</v>
      </c>
      <c r="N37" s="20">
        <f t="shared" si="188"/>
        <v>0.10000000002037268</v>
      </c>
      <c r="O37" s="21">
        <f t="shared" si="189"/>
        <v>0.46368093950180195</v>
      </c>
      <c r="P37" s="21">
        <f t="shared" si="190"/>
        <v>9.2736187900360395E-2</v>
      </c>
      <c r="Q37" s="22">
        <f t="shared" si="191"/>
        <v>-0.19001930579236842</v>
      </c>
      <c r="R37" s="26"/>
      <c r="S37" s="52">
        <f t="shared" si="192"/>
        <v>276.3402044353806</v>
      </c>
      <c r="T37" s="53">
        <f t="shared" si="193"/>
        <v>12.454575969131589</v>
      </c>
      <c r="U37" s="26"/>
      <c r="V37" s="23">
        <f t="shared" si="194"/>
        <v>-1.3000000035390258</v>
      </c>
      <c r="W37" s="21">
        <f t="shared" si="195"/>
        <v>0.25000013411045074</v>
      </c>
      <c r="X37" s="21">
        <f t="shared" si="196"/>
        <v>1.3238202582891343</v>
      </c>
      <c r="Y37" s="21">
        <f t="shared" si="197"/>
        <v>-0.34999999998035491</v>
      </c>
      <c r="Z37" s="21">
        <f t="shared" si="198"/>
        <v>1.3693064216029072</v>
      </c>
      <c r="AA37" s="21">
        <f t="shared" si="199"/>
        <v>3.6925116987042275E-2</v>
      </c>
      <c r="AB37" s="22">
        <f t="shared" si="200"/>
        <v>9.957334917853446E-4</v>
      </c>
      <c r="AC37" s="26"/>
      <c r="AD37" s="52">
        <f t="shared" si="201"/>
        <v>280.88553272567651</v>
      </c>
      <c r="AE37" s="53">
        <f t="shared" si="202"/>
        <v>-14.809369330486827</v>
      </c>
      <c r="AF37" s="26"/>
      <c r="AG37" s="67">
        <f t="shared" si="203"/>
        <v>10.78327697785509</v>
      </c>
      <c r="AH37" s="67">
        <f t="shared" si="204"/>
        <v>27.08183701492182</v>
      </c>
      <c r="AI37" s="26"/>
      <c r="AJ37" s="20">
        <f t="shared" si="205"/>
        <v>154.87223315162655</v>
      </c>
    </row>
    <row r="38" spans="2:36" ht="15.75" x14ac:dyDescent="0.25">
      <c r="B38" s="113">
        <v>19</v>
      </c>
      <c r="C38" s="114"/>
      <c r="D38" s="100">
        <v>45320.375</v>
      </c>
      <c r="E38" s="97">
        <f t="shared" si="206"/>
        <v>4</v>
      </c>
      <c r="F38" s="98">
        <f t="shared" si="207"/>
        <v>41.083333333335759</v>
      </c>
      <c r="G38" s="17">
        <v>808897.12650000001</v>
      </c>
      <c r="H38" s="17">
        <v>9158926.9545000009</v>
      </c>
      <c r="I38" s="18">
        <v>2538.1594999999998</v>
      </c>
      <c r="K38" s="19">
        <f t="shared" ref="K38:K39" si="208">(G38-G37)*100</f>
        <v>1.3000000035390258</v>
      </c>
      <c r="L38" s="20">
        <f t="shared" ref="L38:L39" si="209">(H38-H37)*100</f>
        <v>-0.14999993145465851</v>
      </c>
      <c r="M38" s="20">
        <f t="shared" ref="M38:M39" si="210">SQRT(K38^2+L38^2)</f>
        <v>1.308625228488993</v>
      </c>
      <c r="N38" s="20">
        <f t="shared" ref="N38:N39" si="211">(I38-I37)*100</f>
        <v>0.24999999995998223</v>
      </c>
      <c r="O38" s="21">
        <f t="shared" ref="O38:O39" si="212">(SQRT((G38-G37)^2+(H38-H37)^2+(I38-I37)^2)*100)</f>
        <v>1.332291255175782</v>
      </c>
      <c r="P38" s="21">
        <f t="shared" ref="P38:P39" si="213">O38/(F38-F37)</f>
        <v>0.33307281379394549</v>
      </c>
      <c r="Q38" s="22">
        <f t="shared" ref="Q38:Q39" si="214">(P38-P37)/(F38-F37)</f>
        <v>6.0084156473396273E-2</v>
      </c>
      <c r="R38" s="26"/>
      <c r="S38" s="52">
        <f t="shared" ref="S38:S39" si="215">IF(K38&lt;0, ATAN2(L38,K38)*180/PI()+360,ATAN2(L38,K38)*180/PI())</f>
        <v>96.581941656064359</v>
      </c>
      <c r="T38" s="53">
        <f t="shared" ref="T38:T39" si="216">ATAN(N38/M38)*180/PI()</f>
        <v>10.815477532383387</v>
      </c>
      <c r="U38" s="26"/>
      <c r="V38" s="23">
        <f t="shared" ref="V38:V39" si="217">(G38-$G$20)*100</f>
        <v>0</v>
      </c>
      <c r="W38" s="21">
        <f t="shared" ref="W38:W39" si="218">(H38-$H$20)*100</f>
        <v>0.10000020265579224</v>
      </c>
      <c r="X38" s="21">
        <f t="shared" ref="X38:X39" si="219">SQRT(V38^2+W38^2)</f>
        <v>0.10000020265579224</v>
      </c>
      <c r="Y38" s="21">
        <f t="shared" ref="Y38:Y39" si="220">(I38-$I$20)*100</f>
        <v>-0.10000000002037268</v>
      </c>
      <c r="Z38" s="21">
        <f t="shared" ref="Z38:Z39" si="221">SQRT((G38-$G$20)^2+(H38-$H$20)^2+(I38-$I$20)^2)*100</f>
        <v>0.14142149955107269</v>
      </c>
      <c r="AA38" s="21">
        <f t="shared" ref="AA38:AA39" si="222">Z38/F38</f>
        <v>3.4423083055025805E-3</v>
      </c>
      <c r="AB38" s="22">
        <f t="shared" ref="AB38:AB39" si="223">(AA38-$AA$20)/(F38-$F$20)</f>
        <v>8.3788437456447319E-5</v>
      </c>
      <c r="AC38" s="26"/>
      <c r="AD38" s="52">
        <f t="shared" ref="AD38:AD39" si="224">IF(F38&lt;=0,NA(),IF((G38-$G$20)&lt;0,ATAN2((H38-$H$20),(G38-$G$20))*180/PI()+360,ATAN2((H38-$H$20),(G38-$G$20))*180/PI()))</f>
        <v>0</v>
      </c>
      <c r="AE38" s="53">
        <f t="shared" ref="AE38:AE39" si="225">IF(E38&lt;=0,NA(),ATAN(Y38/X38)*180/PI())</f>
        <v>-44.999941949287219</v>
      </c>
      <c r="AF38" s="26"/>
      <c r="AG38" s="67">
        <f t="shared" ref="AG38:AG39" si="226">1/(O38/E38)</f>
        <v>3.0023465097894393</v>
      </c>
      <c r="AH38" s="67">
        <f t="shared" ref="AH38:AH39" si="227">1/(Z38/F38)</f>
        <v>290.50274154743352</v>
      </c>
      <c r="AI38" s="26"/>
      <c r="AJ38" s="20">
        <f t="shared" ref="AJ38:AJ39" si="228">SQRT((G38-$E$11)^2+(H38-$F$11)^2+(I38-$G$11)^2)</f>
        <v>154.871075797462</v>
      </c>
    </row>
    <row r="39" spans="2:36" ht="15.75" x14ac:dyDescent="0.25">
      <c r="B39" s="113">
        <v>20</v>
      </c>
      <c r="C39" s="114"/>
      <c r="D39" s="100">
        <v>45322.375</v>
      </c>
      <c r="E39" s="97">
        <f t="shared" si="206"/>
        <v>2</v>
      </c>
      <c r="F39" s="98">
        <f t="shared" si="207"/>
        <v>43.083333333335759</v>
      </c>
      <c r="G39" s="17">
        <v>808897.13199999998</v>
      </c>
      <c r="H39" s="17">
        <v>9158926.9534999989</v>
      </c>
      <c r="I39" s="18">
        <v>2538.1554999999998</v>
      </c>
      <c r="K39" s="19">
        <f t="shared" si="208"/>
        <v>0.54999999701976776</v>
      </c>
      <c r="L39" s="20">
        <f t="shared" si="209"/>
        <v>-0.10000020265579224</v>
      </c>
      <c r="M39" s="20">
        <f t="shared" si="210"/>
        <v>0.55901702769499251</v>
      </c>
      <c r="N39" s="20">
        <f t="shared" si="211"/>
        <v>-0.39999999999054126</v>
      </c>
      <c r="O39" s="21">
        <f t="shared" si="212"/>
        <v>0.68738638133540086</v>
      </c>
      <c r="P39" s="21">
        <f t="shared" si="213"/>
        <v>0.34369319066770043</v>
      </c>
      <c r="Q39" s="22">
        <f t="shared" si="214"/>
        <v>5.3101884368774721E-3</v>
      </c>
      <c r="R39" s="26"/>
      <c r="S39" s="52">
        <f t="shared" si="215"/>
        <v>100.30486695933232</v>
      </c>
      <c r="T39" s="53">
        <f t="shared" si="216"/>
        <v>-35.585300839033522</v>
      </c>
      <c r="U39" s="26"/>
      <c r="V39" s="23">
        <f t="shared" si="217"/>
        <v>0.54999999701976776</v>
      </c>
      <c r="W39" s="21">
        <f t="shared" si="218"/>
        <v>0</v>
      </c>
      <c r="X39" s="21">
        <f t="shared" si="219"/>
        <v>0.54999999701976776</v>
      </c>
      <c r="Y39" s="21">
        <f t="shared" si="220"/>
        <v>-0.50000000001091394</v>
      </c>
      <c r="Z39" s="21">
        <f t="shared" si="221"/>
        <v>0.74330343516807351</v>
      </c>
      <c r="AA39" s="21">
        <f t="shared" si="222"/>
        <v>1.7252690951675784E-2</v>
      </c>
      <c r="AB39" s="22">
        <f t="shared" si="223"/>
        <v>4.0044930642185251E-4</v>
      </c>
      <c r="AC39" s="26"/>
      <c r="AD39" s="52">
        <f t="shared" si="224"/>
        <v>90</v>
      </c>
      <c r="AE39" s="53">
        <f t="shared" si="225"/>
        <v>-42.2736891612454</v>
      </c>
      <c r="AF39" s="26"/>
      <c r="AG39" s="67">
        <f t="shared" si="226"/>
        <v>2.9095717551379989</v>
      </c>
      <c r="AH39" s="67">
        <f t="shared" si="227"/>
        <v>57.96197258740488</v>
      </c>
      <c r="AI39" s="26"/>
      <c r="AJ39" s="20">
        <f t="shared" si="228"/>
        <v>154.87045707307996</v>
      </c>
    </row>
    <row r="40" spans="2:36" ht="15.75" x14ac:dyDescent="0.25">
      <c r="B40" s="113">
        <v>21</v>
      </c>
      <c r="C40" s="114"/>
      <c r="D40" s="100">
        <v>45326.375</v>
      </c>
      <c r="E40" s="97">
        <f t="shared" ref="E40:E41" si="229">D40-D39</f>
        <v>4</v>
      </c>
      <c r="F40" s="98">
        <f t="shared" ref="F40:F41" si="230">D40-D$20</f>
        <v>47.083333333335759</v>
      </c>
      <c r="G40" s="17">
        <v>808897.1115</v>
      </c>
      <c r="H40" s="17">
        <v>9158926.9574999996</v>
      </c>
      <c r="I40" s="18">
        <v>2538.1565000000001</v>
      </c>
      <c r="K40" s="19">
        <f t="shared" ref="K40:K41" si="231">(G40-G39)*100</f>
        <v>-2.0499999984167516</v>
      </c>
      <c r="L40" s="20">
        <f t="shared" ref="L40:L41" si="232">(H40-H39)*100</f>
        <v>0.40000006556510925</v>
      </c>
      <c r="M40" s="20">
        <f t="shared" ref="M40:M41" si="233">SQRT(K40^2+L40^2)</f>
        <v>2.0886598684229978</v>
      </c>
      <c r="N40" s="20">
        <f t="shared" ref="N40:N41" si="234">(I40-I39)*100</f>
        <v>0.10000000002037268</v>
      </c>
      <c r="O40" s="21">
        <f t="shared" ref="O40:O41" si="235">(SQRT((G40-G39)^2+(H40-H39)^2+(I40-I39)^2)*100)</f>
        <v>2.0910523776234893</v>
      </c>
      <c r="P40" s="21">
        <f t="shared" ref="P40:P41" si="236">O40/(F40-F39)</f>
        <v>0.52276309440587232</v>
      </c>
      <c r="Q40" s="22">
        <f t="shared" ref="Q40:Q41" si="237">(P40-P39)/(F40-F39)</f>
        <v>4.4767475934542972E-2</v>
      </c>
      <c r="R40" s="26"/>
      <c r="S40" s="52">
        <f t="shared" ref="S40:S41" si="238">IF(K40&lt;0, ATAN2(L40,K40)*180/PI()+360,ATAN2(L40,K40)*180/PI())</f>
        <v>281.04094195392224</v>
      </c>
      <c r="T40" s="53">
        <f t="shared" ref="T40:T41" si="239">ATAN(N40/M40)*180/PI()</f>
        <v>2.741090662678793</v>
      </c>
      <c r="U40" s="26"/>
      <c r="V40" s="23">
        <f t="shared" ref="V40:V41" si="240">(G40-$G$20)*100</f>
        <v>-1.5000000013969839</v>
      </c>
      <c r="W40" s="21">
        <f t="shared" ref="W40:W41" si="241">(H40-$H$20)*100</f>
        <v>0.40000006556510925</v>
      </c>
      <c r="X40" s="21">
        <f t="shared" ref="X40:X41" si="242">SQRT(V40^2+W40^2)</f>
        <v>1.5524174878694981</v>
      </c>
      <c r="Y40" s="21">
        <f t="shared" ref="Y40:Y41" si="243">(I40-$I$20)*100</f>
        <v>-0.39999999999054126</v>
      </c>
      <c r="Z40" s="21">
        <f t="shared" ref="Z40:Z41" si="244">SQRT((G40-$G$20)^2+(H40-$H$20)^2+(I40-$I$20)^2)*100</f>
        <v>1.6031219718522591</v>
      </c>
      <c r="AA40" s="21">
        <f t="shared" ref="AA40:AA41" si="245">Z40/F40</f>
        <v>3.4048608251727647E-2</v>
      </c>
      <c r="AB40" s="22">
        <f t="shared" ref="AB40:AB41" si="246">(AA40-$AA$20)/(F40-$F$20)</f>
        <v>7.2315628145258539E-4</v>
      </c>
      <c r="AC40" s="26"/>
      <c r="AD40" s="52">
        <f t="shared" ref="AD40:AD41" si="247">IF(F40&lt;=0,NA(),IF((G40-$G$20)&lt;0,ATAN2((H40-$H$20),(G40-$G$20))*180/PI()+360,ATAN2((H40-$H$20),(G40-$G$20))*180/PI()))</f>
        <v>284.93141950298798</v>
      </c>
      <c r="AE40" s="53">
        <f t="shared" ref="AE40:AE41" si="248">IF(E40&lt;=0,NA(),ATAN(Y40/X40)*180/PI())</f>
        <v>-14.44870430894151</v>
      </c>
      <c r="AF40" s="26"/>
      <c r="AG40" s="67">
        <f t="shared" ref="AG40:AG41" si="249">1/(O40/E40)</f>
        <v>1.9129123893807274</v>
      </c>
      <c r="AH40" s="67">
        <f t="shared" ref="AH40:AH41" si="250">1/(Z40/F40)</f>
        <v>29.369776074452599</v>
      </c>
      <c r="AI40" s="26"/>
      <c r="AJ40" s="20">
        <f t="shared" ref="AJ40:AJ41" si="251">SQRT((G40-$E$11)^2+(H40-$F$11)^2+(I40-$G$11)^2)</f>
        <v>154.87116796575293</v>
      </c>
    </row>
    <row r="41" spans="2:36" ht="15.75" x14ac:dyDescent="0.25">
      <c r="B41" s="113">
        <v>22</v>
      </c>
      <c r="C41" s="114"/>
      <c r="D41" s="100">
        <v>45328.375</v>
      </c>
      <c r="E41" s="97">
        <f t="shared" si="229"/>
        <v>2</v>
      </c>
      <c r="F41" s="98">
        <f t="shared" si="230"/>
        <v>49.083333333335759</v>
      </c>
      <c r="G41" s="17">
        <v>808897.11899999995</v>
      </c>
      <c r="H41" s="17">
        <v>9158926.9560000002</v>
      </c>
      <c r="I41" s="18">
        <v>2538.1575000000003</v>
      </c>
      <c r="K41" s="19">
        <f t="shared" si="231"/>
        <v>0.74999999487772584</v>
      </c>
      <c r="L41" s="20">
        <f t="shared" si="232"/>
        <v>-0.14999993145465851</v>
      </c>
      <c r="M41" s="20">
        <f t="shared" si="233"/>
        <v>0.76485290857327004</v>
      </c>
      <c r="N41" s="20">
        <f t="shared" si="234"/>
        <v>0.10000000002037268</v>
      </c>
      <c r="O41" s="21">
        <f t="shared" si="235"/>
        <v>0.77136241271990014</v>
      </c>
      <c r="P41" s="21">
        <f t="shared" si="236"/>
        <v>0.38568120635995007</v>
      </c>
      <c r="Q41" s="22">
        <f t="shared" si="237"/>
        <v>-6.8540944022961126E-2</v>
      </c>
      <c r="R41" s="26"/>
      <c r="S41" s="52">
        <f t="shared" si="238"/>
        <v>101.30992751419723</v>
      </c>
      <c r="T41" s="53">
        <f t="shared" si="239"/>
        <v>7.4488330071798075</v>
      </c>
      <c r="U41" s="26"/>
      <c r="V41" s="23">
        <f t="shared" si="240"/>
        <v>-0.75000000651925802</v>
      </c>
      <c r="W41" s="21">
        <f t="shared" si="241"/>
        <v>0.25000013411045074</v>
      </c>
      <c r="X41" s="21">
        <f t="shared" si="242"/>
        <v>0.79056946363626412</v>
      </c>
      <c r="Y41" s="21">
        <f t="shared" si="243"/>
        <v>-0.29999999997016857</v>
      </c>
      <c r="Z41" s="21">
        <f t="shared" si="244"/>
        <v>0.84557677168677692</v>
      </c>
      <c r="AA41" s="21">
        <f t="shared" si="245"/>
        <v>1.7227370560680511E-2</v>
      </c>
      <c r="AB41" s="22">
        <f t="shared" si="246"/>
        <v>3.5098208273031566E-4</v>
      </c>
      <c r="AC41" s="26"/>
      <c r="AD41" s="52">
        <f t="shared" si="247"/>
        <v>288.4349578942664</v>
      </c>
      <c r="AE41" s="53">
        <f t="shared" si="248"/>
        <v>-20.780416317560856</v>
      </c>
      <c r="AF41" s="26"/>
      <c r="AG41" s="67">
        <f t="shared" si="249"/>
        <v>2.5928149557453835</v>
      </c>
      <c r="AH41" s="67">
        <f t="shared" si="250"/>
        <v>58.047163754774324</v>
      </c>
      <c r="AI41" s="26"/>
      <c r="AJ41" s="20">
        <f t="shared" si="251"/>
        <v>154.87107382069064</v>
      </c>
    </row>
    <row r="42" spans="2:36" ht="15.75" x14ac:dyDescent="0.25">
      <c r="B42" s="113">
        <v>23</v>
      </c>
      <c r="C42" s="114"/>
      <c r="D42" s="100">
        <v>45331.375</v>
      </c>
      <c r="E42" s="97">
        <f t="shared" ref="E42:E43" si="252">D42-D41</f>
        <v>3</v>
      </c>
      <c r="F42" s="98">
        <f t="shared" ref="F42:F43" si="253">D42-D$20</f>
        <v>52.083333333335759</v>
      </c>
      <c r="G42" s="17">
        <v>808897.13150000002</v>
      </c>
      <c r="H42" s="17">
        <v>9158926.9525000006</v>
      </c>
      <c r="I42" s="18">
        <v>2538.1554999999998</v>
      </c>
      <c r="K42" s="19">
        <f t="shared" ref="K42:K43" si="254">(G42-G41)*100</f>
        <v>1.2500000069849193</v>
      </c>
      <c r="L42" s="20">
        <f t="shared" ref="L42:L43" si="255">(H42-H41)*100</f>
        <v>-0.34999996423721313</v>
      </c>
      <c r="M42" s="20">
        <f t="shared" ref="M42:M43" si="256">SQRT(K42^2+L42^2)</f>
        <v>1.2980754956582259</v>
      </c>
      <c r="N42" s="20">
        <f t="shared" ref="N42:N43" si="257">(I42-I41)*100</f>
        <v>-0.20000000004074536</v>
      </c>
      <c r="O42" s="21">
        <f t="shared" ref="O42:O43" si="258">(SQRT((G42-G41)^2+(H42-H41)^2+(I42-I41)^2)*100)</f>
        <v>1.3133925507800959</v>
      </c>
      <c r="P42" s="21">
        <f t="shared" ref="P42:P43" si="259">O42/(F42-F41)</f>
        <v>0.4377975169266986</v>
      </c>
      <c r="Q42" s="22">
        <f t="shared" ref="Q42:Q43" si="260">(P42-P41)/(F42-F41)</f>
        <v>1.7372103522249511E-2</v>
      </c>
      <c r="R42" s="26"/>
      <c r="S42" s="52">
        <f t="shared" ref="S42:S43" si="261">IF(K42&lt;0, ATAN2(L42,K42)*180/PI()+360,ATAN2(L42,K42)*180/PI())</f>
        <v>105.64224485400803</v>
      </c>
      <c r="T42" s="53">
        <f t="shared" ref="T42:T43" si="262">ATAN(N42/M42)*180/PI()</f>
        <v>-8.7589282374591875</v>
      </c>
      <c r="U42" s="26"/>
      <c r="V42" s="23">
        <f t="shared" ref="V42:V43" si="263">(G42-$G$20)*100</f>
        <v>0.50000000046566129</v>
      </c>
      <c r="W42" s="21">
        <f t="shared" ref="W42:W43" si="264">(H42-$H$20)*100</f>
        <v>-9.999983012676239E-2</v>
      </c>
      <c r="X42" s="21">
        <f t="shared" ref="X42:X43" si="265">SQRT(V42^2+W42^2)</f>
        <v>0.50990191850104138</v>
      </c>
      <c r="Y42" s="21">
        <f t="shared" ref="Y42:Y43" si="266">(I42-$I$20)*100</f>
        <v>-0.50000000001091394</v>
      </c>
      <c r="Z42" s="21">
        <f t="shared" ref="Z42:Z43" si="267">SQRT((G42-$G$20)^2+(H42-$H$20)^2+(I42-$I$20)^2)*100</f>
        <v>0.71414281940096314</v>
      </c>
      <c r="AA42" s="21">
        <f t="shared" ref="AA42:AA43" si="268">Z42/F42</f>
        <v>1.3711542132497853E-2</v>
      </c>
      <c r="AB42" s="22">
        <f t="shared" ref="AB42:AB43" si="269">(AA42-$AA$20)/(F42-$F$20)</f>
        <v>2.6326160894394652E-4</v>
      </c>
      <c r="AC42" s="26"/>
      <c r="AD42" s="52">
        <f t="shared" ref="AD42:AD43" si="270">IF(F42&lt;=0,NA(),IF((G42-$G$20)&lt;0,ATAN2((H42-$H$20),(G42-$G$20))*180/PI()+360,ATAN2((H42-$H$20),(G42-$G$20))*180/PI()))</f>
        <v>101.30991374641198</v>
      </c>
      <c r="AE42" s="53">
        <f t="shared" ref="AE42:AE43" si="271">IF(E42&lt;=0,NA(),ATAN(Y42/X42)*180/PI())</f>
        <v>-44.438242517498892</v>
      </c>
      <c r="AF42" s="26"/>
      <c r="AG42" s="67">
        <f t="shared" ref="AG42:AG43" si="272">1/(O42/E42)</f>
        <v>2.2841609678828583</v>
      </c>
      <c r="AH42" s="67">
        <f t="shared" ref="AH42:AH43" si="273">1/(Z42/F42)</f>
        <v>72.931256771613661</v>
      </c>
      <c r="AI42" s="26"/>
      <c r="AJ42" s="20">
        <f t="shared" ref="AJ42:AJ43" si="274">SQRT((G42-$E$11)^2+(H42-$F$11)^2+(I42-$G$11)^2)</f>
        <v>154.87153769741391</v>
      </c>
    </row>
    <row r="43" spans="2:36" ht="15.75" x14ac:dyDescent="0.25">
      <c r="B43" s="113">
        <v>24</v>
      </c>
      <c r="C43" s="114"/>
      <c r="D43" s="100">
        <v>45334.416666666664</v>
      </c>
      <c r="E43" s="97">
        <f t="shared" si="252"/>
        <v>3.0416666666642413</v>
      </c>
      <c r="F43" s="98">
        <f t="shared" si="253"/>
        <v>55.125</v>
      </c>
      <c r="G43" s="17">
        <v>808897.13650000002</v>
      </c>
      <c r="H43" s="17">
        <v>9158926.9519999996</v>
      </c>
      <c r="I43" s="18">
        <v>2538.1495</v>
      </c>
      <c r="K43" s="19">
        <f t="shared" si="254"/>
        <v>0.50000000046566129</v>
      </c>
      <c r="L43" s="20">
        <f t="shared" si="255"/>
        <v>-5.0000101327896118E-2</v>
      </c>
      <c r="M43" s="20">
        <f t="shared" si="256"/>
        <v>0.50249379160190744</v>
      </c>
      <c r="N43" s="20">
        <f t="shared" si="257"/>
        <v>-0.59999999998581188</v>
      </c>
      <c r="O43" s="21">
        <f t="shared" si="258"/>
        <v>0.78262379888515754</v>
      </c>
      <c r="P43" s="21">
        <f t="shared" si="259"/>
        <v>0.25730097497614735</v>
      </c>
      <c r="Q43" s="22">
        <f t="shared" si="260"/>
        <v>-5.9341328860502522E-2</v>
      </c>
      <c r="R43" s="26"/>
      <c r="S43" s="52">
        <f t="shared" si="261"/>
        <v>95.71060462857416</v>
      </c>
      <c r="T43" s="53">
        <f t="shared" si="262"/>
        <v>-50.054174503134895</v>
      </c>
      <c r="U43" s="26"/>
      <c r="V43" s="23">
        <f t="shared" si="263"/>
        <v>1.0000000009313226</v>
      </c>
      <c r="W43" s="21">
        <f t="shared" si="264"/>
        <v>-0.14999993145465851</v>
      </c>
      <c r="X43" s="21">
        <f t="shared" si="265"/>
        <v>1.0111874115608082</v>
      </c>
      <c r="Y43" s="21">
        <f t="shared" si="266"/>
        <v>-1.0999999999967258</v>
      </c>
      <c r="Z43" s="21">
        <f t="shared" si="267"/>
        <v>1.494155273487948</v>
      </c>
      <c r="AA43" s="21">
        <f t="shared" si="268"/>
        <v>2.7104857568942365E-2</v>
      </c>
      <c r="AB43" s="22">
        <f t="shared" si="269"/>
        <v>4.9169809648875041E-4</v>
      </c>
      <c r="AC43" s="26"/>
      <c r="AD43" s="52">
        <f t="shared" si="270"/>
        <v>98.530761761182418</v>
      </c>
      <c r="AE43" s="53">
        <f t="shared" si="271"/>
        <v>-47.408875646032442</v>
      </c>
      <c r="AF43" s="26"/>
      <c r="AG43" s="67">
        <f t="shared" si="272"/>
        <v>3.8864990701753204</v>
      </c>
      <c r="AH43" s="67">
        <f t="shared" si="273"/>
        <v>36.893755942323523</v>
      </c>
      <c r="AI43" s="26"/>
      <c r="AJ43" s="20">
        <f t="shared" si="274"/>
        <v>154.87035211045372</v>
      </c>
    </row>
    <row r="44" spans="2:36" ht="15.75" x14ac:dyDescent="0.25">
      <c r="B44" s="113">
        <v>25</v>
      </c>
      <c r="C44" s="114"/>
      <c r="D44" s="100">
        <v>45336.416666666664</v>
      </c>
      <c r="E44" s="97">
        <f t="shared" ref="E44:E45" si="275">D44-D43</f>
        <v>2</v>
      </c>
      <c r="F44" s="98">
        <f t="shared" ref="F44:F45" si="276">D44-D$20</f>
        <v>57.125</v>
      </c>
      <c r="G44" s="17">
        <v>808897.14150000003</v>
      </c>
      <c r="H44" s="17">
        <v>9158926.9510000013</v>
      </c>
      <c r="I44" s="18">
        <v>2538.154</v>
      </c>
      <c r="K44" s="19">
        <f t="shared" ref="K44:K45" si="277">(G44-G43)*100</f>
        <v>0.50000000046566129</v>
      </c>
      <c r="L44" s="20">
        <f t="shared" ref="L44:L45" si="278">(H44-H43)*100</f>
        <v>-9.999983012676239E-2</v>
      </c>
      <c r="M44" s="20">
        <f t="shared" ref="M44:M45" si="279">SQRT(K44^2+L44^2)</f>
        <v>0.50990191850104138</v>
      </c>
      <c r="N44" s="20">
        <f t="shared" ref="N44:N45" si="280">(I44-I43)*100</f>
        <v>0.4500000000007276</v>
      </c>
      <c r="O44" s="21">
        <f t="shared" ref="O44:O45" si="281">(SQRT((G44-G43)^2+(H44-H43)^2+(I44-I43)^2)*100)</f>
        <v>0.68007350080097773</v>
      </c>
      <c r="P44" s="21">
        <f t="shared" ref="P44:P45" si="282">O44/(F44-F43)</f>
        <v>0.34003675040048886</v>
      </c>
      <c r="Q44" s="22">
        <f t="shared" ref="Q44:Q45" si="283">(P44-P43)/(F44-F43)</f>
        <v>4.1367887712170759E-2</v>
      </c>
      <c r="R44" s="26"/>
      <c r="S44" s="52">
        <f t="shared" ref="S44:S45" si="284">IF(K44&lt;0, ATAN2(L44,K44)*180/PI()+360,ATAN2(L44,K44)*180/PI())</f>
        <v>101.30991374641198</v>
      </c>
      <c r="T44" s="53">
        <f t="shared" ref="T44:T45" si="285">ATAN(N44/M44)*180/PI()</f>
        <v>41.429132807585873</v>
      </c>
      <c r="U44" s="26"/>
      <c r="V44" s="23">
        <f t="shared" ref="V44:V45" si="286">(G44-$G$20)*100</f>
        <v>1.5000000013969839</v>
      </c>
      <c r="W44" s="21">
        <f t="shared" ref="W44:W45" si="287">(H44-$H$20)*100</f>
        <v>-0.2499997615814209</v>
      </c>
      <c r="X44" s="21">
        <f t="shared" ref="X44:X45" si="288">SQRT(V44^2+W44^2)</f>
        <v>1.5206905947567766</v>
      </c>
      <c r="Y44" s="21">
        <f t="shared" ref="Y44:Y45" si="289">(I44-$I$20)*100</f>
        <v>-0.64999999999599822</v>
      </c>
      <c r="Z44" s="21">
        <f t="shared" ref="Z44:Z45" si="290">SQRT((G44-$G$20)^2+(H44-$H$20)^2+(I44-$I$20)^2)*100</f>
        <v>1.6537835060782644</v>
      </c>
      <c r="AA44" s="21">
        <f t="shared" ref="AA44:AA45" si="291">Z44/F44</f>
        <v>2.8950258312092157E-2</v>
      </c>
      <c r="AB44" s="22">
        <f t="shared" ref="AB44:AB45" si="292">(AA44-$AA$20)/(F44-$F$20)</f>
        <v>5.0678789167776209E-4</v>
      </c>
      <c r="AC44" s="26"/>
      <c r="AD44" s="52">
        <f t="shared" ref="AD44:AD45" si="293">IF(F44&lt;=0,NA(),IF((G44-$G$20)&lt;0,ATAN2((H44-$H$20),(G44-$G$20))*180/PI()+360,ATAN2((H44-$H$20),(G44-$G$20))*180/PI()))</f>
        <v>99.462313338586341</v>
      </c>
      <c r="AE44" s="53">
        <f t="shared" ref="AE44:AE45" si="294">IF(E44&lt;=0,NA(),ATAN(Y44/X44)*180/PI())</f>
        <v>-23.143674182816202</v>
      </c>
      <c r="AF44" s="26"/>
      <c r="AG44" s="67">
        <f t="shared" ref="AG44:AG45" si="295">1/(O44/E44)</f>
        <v>2.9408585949083998</v>
      </c>
      <c r="AH44" s="67">
        <f t="shared" ref="AH44:AH45" si="296">1/(Z44/F44)</f>
        <v>34.542006127189289</v>
      </c>
      <c r="AI44" s="26"/>
      <c r="AJ44" s="20">
        <f t="shared" ref="AJ44:AJ45" si="297">SQRT((G44-$E$11)^2+(H44-$F$11)^2+(I44-$G$11)^2)</f>
        <v>154.87065694008896</v>
      </c>
    </row>
    <row r="45" spans="2:36" ht="15.75" x14ac:dyDescent="0.25">
      <c r="B45" s="113">
        <v>26</v>
      </c>
      <c r="C45" s="114"/>
      <c r="D45" s="100">
        <v>45338.416666666664</v>
      </c>
      <c r="E45" s="97">
        <f t="shared" si="275"/>
        <v>2</v>
      </c>
      <c r="F45" s="98">
        <f t="shared" si="276"/>
        <v>59.125</v>
      </c>
      <c r="G45" s="17">
        <v>808897.14049999998</v>
      </c>
      <c r="H45" s="17">
        <v>9158926.9510000013</v>
      </c>
      <c r="I45" s="18">
        <v>2538.1495</v>
      </c>
      <c r="K45" s="19">
        <f t="shared" si="277"/>
        <v>-0.10000000474974513</v>
      </c>
      <c r="L45" s="20">
        <f t="shared" si="278"/>
        <v>0</v>
      </c>
      <c r="M45" s="20">
        <f t="shared" si="279"/>
        <v>0.10000000474974513</v>
      </c>
      <c r="N45" s="20">
        <f t="shared" si="280"/>
        <v>-0.4500000000007276</v>
      </c>
      <c r="O45" s="21">
        <f t="shared" si="281"/>
        <v>0.46097722389571905</v>
      </c>
      <c r="P45" s="21">
        <f t="shared" si="282"/>
        <v>0.23048861194785952</v>
      </c>
      <c r="Q45" s="22">
        <f t="shared" si="283"/>
        <v>-5.477406922631467E-2</v>
      </c>
      <c r="R45" s="26"/>
      <c r="S45" s="52">
        <f t="shared" si="284"/>
        <v>270</v>
      </c>
      <c r="T45" s="53">
        <f t="shared" si="285"/>
        <v>-77.471191714570907</v>
      </c>
      <c r="U45" s="26"/>
      <c r="V45" s="23">
        <f t="shared" si="286"/>
        <v>1.3999999966472387</v>
      </c>
      <c r="W45" s="21">
        <f t="shared" si="287"/>
        <v>-0.2499997615814209</v>
      </c>
      <c r="X45" s="21">
        <f t="shared" si="288"/>
        <v>1.4221462201205035</v>
      </c>
      <c r="Y45" s="21">
        <f t="shared" si="289"/>
        <v>-1.0999999999967258</v>
      </c>
      <c r="Z45" s="21">
        <f t="shared" si="290"/>
        <v>1.7979154238717217</v>
      </c>
      <c r="AA45" s="21">
        <f t="shared" si="291"/>
        <v>3.0408717528485778E-2</v>
      </c>
      <c r="AB45" s="22">
        <f t="shared" si="292"/>
        <v>5.1431234720483341E-4</v>
      </c>
      <c r="AC45" s="26"/>
      <c r="AD45" s="52">
        <f t="shared" si="293"/>
        <v>100.12466222325665</v>
      </c>
      <c r="AE45" s="53">
        <f t="shared" si="294"/>
        <v>-37.72119271009452</v>
      </c>
      <c r="AF45" s="26"/>
      <c r="AG45" s="67">
        <f t="shared" si="295"/>
        <v>4.3386091466688912</v>
      </c>
      <c r="AH45" s="67">
        <f t="shared" si="296"/>
        <v>32.885306625089875</v>
      </c>
      <c r="AI45" s="26"/>
      <c r="AJ45" s="20">
        <f t="shared" si="297"/>
        <v>154.87044566122987</v>
      </c>
    </row>
    <row r="46" spans="2:36" ht="15.75" x14ac:dyDescent="0.25">
      <c r="B46" s="113">
        <v>27</v>
      </c>
      <c r="C46" s="114"/>
      <c r="D46" s="100">
        <v>45341.416666666664</v>
      </c>
      <c r="E46" s="97">
        <f t="shared" ref="E46:E47" si="298">D46-D45</f>
        <v>3</v>
      </c>
      <c r="F46" s="98">
        <f t="shared" ref="F46:F47" si="299">D46-D$20</f>
        <v>62.125</v>
      </c>
      <c r="G46" s="17">
        <v>808897.1335</v>
      </c>
      <c r="H46" s="17">
        <v>9158926.9529999997</v>
      </c>
      <c r="I46" s="18">
        <v>2538.1530000000002</v>
      </c>
      <c r="K46" s="19">
        <f t="shared" ref="K46:K47" si="300">(G46-G45)*100</f>
        <v>-0.69999999832361937</v>
      </c>
      <c r="L46" s="20">
        <f t="shared" ref="L46:L47" si="301">(H46-H45)*100</f>
        <v>0.1999998465180397</v>
      </c>
      <c r="M46" s="20">
        <f t="shared" ref="M46:M47" si="302">SQRT(K46^2+L46^2)</f>
        <v>0.72801094515144926</v>
      </c>
      <c r="N46" s="20">
        <f t="shared" ref="N46:N47" si="303">(I46-I45)*100</f>
        <v>0.35000000002582965</v>
      </c>
      <c r="O46" s="21">
        <f t="shared" ref="O46:O47" si="304">(SQRT((G46-G45)^2+(H46-H45)^2+(I46-I45)^2)*100)</f>
        <v>0.80777468162748656</v>
      </c>
      <c r="P46" s="21">
        <f t="shared" ref="P46:P47" si="305">O46/(F46-F45)</f>
        <v>0.2692582272091622</v>
      </c>
      <c r="Q46" s="22">
        <f t="shared" ref="Q46:Q47" si="306">(P46-P45)/(F46-F45)</f>
        <v>1.2923205087100894E-2</v>
      </c>
      <c r="R46" s="26"/>
      <c r="S46" s="52">
        <f t="shared" ref="S46:S47" si="307">IF(K46&lt;0, ATAN2(L46,K46)*180/PI()+360,ATAN2(L46,K46)*180/PI())</f>
        <v>285.94538432262391</v>
      </c>
      <c r="T46" s="53">
        <f t="shared" ref="T46:T47" si="308">ATAN(N46/M46)*180/PI()</f>
        <v>25.67647929797787</v>
      </c>
      <c r="U46" s="26"/>
      <c r="V46" s="23">
        <f t="shared" ref="V46:V47" si="309">(G46-$G$20)*100</f>
        <v>0.69999999832361937</v>
      </c>
      <c r="W46" s="21">
        <f t="shared" ref="W46:W47" si="310">(H46-$H$20)*100</f>
        <v>-4.9999915063381195E-2</v>
      </c>
      <c r="X46" s="21">
        <f t="shared" ref="X46:X47" si="311">SQRT(V46^2+W46^2)</f>
        <v>0.70178343465731108</v>
      </c>
      <c r="Y46" s="21">
        <f t="shared" ref="Y46:Y47" si="312">(I46-$I$20)*100</f>
        <v>-0.74999999997089617</v>
      </c>
      <c r="Z46" s="21">
        <f t="shared" ref="Z46:Z47" si="313">SQRT((G46-$G$20)^2+(H46-$H$20)^2+(I46-$I$20)^2)*100</f>
        <v>1.02713192391034</v>
      </c>
      <c r="AA46" s="21">
        <f t="shared" ref="AA46:AA47" si="314">Z46/F46</f>
        <v>1.6533310646444106E-2</v>
      </c>
      <c r="AB46" s="22">
        <f t="shared" ref="AB46:AB47" si="315">(AA46-$AA$20)/(F46-$F$20)</f>
        <v>2.6612974883612244E-4</v>
      </c>
      <c r="AC46" s="26"/>
      <c r="AD46" s="52">
        <f t="shared" ref="AD46:AD47" si="316">IF(F46&lt;=0,NA(),IF((G46-$G$20)&lt;0,ATAN2((H46-$H$20),(G46-$G$20))*180/PI()+360,ATAN2((H46-$H$20),(G46-$G$20))*180/PI()))</f>
        <v>94.085609872859322</v>
      </c>
      <c r="AE46" s="53">
        <f t="shared" ref="AE46:AE47" si="317">IF(E46&lt;=0,NA(),ATAN(Y46/X46)*180/PI())</f>
        <v>-46.902205626312849</v>
      </c>
      <c r="AF46" s="26"/>
      <c r="AG46" s="67">
        <f t="shared" ref="AG46:AG47" si="318">1/(O46/E46)</f>
        <v>3.7139069448867428</v>
      </c>
      <c r="AH46" s="67">
        <f t="shared" ref="AH46:AH47" si="319">1/(Z46/F46)</f>
        <v>60.483953963271993</v>
      </c>
      <c r="AI46" s="26"/>
      <c r="AJ46" s="20">
        <f t="shared" ref="AJ46:AJ47" si="320">SQRT((G46-$E$11)^2+(H46-$F$11)^2+(I46-$G$11)^2)</f>
        <v>154.87037419247878</v>
      </c>
    </row>
    <row r="47" spans="2:36" ht="15.75" x14ac:dyDescent="0.25">
      <c r="B47" s="113">
        <v>28</v>
      </c>
      <c r="C47" s="114"/>
      <c r="D47" s="100">
        <v>45343.416666666664</v>
      </c>
      <c r="E47" s="97">
        <f t="shared" si="298"/>
        <v>2</v>
      </c>
      <c r="F47" s="98">
        <f t="shared" si="299"/>
        <v>64.125</v>
      </c>
      <c r="G47" s="17">
        <v>808897.1165</v>
      </c>
      <c r="H47" s="17">
        <v>9158926.9580000006</v>
      </c>
      <c r="I47" s="18">
        <v>2538.1535000000003</v>
      </c>
      <c r="K47" s="19">
        <f t="shared" si="300"/>
        <v>-1.6999999992549419</v>
      </c>
      <c r="L47" s="20">
        <f t="shared" si="301"/>
        <v>0.50000008195638657</v>
      </c>
      <c r="M47" s="20">
        <f t="shared" si="302"/>
        <v>1.7720045370774862</v>
      </c>
      <c r="N47" s="20">
        <f t="shared" si="303"/>
        <v>5.0000000010186341E-2</v>
      </c>
      <c r="O47" s="21">
        <f t="shared" si="304"/>
        <v>1.7727098125255061</v>
      </c>
      <c r="P47" s="21">
        <f t="shared" si="305"/>
        <v>0.88635490626275304</v>
      </c>
      <c r="Q47" s="22">
        <f t="shared" si="306"/>
        <v>0.30854833952679539</v>
      </c>
      <c r="R47" s="26"/>
      <c r="S47" s="52">
        <f t="shared" si="307"/>
        <v>286.3895428831201</v>
      </c>
      <c r="T47" s="53">
        <f t="shared" si="308"/>
        <v>1.6162650743871239</v>
      </c>
      <c r="U47" s="26"/>
      <c r="V47" s="23">
        <f t="shared" si="309"/>
        <v>-1.0000000009313226</v>
      </c>
      <c r="W47" s="21">
        <f t="shared" si="310"/>
        <v>0.45000016689300537</v>
      </c>
      <c r="X47" s="21">
        <f t="shared" si="311"/>
        <v>1.0965856793093633</v>
      </c>
      <c r="Y47" s="21">
        <f t="shared" si="312"/>
        <v>-0.69999999996070983</v>
      </c>
      <c r="Z47" s="21">
        <f t="shared" si="313"/>
        <v>1.3009612415484835</v>
      </c>
      <c r="AA47" s="21">
        <f t="shared" si="314"/>
        <v>2.0287894605044578E-2</v>
      </c>
      <c r="AB47" s="22">
        <f t="shared" si="315"/>
        <v>3.1638042269075366E-4</v>
      </c>
      <c r="AC47" s="26"/>
      <c r="AD47" s="52">
        <f t="shared" si="316"/>
        <v>294.22775324997235</v>
      </c>
      <c r="AE47" s="53">
        <f t="shared" si="317"/>
        <v>-32.55192254120108</v>
      </c>
      <c r="AF47" s="26"/>
      <c r="AG47" s="67">
        <f t="shared" si="318"/>
        <v>1.1282162403956477</v>
      </c>
      <c r="AH47" s="67">
        <f t="shared" si="319"/>
        <v>49.290476881290104</v>
      </c>
      <c r="AI47" s="26"/>
      <c r="AJ47" s="20">
        <f t="shared" si="320"/>
        <v>154.86929784344417</v>
      </c>
    </row>
    <row r="48" spans="2:36" ht="15.75" x14ac:dyDescent="0.25">
      <c r="B48" s="113">
        <v>29</v>
      </c>
      <c r="C48" s="114"/>
      <c r="D48" s="100">
        <v>45355.375</v>
      </c>
      <c r="E48" s="97">
        <f t="shared" ref="E48:E49" si="321">D48-D47</f>
        <v>11.958333333335759</v>
      </c>
      <c r="F48" s="98">
        <f t="shared" ref="F48:F49" si="322">D48-D$20</f>
        <v>76.083333333335759</v>
      </c>
      <c r="G48" s="17">
        <v>808897.12049999996</v>
      </c>
      <c r="H48" s="17">
        <v>9158926.9554999992</v>
      </c>
      <c r="I48" s="18">
        <v>2538.1525000000001</v>
      </c>
      <c r="K48" s="19">
        <f t="shared" ref="K48:K49" si="323">(G48-G47)*100</f>
        <v>0.39999999571591616</v>
      </c>
      <c r="L48" s="20">
        <f t="shared" ref="L48:L49" si="324">(H48-H47)*100</f>
        <v>-0.25000013411045074</v>
      </c>
      <c r="M48" s="20">
        <f t="shared" ref="M48:M49" si="325">SQRT(K48^2+L48^2)</f>
        <v>0.47169912404834535</v>
      </c>
      <c r="N48" s="20">
        <f t="shared" ref="N48:N49" si="326">(I48-I47)*100</f>
        <v>-0.10000000002037268</v>
      </c>
      <c r="O48" s="21">
        <f t="shared" ref="O48:O49" si="327">(SQRT((G48-G47)^2+(H48-H47)^2+(I48-I47)^2)*100)</f>
        <v>0.48218260403300617</v>
      </c>
      <c r="P48" s="21">
        <f t="shared" ref="P48:P49" si="328">O48/(F48-F47)</f>
        <v>4.0321890232717074E-2</v>
      </c>
      <c r="Q48" s="22">
        <f t="shared" ref="Q48:Q49" si="329">(P48-P47)/(F48-F47)</f>
        <v>-7.0748405521661131E-2</v>
      </c>
      <c r="R48" s="26"/>
      <c r="S48" s="52">
        <f t="shared" ref="S48:S49" si="330">IF(K48&lt;0, ATAN2(L48,K48)*180/PI()+360,ATAN2(L48,K48)*180/PI())</f>
        <v>122.00539729774489</v>
      </c>
      <c r="T48" s="53">
        <f t="shared" ref="T48:T49" si="331">ATAN(N48/M48)*180/PI()</f>
        <v>-11.969461464892539</v>
      </c>
      <c r="U48" s="26"/>
      <c r="V48" s="23">
        <f t="shared" ref="V48:V49" si="332">(G48-$G$20)*100</f>
        <v>-0.60000000521540642</v>
      </c>
      <c r="W48" s="21">
        <f t="shared" ref="W48:W49" si="333">(H48-$H$20)*100</f>
        <v>0.20000003278255463</v>
      </c>
      <c r="X48" s="21">
        <f t="shared" ref="X48:X49" si="334">SQRT(V48^2+W48^2)</f>
        <v>0.63245554734819953</v>
      </c>
      <c r="Y48" s="21">
        <f t="shared" ref="Y48:Y49" si="335">(I48-$I$20)*100</f>
        <v>-0.79999999998108251</v>
      </c>
      <c r="Z48" s="21">
        <f t="shared" ref="Z48:Z49" si="336">SQRT((G48-$G$20)^2+(H48-$H$20)^2+(I48-$I$20)^2)*100</f>
        <v>1.0198039122013813</v>
      </c>
      <c r="AA48" s="21">
        <f t="shared" ref="AA48:AA49" si="337">Z48/F48</f>
        <v>1.3403775406808528E-2</v>
      </c>
      <c r="AB48" s="22">
        <f t="shared" ref="AB48:AB49" si="338">(AA48-$AA$20)/(F48-$F$20)</f>
        <v>1.7617229450350187E-4</v>
      </c>
      <c r="AC48" s="26"/>
      <c r="AD48" s="52">
        <f t="shared" ref="AD48:AD49" si="339">IF(F48&lt;=0,NA(),IF((G48-$G$20)&lt;0,ATAN2((H48-$H$20),(G48-$G$20))*180/PI()+360,ATAN2((H48-$H$20),(G48-$G$20))*180/PI()))</f>
        <v>288.43495149096458</v>
      </c>
      <c r="AE48" s="53">
        <f t="shared" ref="AE48:AE49" si="340">IF(E48&lt;=0,NA(),ATAN(Y48/X48)*180/PI())</f>
        <v>-51.671181222917618</v>
      </c>
      <c r="AF48" s="26"/>
      <c r="AG48" s="67">
        <f t="shared" ref="AG48:AG49" si="341">1/(O48/E48)</f>
        <v>24.800424638540449</v>
      </c>
      <c r="AH48" s="67">
        <f t="shared" ref="AH48:AH49" si="342">1/(Z48/F48)</f>
        <v>74.605845715084428</v>
      </c>
      <c r="AI48" s="26"/>
      <c r="AJ48" s="20">
        <f t="shared" ref="AJ48:AJ49" si="343">SQRT((G48-$E$11)^2+(H48-$F$11)^2+(I48-$G$11)^2)</f>
        <v>154.87075151615181</v>
      </c>
    </row>
    <row r="49" spans="2:36" ht="15.75" x14ac:dyDescent="0.25">
      <c r="B49" s="113">
        <v>30</v>
      </c>
      <c r="C49" s="114"/>
      <c r="D49" s="100">
        <v>45361.375</v>
      </c>
      <c r="E49" s="97">
        <f t="shared" si="321"/>
        <v>6</v>
      </c>
      <c r="F49" s="98">
        <f t="shared" si="322"/>
        <v>82.083333333335759</v>
      </c>
      <c r="G49" s="17">
        <v>808897.11400000006</v>
      </c>
      <c r="H49" s="17">
        <v>9158926.9580000006</v>
      </c>
      <c r="I49" s="18">
        <v>2538.1570000000002</v>
      </c>
      <c r="K49" s="19">
        <f t="shared" si="323"/>
        <v>-0.64999999012798071</v>
      </c>
      <c r="L49" s="20">
        <f t="shared" si="324"/>
        <v>0.25000013411045074</v>
      </c>
      <c r="M49" s="20">
        <f t="shared" si="325"/>
        <v>0.69641945278805817</v>
      </c>
      <c r="N49" s="20">
        <f t="shared" si="326"/>
        <v>0.4500000000007276</v>
      </c>
      <c r="O49" s="21">
        <f t="shared" si="327"/>
        <v>0.8291562302861103</v>
      </c>
      <c r="P49" s="21">
        <f t="shared" si="328"/>
        <v>0.13819270504768505</v>
      </c>
      <c r="Q49" s="22">
        <f t="shared" si="329"/>
        <v>1.6311802469161332E-2</v>
      </c>
      <c r="R49" s="26"/>
      <c r="S49" s="52">
        <f t="shared" si="330"/>
        <v>291.03752161507504</v>
      </c>
      <c r="T49" s="53">
        <f t="shared" si="331"/>
        <v>32.869020903791032</v>
      </c>
      <c r="U49" s="26"/>
      <c r="V49" s="23">
        <f t="shared" si="332"/>
        <v>-1.2499999953433871</v>
      </c>
      <c r="W49" s="21">
        <f t="shared" si="333"/>
        <v>0.45000016689300537</v>
      </c>
      <c r="X49" s="21">
        <f t="shared" si="334"/>
        <v>1.3285330777072133</v>
      </c>
      <c r="Y49" s="21">
        <f t="shared" si="335"/>
        <v>-0.34999999998035491</v>
      </c>
      <c r="Z49" s="21">
        <f t="shared" si="336"/>
        <v>1.3738632168263509</v>
      </c>
      <c r="AA49" s="21">
        <f t="shared" si="337"/>
        <v>1.6737419900422056E-2</v>
      </c>
      <c r="AB49" s="22">
        <f t="shared" si="338"/>
        <v>2.0390765360919668E-4</v>
      </c>
      <c r="AC49" s="26"/>
      <c r="AD49" s="52">
        <f t="shared" si="339"/>
        <v>289.79888319469063</v>
      </c>
      <c r="AE49" s="53">
        <f t="shared" si="340"/>
        <v>-14.759131903204054</v>
      </c>
      <c r="AF49" s="26"/>
      <c r="AG49" s="67">
        <f t="shared" si="341"/>
        <v>7.2362719845084298</v>
      </c>
      <c r="AH49" s="67">
        <f t="shared" si="342"/>
        <v>59.746365087894084</v>
      </c>
      <c r="AI49" s="26"/>
      <c r="AJ49" s="20">
        <f t="shared" si="343"/>
        <v>154.87018159096223</v>
      </c>
    </row>
    <row r="50" spans="2:36" ht="15.75" x14ac:dyDescent="0.25">
      <c r="B50" s="113">
        <v>31</v>
      </c>
      <c r="C50" s="114"/>
      <c r="D50" s="100">
        <v>45365.375</v>
      </c>
      <c r="E50" s="97">
        <f t="shared" ref="E50" si="344">D50-D49</f>
        <v>4</v>
      </c>
      <c r="F50" s="98">
        <f t="shared" ref="F50" si="345">D50-D$20</f>
        <v>86.083333333335759</v>
      </c>
      <c r="G50" s="17">
        <v>808897.10850000009</v>
      </c>
      <c r="H50" s="17">
        <v>9158926.9600000009</v>
      </c>
      <c r="I50" s="18">
        <v>2538.1504999999997</v>
      </c>
      <c r="K50" s="19">
        <f t="shared" ref="K50" si="346">(G50-G49)*100</f>
        <v>-0.54999999701976776</v>
      </c>
      <c r="L50" s="20">
        <f t="shared" ref="L50" si="347">(H50-H49)*100</f>
        <v>0.20000003278255463</v>
      </c>
      <c r="M50" s="20">
        <f t="shared" ref="M50" si="348">SQRT(K50^2+L50^2)</f>
        <v>0.58523500393839012</v>
      </c>
      <c r="N50" s="20">
        <f t="shared" ref="N50" si="349">(I50-I49)*100</f>
        <v>-0.65000000004147296</v>
      </c>
      <c r="O50" s="21">
        <f t="shared" ref="O50" si="350">(SQRT((G50-G49)^2+(H50-H49)^2+(I50-I49)^2)*100)</f>
        <v>0.8746427898797785</v>
      </c>
      <c r="P50" s="21">
        <f t="shared" ref="P50" si="351">O50/(F50-F49)</f>
        <v>0.21866069746994463</v>
      </c>
      <c r="Q50" s="22">
        <f t="shared" ref="Q50" si="352">(P50-P49)/(F50-F49)</f>
        <v>2.0116998105564894E-2</v>
      </c>
      <c r="R50" s="26"/>
      <c r="S50" s="52">
        <f t="shared" ref="S50" si="353">IF(K50&lt;0, ATAN2(L50,K50)*180/PI()+360,ATAN2(L50,K50)*180/PI())</f>
        <v>289.98310963786213</v>
      </c>
      <c r="T50" s="53">
        <f t="shared" ref="T50" si="354">ATAN(N50/M50)*180/PI()</f>
        <v>-48.001344825599801</v>
      </c>
      <c r="U50" s="26"/>
      <c r="V50" s="23">
        <f t="shared" ref="V50" si="355">(G50-$G$20)*100</f>
        <v>-1.7999999923631549</v>
      </c>
      <c r="W50" s="21">
        <f t="shared" ref="W50" si="356">(H50-$H$20)*100</f>
        <v>0.65000019967556</v>
      </c>
      <c r="X50" s="21">
        <f t="shared" ref="X50" si="357">SQRT(V50^2+W50^2)</f>
        <v>1.9137659815363073</v>
      </c>
      <c r="Y50" s="21">
        <f t="shared" ref="Y50" si="358">(I50-$I$20)*100</f>
        <v>-1.0000000000218279</v>
      </c>
      <c r="Z50" s="21">
        <f t="shared" ref="Z50" si="359">SQRT((G50-$G$20)^2+(H50-$H$20)^2+(I50-$I$20)^2)*100</f>
        <v>2.1592823419204077</v>
      </c>
      <c r="AA50" s="21">
        <f t="shared" ref="AA50" si="360">Z50/F50</f>
        <v>2.5083628366935298E-2</v>
      </c>
      <c r="AB50" s="22">
        <f t="shared" ref="AB50" si="361">(AA50-$AA$20)/(F50-$F$20)</f>
        <v>2.9138774482402238E-4</v>
      </c>
      <c r="AC50" s="26"/>
      <c r="AD50" s="52">
        <f t="shared" ref="AD50" si="362">IF(F50&lt;=0,NA(),IF((G50-$G$20)&lt;0,ATAN2((H50-$H$20),(G50-$G$20))*180/PI()+360,ATAN2((H50-$H$20),(G50-$G$20))*180/PI()))</f>
        <v>289.85522006964408</v>
      </c>
      <c r="AE50" s="53">
        <f t="shared" ref="AE50" si="363">IF(E50&lt;=0,NA(),ATAN(Y50/X50)*180/PI())</f>
        <v>-27.588414653918456</v>
      </c>
      <c r="AF50" s="26"/>
      <c r="AG50" s="67">
        <f t="shared" ref="AG50" si="364">1/(O50/E50)</f>
        <v>4.5732955742421524</v>
      </c>
      <c r="AH50" s="67">
        <f t="shared" ref="AH50" si="365">1/(Z50/F50)</f>
        <v>39.866640717663422</v>
      </c>
      <c r="AI50" s="26"/>
      <c r="AJ50" s="20">
        <f t="shared" ref="AJ50" si="366">SQRT((G50-$E$11)^2+(H50-$F$11)^2+(I50-$G$11)^2)</f>
        <v>154.86882509535931</v>
      </c>
    </row>
    <row r="51" spans="2:36" ht="15.75" x14ac:dyDescent="0.25">
      <c r="B51" s="113">
        <v>32</v>
      </c>
      <c r="C51" s="114"/>
      <c r="D51" s="100">
        <v>45377.666666666664</v>
      </c>
      <c r="E51" s="97">
        <f t="shared" ref="E51" si="367">D51-D50</f>
        <v>12.291666666664241</v>
      </c>
      <c r="F51" s="98">
        <f t="shared" ref="F51" si="368">D51-D$20</f>
        <v>98.375</v>
      </c>
      <c r="G51" s="17">
        <v>808897.1165</v>
      </c>
      <c r="H51" s="17">
        <v>9158926.9580000006</v>
      </c>
      <c r="I51" s="18">
        <v>2538.1530000000002</v>
      </c>
      <c r="K51" s="19">
        <f t="shared" ref="K51:K52" si="369">(G51-G50)*100</f>
        <v>0.79999999143183231</v>
      </c>
      <c r="L51" s="20">
        <f t="shared" ref="L51:L52" si="370">(H51-H50)*100</f>
        <v>-0.20000003278255463</v>
      </c>
      <c r="M51" s="20">
        <f t="shared" ref="M51:M52" si="371">SQRT(K51^2+L51^2)</f>
        <v>0.82462112476212657</v>
      </c>
      <c r="N51" s="20">
        <f t="shared" ref="N51:N52" si="372">(I51-I50)*100</f>
        <v>0.2500000000509317</v>
      </c>
      <c r="O51" s="21">
        <f t="shared" ref="O51:O52" si="373">(SQRT((G51-G50)^2+(H51-H50)^2+(I51-I50)^2)*100)</f>
        <v>0.86168439664962049</v>
      </c>
      <c r="P51" s="21">
        <f t="shared" ref="P51:P52" si="374">O51/(F51-F50)</f>
        <v>7.0103137354559225E-2</v>
      </c>
      <c r="Q51" s="22">
        <f t="shared" ref="Q51:Q52" si="375">(P51-P50)/(F51-F50)</f>
        <v>-1.2086038789050688E-2</v>
      </c>
      <c r="R51" s="26"/>
      <c r="S51" s="52">
        <f t="shared" ref="S51:S52" si="376">IF(K51&lt;0, ATAN2(L51,K51)*180/PI()+360,ATAN2(L51,K51)*180/PI())</f>
        <v>104.03624582208174</v>
      </c>
      <c r="T51" s="53">
        <f t="shared" ref="T51:T52" si="377">ATAN(N51/M51)*180/PI()</f>
        <v>16.865704771511208</v>
      </c>
      <c r="U51" s="26"/>
      <c r="V51" s="23">
        <f t="shared" ref="V51:V52" si="378">(G51-$G$20)*100</f>
        <v>-1.0000000009313226</v>
      </c>
      <c r="W51" s="21">
        <f t="shared" ref="W51:W52" si="379">(H51-$H$20)*100</f>
        <v>0.45000016689300537</v>
      </c>
      <c r="X51" s="21">
        <f t="shared" ref="X51:X52" si="380">SQRT(V51^2+W51^2)</f>
        <v>1.0965856793093633</v>
      </c>
      <c r="Y51" s="21">
        <f t="shared" ref="Y51:Y52" si="381">(I51-$I$20)*100</f>
        <v>-0.74999999997089617</v>
      </c>
      <c r="Z51" s="21">
        <f t="shared" ref="Z51:Z52" si="382">SQRT((G51-$G$20)^2+(H51-$H$20)^2+(I51-$I$20)^2)*100</f>
        <v>1.3285330827731472</v>
      </c>
      <c r="AA51" s="21">
        <f t="shared" ref="AA51:AA52" si="383">Z51/F51</f>
        <v>1.3504783560591076E-2</v>
      </c>
      <c r="AB51" s="22">
        <f t="shared" ref="AB51:AB52" si="384">(AA51-$AA$20)/(F51-$F$20)</f>
        <v>1.3727861306827015E-4</v>
      </c>
      <c r="AC51" s="26"/>
      <c r="AD51" s="52">
        <f t="shared" ref="AD51:AD52" si="385">IF(F51&lt;=0,NA(),IF((G51-$G$20)&lt;0,ATAN2((H51-$H$20),(G51-$G$20))*180/PI()+360,ATAN2((H51-$H$20),(G51-$G$20))*180/PI()))</f>
        <v>294.22775324997235</v>
      </c>
      <c r="AE51" s="53">
        <f t="shared" ref="AE51:AE52" si="386">IF(E51&lt;=0,NA(),ATAN(Y51/X51)*180/PI())</f>
        <v>-34.369828212241629</v>
      </c>
      <c r="AF51" s="26"/>
      <c r="AG51" s="67">
        <f t="shared" ref="AG51:AG52" si="387">1/(O51/E51)</f>
        <v>14.264696812958887</v>
      </c>
      <c r="AH51" s="67">
        <f t="shared" ref="AH51:AH52" si="388">1/(Z51/F51)</f>
        <v>74.047836125130175</v>
      </c>
      <c r="AI51" s="26"/>
      <c r="AJ51" s="20">
        <f t="shared" ref="AJ51:AJ52" si="389">SQRT((G51-$E$11)^2+(H51-$F$11)^2+(I51-$G$11)^2)</f>
        <v>154.86924999260316</v>
      </c>
    </row>
    <row r="52" spans="2:36" ht="15.75" x14ac:dyDescent="0.25">
      <c r="B52" s="113">
        <v>33</v>
      </c>
      <c r="C52" s="114"/>
      <c r="D52" s="100">
        <v>45383.666666666664</v>
      </c>
      <c r="E52" s="97">
        <f t="shared" ref="E52" si="390">D52-D51</f>
        <v>6</v>
      </c>
      <c r="F52" s="98">
        <f t="shared" ref="F52" si="391">D52-D$20</f>
        <v>104.375</v>
      </c>
      <c r="G52" s="17">
        <v>808897.12150000001</v>
      </c>
      <c r="H52" s="17">
        <v>9158926.9580000006</v>
      </c>
      <c r="I52" s="18">
        <v>2538.1535000000003</v>
      </c>
      <c r="K52" s="19">
        <f t="shared" si="369"/>
        <v>0.50000000046566129</v>
      </c>
      <c r="L52" s="20">
        <f t="shared" si="370"/>
        <v>0</v>
      </c>
      <c r="M52" s="20">
        <f t="shared" si="371"/>
        <v>0.50000000046566129</v>
      </c>
      <c r="N52" s="20">
        <f t="shared" si="372"/>
        <v>5.0000000010186341E-2</v>
      </c>
      <c r="O52" s="21">
        <f t="shared" si="373"/>
        <v>0.50249378152040836</v>
      </c>
      <c r="P52" s="21">
        <f t="shared" si="374"/>
        <v>8.3748963586734726E-2</v>
      </c>
      <c r="Q52" s="22">
        <f t="shared" si="375"/>
        <v>2.2743043720292503E-3</v>
      </c>
      <c r="R52" s="26"/>
      <c r="S52" s="52">
        <f t="shared" si="376"/>
        <v>90</v>
      </c>
      <c r="T52" s="53">
        <f t="shared" si="377"/>
        <v>5.7105931333721021</v>
      </c>
      <c r="U52" s="26"/>
      <c r="V52" s="23">
        <f t="shared" si="378"/>
        <v>-0.50000000046566129</v>
      </c>
      <c r="W52" s="21">
        <f t="shared" si="379"/>
        <v>0.45000016689300537</v>
      </c>
      <c r="X52" s="21">
        <f t="shared" si="380"/>
        <v>0.67268131434535472</v>
      </c>
      <c r="Y52" s="21">
        <f t="shared" si="381"/>
        <v>-0.69999999996070983</v>
      </c>
      <c r="Z52" s="21">
        <f t="shared" si="382"/>
        <v>0.97082446951773305</v>
      </c>
      <c r="AA52" s="21">
        <f t="shared" si="383"/>
        <v>9.3013122828046278E-3</v>
      </c>
      <c r="AB52" s="22">
        <f t="shared" si="384"/>
        <v>8.9114369176571286E-5</v>
      </c>
      <c r="AC52" s="26"/>
      <c r="AD52" s="52">
        <f t="shared" si="385"/>
        <v>311.98722303532037</v>
      </c>
      <c r="AE52" s="53">
        <f t="shared" si="386"/>
        <v>-46.140132649560243</v>
      </c>
      <c r="AF52" s="26"/>
      <c r="AG52" s="67">
        <f t="shared" si="387"/>
        <v>11.940446271485481</v>
      </c>
      <c r="AH52" s="67">
        <f t="shared" si="388"/>
        <v>107.51171120753615</v>
      </c>
      <c r="AI52" s="26"/>
      <c r="AJ52" s="20">
        <f t="shared" si="389"/>
        <v>154.86820046259047</v>
      </c>
    </row>
    <row r="53" spans="2:36" ht="15.75" x14ac:dyDescent="0.25">
      <c r="B53" s="113">
        <v>34</v>
      </c>
      <c r="C53" s="114"/>
      <c r="D53" s="100">
        <v>45385.666666666664</v>
      </c>
      <c r="E53" s="97">
        <f t="shared" ref="E53:E54" si="392">D53-D52</f>
        <v>2</v>
      </c>
      <c r="F53" s="98">
        <f t="shared" ref="F53:F54" si="393">D53-D$20</f>
        <v>106.375</v>
      </c>
      <c r="G53" s="17">
        <v>808897.11899999995</v>
      </c>
      <c r="H53" s="17">
        <v>9158926.9589999989</v>
      </c>
      <c r="I53" s="18">
        <v>2538.1534999999999</v>
      </c>
      <c r="K53" s="19">
        <f t="shared" ref="K53" si="394">(G53-G52)*100</f>
        <v>-0.25000000605359674</v>
      </c>
      <c r="L53" s="20">
        <f t="shared" ref="L53" si="395">(H53-H52)*100</f>
        <v>9.999983012676239E-2</v>
      </c>
      <c r="M53" s="20">
        <f t="shared" ref="M53" si="396">SQRT(K53^2+L53^2)</f>
        <v>0.26925818288805958</v>
      </c>
      <c r="N53" s="20">
        <f t="shared" ref="N53" si="397">(I53-I52)*100</f>
        <v>-4.5474735088646412E-11</v>
      </c>
      <c r="O53" s="21">
        <f t="shared" ref="O53" si="398">(SQRT((G53-G52)^2+(H53-H52)^2+(I53-I52)^2)*100)</f>
        <v>0.26925818288805958</v>
      </c>
      <c r="P53" s="21">
        <f t="shared" ref="P53" si="399">O53/(F53-F52)</f>
        <v>0.13462909144402979</v>
      </c>
      <c r="Q53" s="22">
        <f t="shared" ref="Q53" si="400">(P53-P52)/(F53-F52)</f>
        <v>2.5440063928647533E-2</v>
      </c>
      <c r="R53" s="26"/>
      <c r="S53" s="52">
        <f t="shared" ref="S53" si="401">IF(K53&lt;0, ATAN2(L53,K53)*180/PI()+360,ATAN2(L53,K53)*180/PI())</f>
        <v>291.80137544580043</v>
      </c>
      <c r="T53" s="53">
        <f t="shared" ref="T53" si="402">ATAN(N53/M53)*180/PI()</f>
        <v>-9.676624743984544E-9</v>
      </c>
      <c r="U53" s="26"/>
      <c r="V53" s="23">
        <f t="shared" ref="V53" si="403">(G53-$G$20)*100</f>
        <v>-0.75000000651925802</v>
      </c>
      <c r="W53" s="21">
        <f t="shared" ref="W53" si="404">(H53-$H$20)*100</f>
        <v>0.54999999701976776</v>
      </c>
      <c r="X53" s="21">
        <f t="shared" ref="X53" si="405">SQRT(V53^2+W53^2)</f>
        <v>0.93005376538167495</v>
      </c>
      <c r="Y53" s="21">
        <f t="shared" ref="Y53" si="406">(I53-$I$20)*100</f>
        <v>-0.70000000000618456</v>
      </c>
      <c r="Z53" s="21">
        <f t="shared" ref="Z53" si="407">SQRT((G53-$G$20)^2+(H53-$H$20)^2+(I53-$I$20)^2)*100</f>
        <v>1.164044675478261</v>
      </c>
      <c r="AA53" s="21">
        <f t="shared" ref="AA53" si="408">Z53/F53</f>
        <v>1.0942840662545344E-2</v>
      </c>
      <c r="AB53" s="22">
        <f t="shared" ref="AB53" si="409">(AA53-$AA$20)/(F53-$F$20)</f>
        <v>1.0287041750923943E-4</v>
      </c>
      <c r="AC53" s="26"/>
      <c r="AD53" s="52">
        <f t="shared" ref="AD53" si="410">IF(F53&lt;=0,NA(),IF((G53-$G$20)&lt;0,ATAN2((H53-$H$20),(G53-$G$20))*180/PI()+360,ATAN2((H53-$H$20),(G53-$G$20))*180/PI()))</f>
        <v>306.2538373518895</v>
      </c>
      <c r="AE53" s="53">
        <f t="shared" ref="AE53" si="411">IF(E53&lt;=0,NA(),ATAN(Y53/X53)*180/PI())</f>
        <v>-36.966752429605904</v>
      </c>
      <c r="AF53" s="26"/>
      <c r="AG53" s="67">
        <f t="shared" ref="AG53" si="412">1/(O53/E53)</f>
        <v>7.4278151124249128</v>
      </c>
      <c r="AH53" s="67">
        <f t="shared" ref="AH53" si="413">1/(Z53/F53)</f>
        <v>91.383949637753062</v>
      </c>
      <c r="AI53" s="26"/>
      <c r="AJ53" s="20">
        <f t="shared" ref="AJ53" si="414">SQRT((G53-$E$11)^2+(H53-$F$11)^2+(I53-$G$11)^2)</f>
        <v>154.86777822318643</v>
      </c>
    </row>
    <row r="54" spans="2:36" ht="15.75" x14ac:dyDescent="0.25">
      <c r="B54" s="113">
        <v>35</v>
      </c>
      <c r="C54" s="114"/>
      <c r="D54" s="100">
        <v>45398.666666666664</v>
      </c>
      <c r="E54" s="97">
        <f t="shared" si="392"/>
        <v>13</v>
      </c>
      <c r="F54" s="98">
        <f t="shared" si="393"/>
        <v>119.375</v>
      </c>
      <c r="G54" s="17">
        <v>808897.12100000004</v>
      </c>
      <c r="H54" s="17">
        <v>9158926.9594999999</v>
      </c>
      <c r="I54" s="18">
        <v>2538.1504999999997</v>
      </c>
      <c r="K54" s="19">
        <f t="shared" ref="K54" si="415">(G54-G53)*100</f>
        <v>0.20000000949949026</v>
      </c>
      <c r="L54" s="20">
        <f t="shared" ref="L54" si="416">(H54-H53)*100</f>
        <v>5.0000101327896118E-2</v>
      </c>
      <c r="M54" s="20">
        <f t="shared" ref="M54" si="417">SQRT(K54^2+L54^2)</f>
        <v>0.20615531507238924</v>
      </c>
      <c r="N54" s="20">
        <f t="shared" ref="N54" si="418">(I54-I53)*100</f>
        <v>-0.30000000001564331</v>
      </c>
      <c r="O54" s="21">
        <f t="shared" ref="O54" si="419">(SQRT((G54-G53)^2+(H54-H53)^2+(I54-I53)^2)*100)</f>
        <v>0.36400551361481059</v>
      </c>
      <c r="P54" s="21">
        <f t="shared" ref="P54" si="420">O54/(F54-F53)</f>
        <v>2.8000424124216199E-2</v>
      </c>
      <c r="Q54" s="22">
        <f t="shared" ref="Q54" si="421">(P54-P53)/(F54-F53)</f>
        <v>-8.2022051784471986E-3</v>
      </c>
      <c r="R54" s="26"/>
      <c r="S54" s="52">
        <f t="shared" ref="S54" si="422">IF(K54&lt;0, ATAN2(L54,K54)*180/PI()+360,ATAN2(L54,K54)*180/PI())</f>
        <v>75.963729851651451</v>
      </c>
      <c r="T54" s="53">
        <f t="shared" ref="T54" si="423">ATAN(N54/M54)*180/PI()</f>
        <v>-55.503758327656996</v>
      </c>
      <c r="U54" s="26"/>
      <c r="V54" s="23">
        <f t="shared" ref="V54" si="424">(G54-$G$20)*100</f>
        <v>-0.54999999701976776</v>
      </c>
      <c r="W54" s="21">
        <f t="shared" ref="W54" si="425">(H54-$H$20)*100</f>
        <v>0.60000009834766388</v>
      </c>
      <c r="X54" s="21">
        <f t="shared" ref="X54" si="426">SQRT(V54^2+W54^2)</f>
        <v>0.81394110028855948</v>
      </c>
      <c r="Y54" s="21">
        <f t="shared" ref="Y54" si="427">(I54-$I$20)*100</f>
        <v>-1.0000000000218279</v>
      </c>
      <c r="Z54" s="21">
        <f t="shared" ref="Z54" si="428">SQRT((G54-$G$20)^2+(H54-$H$20)^2+(I54-$I$20)^2)*100</f>
        <v>1.2893797403335476</v>
      </c>
      <c r="AA54" s="21">
        <f t="shared" ref="AA54" si="429">Z54/F54</f>
        <v>1.0801086830019247E-2</v>
      </c>
      <c r="AB54" s="22">
        <f t="shared" ref="AB54" si="430">(AA54-$AA$20)/(F54-$F$20)</f>
        <v>9.0480308523721451E-5</v>
      </c>
      <c r="AC54" s="26"/>
      <c r="AD54" s="52">
        <f t="shared" ref="AD54" si="431">IF(F54&lt;=0,NA(),IF((G54-$G$20)&lt;0,ATAN2((H54-$H$20),(G54-$G$20))*180/PI()+360,ATAN2((H54-$H$20),(G54-$G$20))*180/PI()))</f>
        <v>317.48955775467977</v>
      </c>
      <c r="AE54" s="53">
        <f t="shared" ref="AE54" si="432">IF(E54&lt;=0,NA(),ATAN(Y54/X54)*180/PI())</f>
        <v>-50.85644052170975</v>
      </c>
      <c r="AF54" s="26"/>
      <c r="AG54" s="67">
        <f t="shared" ref="AG54" si="433">1/(O54/E54)</f>
        <v>35.713744747714337</v>
      </c>
      <c r="AH54" s="67">
        <f t="shared" ref="AH54" si="434">1/(Z54/F54)</f>
        <v>92.583275714506783</v>
      </c>
      <c r="AI54" s="26"/>
      <c r="AJ54" s="20">
        <f t="shared" ref="AJ54" si="435">SQRT((G54-$E$11)^2+(H54-$F$11)^2+(I54-$G$11)^2)</f>
        <v>154.86656673641627</v>
      </c>
    </row>
    <row r="55" spans="2:36" ht="15.75" x14ac:dyDescent="0.25">
      <c r="B55" s="113">
        <v>36</v>
      </c>
      <c r="C55" s="114"/>
      <c r="D55" s="100">
        <v>45413.666666666664</v>
      </c>
      <c r="E55" s="97">
        <f t="shared" ref="E55" si="436">D55-D54</f>
        <v>15</v>
      </c>
      <c r="F55" s="98">
        <f t="shared" ref="F55" si="437">D55-D$20</f>
        <v>134.375</v>
      </c>
      <c r="G55" s="17">
        <v>808897.103</v>
      </c>
      <c r="H55" s="17">
        <v>9158926.9645000007</v>
      </c>
      <c r="I55" s="18">
        <v>2538.1364999999996</v>
      </c>
      <c r="K55" s="19">
        <f t="shared" ref="K55" si="438">(G55-G54)*100</f>
        <v>-1.8000000040046871</v>
      </c>
      <c r="L55" s="20">
        <f t="shared" ref="L55" si="439">(H55-H54)*100</f>
        <v>0.50000008195638657</v>
      </c>
      <c r="M55" s="20">
        <f t="shared" ref="M55" si="440">SQRT(K55^2+L55^2)</f>
        <v>1.8681541950206537</v>
      </c>
      <c r="N55" s="20">
        <f t="shared" ref="N55" si="441">(I55-I54)*100</f>
        <v>-1.4000000000123691</v>
      </c>
      <c r="O55" s="21">
        <f t="shared" ref="O55" si="442">(SQRT((G55-G54)^2+(H55-H54)^2+(I55-I54)^2)*100)</f>
        <v>2.334523526634054</v>
      </c>
      <c r="P55" s="21">
        <f t="shared" ref="P55" si="443">O55/(F55-F54)</f>
        <v>0.1556349017756036</v>
      </c>
      <c r="Q55" s="22">
        <f t="shared" ref="Q55" si="444">(P55-P54)/(F55-F54)</f>
        <v>8.5089651767591614E-3</v>
      </c>
      <c r="R55" s="26"/>
      <c r="S55" s="52">
        <f t="shared" ref="S55" si="445">IF(K55&lt;0, ATAN2(L55,K55)*180/PI()+360,ATAN2(L55,K55)*180/PI())</f>
        <v>285.52411338576087</v>
      </c>
      <c r="T55" s="53">
        <f t="shared" ref="T55" si="446">ATAN(N55/M55)*180/PI()</f>
        <v>-36.847992765448062</v>
      </c>
      <c r="U55" s="26"/>
      <c r="V55" s="23">
        <f t="shared" ref="V55" si="447">(G55-$G$20)*100</f>
        <v>-2.3500000010244548</v>
      </c>
      <c r="W55" s="21">
        <f t="shared" ref="W55" si="448">(H55-$H$20)*100</f>
        <v>1.1000001803040504</v>
      </c>
      <c r="X55" s="21">
        <f t="shared" ref="X55" si="449">SQRT(V55^2+W55^2)</f>
        <v>2.5947062264317862</v>
      </c>
      <c r="Y55" s="21">
        <f t="shared" ref="Y55" si="450">(I55-$I$20)*100</f>
        <v>-2.400000000034197</v>
      </c>
      <c r="Z55" s="21">
        <f t="shared" ref="Z55" si="451">SQRT((G55-$G$20)^2+(H55-$H$20)^2+(I55-$I$20)^2)*100</f>
        <v>3.5344731434328405</v>
      </c>
      <c r="AA55" s="21">
        <f t="shared" ref="AA55" si="452">Z55/F55</f>
        <v>2.6303055951128116E-2</v>
      </c>
      <c r="AB55" s="22">
        <f t="shared" ref="AB55" si="453">(AA55-$AA$20)/(F55-$F$20)</f>
        <v>1.957436721944418E-4</v>
      </c>
      <c r="AC55" s="26"/>
      <c r="AD55" s="52">
        <f t="shared" ref="AD55" si="454">IF(F55&lt;=0,NA(),IF((G55-$G$20)&lt;0,ATAN2((H55-$H$20),(G55-$G$20))*180/PI()+360,ATAN2((H55-$H$20),(G55-$G$20))*180/PI()))</f>
        <v>295.08359760254984</v>
      </c>
      <c r="AE55" s="53">
        <f t="shared" ref="AE55" si="455">IF(E55&lt;=0,NA(),ATAN(Y55/X55)*180/PI())</f>
        <v>-42.767596588297856</v>
      </c>
      <c r="AF55" s="26"/>
      <c r="AG55" s="67">
        <f t="shared" ref="AG55" si="456">1/(O55/E55)</f>
        <v>6.4252939963415976</v>
      </c>
      <c r="AH55" s="67">
        <f t="shared" ref="AH55" si="457">1/(Z55/F55)</f>
        <v>38.018396107966716</v>
      </c>
      <c r="AI55" s="26"/>
      <c r="AJ55" s="20">
        <f t="shared" ref="AJ55" si="458">SQRT((G55-$E$11)^2+(H55-$F$11)^2+(I55-$G$11)^2)</f>
        <v>154.8643246925551</v>
      </c>
    </row>
    <row r="56" spans="2:36" ht="15.75" x14ac:dyDescent="0.25">
      <c r="B56" s="113">
        <v>37</v>
      </c>
      <c r="C56" s="114"/>
      <c r="D56" s="100">
        <v>45418.666666666664</v>
      </c>
      <c r="E56" s="97">
        <f t="shared" ref="E56" si="459">D56-D55</f>
        <v>5</v>
      </c>
      <c r="F56" s="98">
        <f t="shared" ref="F56" si="460">D56-D$20</f>
        <v>139.375</v>
      </c>
      <c r="G56" s="17">
        <v>808897.10950000002</v>
      </c>
      <c r="H56" s="17">
        <v>9158926.9629999995</v>
      </c>
      <c r="I56" s="18">
        <v>2538.15</v>
      </c>
      <c r="K56" s="19">
        <f t="shared" ref="K56" si="461">(G56-G55)*100</f>
        <v>0.65000000176951289</v>
      </c>
      <c r="L56" s="20">
        <f t="shared" ref="L56" si="462">(H56-H55)*100</f>
        <v>-0.15000011771917343</v>
      </c>
      <c r="M56" s="20">
        <f t="shared" ref="M56" si="463">SQRT(K56^2+L56^2)</f>
        <v>0.6670832314007995</v>
      </c>
      <c r="N56" s="20">
        <f t="shared" ref="N56" si="464">(I56-I55)*100</f>
        <v>1.3500000000476575</v>
      </c>
      <c r="O56" s="21">
        <f t="shared" ref="O56" si="465">(SQRT((G56-G55)^2+(H56-H55)^2+(I56-I55)^2)*100)</f>
        <v>1.5058220471705175</v>
      </c>
      <c r="P56" s="21">
        <f t="shared" ref="P56" si="466">O56/(F56-F55)</f>
        <v>0.3011644094341035</v>
      </c>
      <c r="Q56" s="22">
        <f t="shared" ref="Q56" si="467">(P56-P55)/(F56-F55)</f>
        <v>2.9105901531699979E-2</v>
      </c>
      <c r="R56" s="26"/>
      <c r="S56" s="52">
        <f t="shared" ref="S56" si="468">IF(K56&lt;0, ATAN2(L56,K56)*180/PI()+360,ATAN2(L56,K56)*180/PI())</f>
        <v>102.99462660971346</v>
      </c>
      <c r="T56" s="53">
        <f t="shared" ref="T56" si="469">ATAN(N56/M56)*180/PI()</f>
        <v>63.704377319260836</v>
      </c>
      <c r="U56" s="26"/>
      <c r="V56" s="23">
        <f t="shared" ref="V56" si="470">(G56-$G$20)*100</f>
        <v>-1.6999999992549419</v>
      </c>
      <c r="W56" s="21">
        <f t="shared" ref="W56" si="471">(H56-$H$20)*100</f>
        <v>0.95000006258487701</v>
      </c>
      <c r="X56" s="21">
        <f t="shared" ref="X56" si="472">SQRT(V56^2+W56^2)</f>
        <v>1.9474342392948916</v>
      </c>
      <c r="Y56" s="21">
        <f t="shared" ref="Y56" si="473">(I56-$I$20)*100</f>
        <v>-1.0499999999865395</v>
      </c>
      <c r="Z56" s="21">
        <f t="shared" ref="Z56" si="474">SQRT((G56-$G$20)^2+(H56-$H$20)^2+(I56-$I$20)^2)*100</f>
        <v>2.2124647152779198</v>
      </c>
      <c r="AA56" s="21">
        <f t="shared" ref="AA56" si="475">Z56/F56</f>
        <v>1.5874186297958167E-2</v>
      </c>
      <c r="AB56" s="22">
        <f t="shared" ref="AB56" si="476">(AA56-$AA$20)/(F56-$F$20)</f>
        <v>1.1389550707055187E-4</v>
      </c>
      <c r="AC56" s="26"/>
      <c r="AD56" s="52">
        <f t="shared" ref="AD56" si="477">IF(F56&lt;=0,NA(),IF((G56-$G$20)&lt;0,ATAN2((H56-$H$20),(G56-$G$20))*180/PI()+360,ATAN2((H56-$H$20),(G56-$G$20))*180/PI()))</f>
        <v>299.1974876641259</v>
      </c>
      <c r="AE56" s="53">
        <f t="shared" ref="AE56" si="478">IF(E56&lt;=0,NA(),ATAN(Y56/X56)*180/PI())</f>
        <v>-28.332257338950235</v>
      </c>
      <c r="AF56" s="26"/>
      <c r="AG56" s="67">
        <f t="shared" ref="AG56" si="479">1/(O56/E56)</f>
        <v>3.3204454732185269</v>
      </c>
      <c r="AH56" s="67">
        <f t="shared" ref="AH56" si="480">1/(Z56/F56)</f>
        <v>62.9953549259168</v>
      </c>
      <c r="AI56" s="26"/>
      <c r="AJ56" s="20">
        <f t="shared" ref="AJ56" si="481">SQRT((G56-$E$11)^2+(H56-$F$11)^2+(I56-$G$11)^2)</f>
        <v>154.86564501394085</v>
      </c>
    </row>
    <row r="57" spans="2:36" ht="15.75" x14ac:dyDescent="0.25">
      <c r="B57" s="113">
        <v>38</v>
      </c>
      <c r="C57" s="114"/>
      <c r="D57" s="100">
        <v>45422.666666666664</v>
      </c>
      <c r="E57" s="97">
        <f t="shared" ref="E57" si="482">D57-D56</f>
        <v>4</v>
      </c>
      <c r="F57" s="98">
        <f t="shared" ref="F57" si="483">D57-D$20</f>
        <v>143.375</v>
      </c>
      <c r="G57" s="17">
        <v>808897.11499999999</v>
      </c>
      <c r="H57" s="17">
        <v>9158926.9619999994</v>
      </c>
      <c r="I57" s="18">
        <v>2538.1499999999996</v>
      </c>
      <c r="K57" s="19">
        <f t="shared" ref="K57" si="484">(G57-G56)*100</f>
        <v>0.54999999701976776</v>
      </c>
      <c r="L57" s="20">
        <f t="shared" ref="L57" si="485">(H57-H56)*100</f>
        <v>-0.10000001639127731</v>
      </c>
      <c r="M57" s="20">
        <f t="shared" ref="M57" si="486">SQRT(K57^2+L57^2)</f>
        <v>0.55901699437494767</v>
      </c>
      <c r="N57" s="20">
        <f t="shared" ref="N57" si="487">(I57-I56)*100</f>
        <v>-4.5474735088646412E-11</v>
      </c>
      <c r="O57" s="21">
        <f t="shared" ref="O57" si="488">(SQRT((G57-G56)^2+(H57-H56)^2+(I57-I56)^2)*100)</f>
        <v>0.55901699437494767</v>
      </c>
      <c r="P57" s="21">
        <f t="shared" ref="P57" si="489">O57/(F57-F56)</f>
        <v>0.13975424859373692</v>
      </c>
      <c r="Q57" s="22">
        <f t="shared" ref="Q57" si="490">(P57-P56)/(F57-F56)</f>
        <v>-4.0352540210091645E-2</v>
      </c>
      <c r="R57" s="26"/>
      <c r="S57" s="52">
        <f t="shared" ref="S57" si="491">IF(K57&lt;0, ATAN2(L57,K57)*180/PI()+360,ATAN2(L57,K57)*180/PI())</f>
        <v>100.30484817631333</v>
      </c>
      <c r="T57" s="53">
        <f t="shared" ref="T57" si="492">ATAN(N57/M57)*180/PI()</f>
        <v>-4.6608786875400921E-9</v>
      </c>
      <c r="U57" s="26"/>
      <c r="V57" s="23">
        <f t="shared" ref="V57" si="493">(G57-$G$20)*100</f>
        <v>-1.1500000022351742</v>
      </c>
      <c r="W57" s="21">
        <f t="shared" ref="W57" si="494">(H57-$H$20)*100</f>
        <v>0.8500000461935997</v>
      </c>
      <c r="X57" s="21">
        <f t="shared" ref="X57" si="495">SQRT(V57^2+W57^2)</f>
        <v>1.430034993862046</v>
      </c>
      <c r="Y57" s="21">
        <f t="shared" ref="Y57" si="496">(I57-$I$20)*100</f>
        <v>-1.0500000000320142</v>
      </c>
      <c r="Z57" s="21">
        <f t="shared" ref="Z57" si="497">SQRT((G57-$G$20)^2+(H57-$H$20)^2+(I57-$I$20)^2)*100</f>
        <v>1.7741195235206821</v>
      </c>
      <c r="AA57" s="21">
        <f t="shared" ref="AA57" si="498">Z57/F57</f>
        <v>1.2373980983579299E-2</v>
      </c>
      <c r="AB57" s="22">
        <f t="shared" ref="AB57" si="499">(AA57-$AA$20)/(F57-$F$20)</f>
        <v>8.6305011219384831E-5</v>
      </c>
      <c r="AC57" s="26"/>
      <c r="AD57" s="52">
        <f t="shared" ref="AD57" si="500">IF(F57&lt;=0,NA(),IF((G57-$G$20)&lt;0,ATAN2((H57-$H$20),(G57-$G$20))*180/PI()+360,ATAN2((H57-$H$20),(G57-$G$20))*180/PI()))</f>
        <v>306.4692358251848</v>
      </c>
      <c r="AE57" s="53">
        <f t="shared" ref="AE57" si="501">IF(E57&lt;=0,NA(),ATAN(Y57/X57)*180/PI())</f>
        <v>-36.287893573886869</v>
      </c>
      <c r="AF57" s="26"/>
      <c r="AG57" s="67">
        <f t="shared" ref="AG57" si="502">1/(O57/E57)</f>
        <v>7.1554175279993242</v>
      </c>
      <c r="AH57" s="67">
        <f t="shared" ref="AH57" si="503">1/(Z57/F57)</f>
        <v>80.814735478180751</v>
      </c>
      <c r="AI57" s="26"/>
      <c r="AJ57" s="20">
        <f t="shared" ref="AJ57" si="504">SQRT((G57-$E$11)^2+(H57-$F$11)^2+(I57-$G$11)^2)</f>
        <v>154.86540853394359</v>
      </c>
    </row>
    <row r="58" spans="2:36" ht="15.75" x14ac:dyDescent="0.25">
      <c r="B58" s="113">
        <v>39</v>
      </c>
      <c r="C58" s="114"/>
      <c r="D58" s="100">
        <v>45426.666666666664</v>
      </c>
      <c r="E58" s="97">
        <f t="shared" ref="E58" si="505">D58-D57</f>
        <v>4</v>
      </c>
      <c r="F58" s="98">
        <f t="shared" ref="F58" si="506">D58-D$20</f>
        <v>147.375</v>
      </c>
      <c r="G58" s="17">
        <v>808897.12899999996</v>
      </c>
      <c r="H58" s="17">
        <v>9158926.9589999989</v>
      </c>
      <c r="I58" s="18">
        <v>2538.1495</v>
      </c>
      <c r="K58" s="19">
        <f t="shared" ref="K58" si="507">(G58-G57)*100</f>
        <v>1.3999999966472387</v>
      </c>
      <c r="L58" s="20">
        <f t="shared" ref="L58" si="508">(H58-H57)*100</f>
        <v>-0.30000004917383194</v>
      </c>
      <c r="M58" s="20">
        <f t="shared" ref="M58" si="509">SQRT(K58^2+L58^2)</f>
        <v>1.4317821133526463</v>
      </c>
      <c r="N58" s="20">
        <f t="shared" ref="N58" si="510">(I58-I57)*100</f>
        <v>-4.9999999964711606E-2</v>
      </c>
      <c r="O58" s="21">
        <f t="shared" ref="O58" si="511">(SQRT((G58-G57)^2+(H58-H57)^2+(I58-I57)^2)*100)</f>
        <v>1.43265488520894</v>
      </c>
      <c r="P58" s="21">
        <f t="shared" ref="P58" si="512">O58/(F58-F57)</f>
        <v>0.35816372130223501</v>
      </c>
      <c r="Q58" s="22">
        <f t="shared" ref="Q58" si="513">(P58-P57)/(F58-F57)</f>
        <v>5.4602368177124522E-2</v>
      </c>
      <c r="R58" s="26"/>
      <c r="S58" s="52">
        <f t="shared" ref="S58" si="514">IF(K58&lt;0, ATAN2(L58,K58)*180/PI()+360,ATAN2(L58,K58)*180/PI())</f>
        <v>102.09475902923842</v>
      </c>
      <c r="T58" s="53">
        <f t="shared" ref="T58" si="515">ATAN(N58/M58)*180/PI()</f>
        <v>-2.0000426391300552</v>
      </c>
      <c r="U58" s="26"/>
      <c r="V58" s="23">
        <f t="shared" ref="V58" si="516">(G58-$G$20)*100</f>
        <v>0.24999999441206455</v>
      </c>
      <c r="W58" s="21">
        <f t="shared" ref="W58" si="517">(H58-$H$20)*100</f>
        <v>0.54999999701976776</v>
      </c>
      <c r="X58" s="21">
        <f t="shared" ref="X58" si="518">SQRT(V58^2+W58^2)</f>
        <v>0.60415229365432088</v>
      </c>
      <c r="Y58" s="21">
        <f t="shared" ref="Y58" si="519">(I58-$I$20)*100</f>
        <v>-1.0999999999967258</v>
      </c>
      <c r="Z58" s="21">
        <f t="shared" ref="Z58" si="520">SQRT((G58-$G$20)^2+(H58-$H$20)^2+(I58-$I$20)^2)*100</f>
        <v>1.2549900373790117</v>
      </c>
      <c r="AA58" s="21">
        <f t="shared" ref="AA58" si="521">Z58/F58</f>
        <v>8.5156236633011813E-3</v>
      </c>
      <c r="AB58" s="22">
        <f t="shared" ref="AB58" si="522">(AA58-$AA$20)/(F58-$F$20)</f>
        <v>5.7782009589829897E-5</v>
      </c>
      <c r="AC58" s="26"/>
      <c r="AD58" s="52">
        <f t="shared" ref="AD58" si="523">IF(F58&lt;=0,NA(),IF((G58-$G$20)&lt;0,ATAN2((H58-$H$20),(G58-$G$20))*180/PI()+360,ATAN2((H58-$H$20),(G58-$G$20))*180/PI()))</f>
        <v>24.443954414931241</v>
      </c>
      <c r="AE58" s="53">
        <f t="shared" ref="AE58" si="524">IF(E58&lt;=0,NA(),ATAN(Y58/X58)*180/PI())</f>
        <v>-61.223117128185834</v>
      </c>
      <c r="AF58" s="26"/>
      <c r="AG58" s="67">
        <f t="shared" ref="AG58" si="525">1/(O58/E58)</f>
        <v>2.7920192373592023</v>
      </c>
      <c r="AH58" s="67">
        <f t="shared" ref="AH58" si="526">1/(Z58/F58)</f>
        <v>117.4312110937437</v>
      </c>
      <c r="AI58" s="26"/>
      <c r="AJ58" s="20">
        <f t="shared" ref="AJ58" si="527">SQRT((G58-$E$11)^2+(H58-$F$11)^2+(I58-$G$11)^2)</f>
        <v>154.86520098390545</v>
      </c>
    </row>
    <row r="59" spans="2:36" ht="15.75" x14ac:dyDescent="0.25">
      <c r="B59" s="113">
        <v>40</v>
      </c>
      <c r="C59" s="114"/>
      <c r="D59" s="100">
        <v>45432.666666666664</v>
      </c>
      <c r="E59" s="97">
        <f t="shared" ref="E59" si="528">D59-D58</f>
        <v>6</v>
      </c>
      <c r="F59" s="98">
        <f t="shared" ref="F59" si="529">D59-D$20</f>
        <v>153.375</v>
      </c>
      <c r="G59" s="17">
        <v>808897.13399999996</v>
      </c>
      <c r="H59" s="17">
        <v>9158926.9600000009</v>
      </c>
      <c r="I59" s="18">
        <v>2538.1405</v>
      </c>
      <c r="K59" s="19">
        <f t="shared" ref="K59" si="530">(G59-G58)*100</f>
        <v>0.50000000046566129</v>
      </c>
      <c r="L59" s="20">
        <f t="shared" ref="L59" si="531">(H59-H58)*100</f>
        <v>0.10000020265579224</v>
      </c>
      <c r="M59" s="20">
        <f t="shared" ref="M59" si="532">SQRT(K59^2+L59^2)</f>
        <v>0.50990199156000637</v>
      </c>
      <c r="N59" s="20">
        <f t="shared" ref="N59" si="533">(I59-I58)*100</f>
        <v>-0.90000000000145519</v>
      </c>
      <c r="O59" s="21">
        <f t="shared" ref="O59" si="534">(SQRT((G59-G58)^2+(H59-H58)^2+(I59-I58)^2)*100)</f>
        <v>1.0344080630967065</v>
      </c>
      <c r="P59" s="21">
        <f t="shared" ref="P59" si="535">O59/(F59-F58)</f>
        <v>0.17240134384945108</v>
      </c>
      <c r="Q59" s="22">
        <f t="shared" ref="Q59" si="536">(P59-P58)/(F59-F58)</f>
        <v>-3.0960396242130653E-2</v>
      </c>
      <c r="R59" s="26"/>
      <c r="S59" s="52">
        <f t="shared" ref="S59" si="537">IF(K59&lt;0, ATAN2(L59,K59)*180/PI()+360,ATAN2(L59,K59)*180/PI())</f>
        <v>78.690045206778649</v>
      </c>
      <c r="T59" s="53">
        <f t="shared" ref="T59" si="538">ATAN(N59/M59)*180/PI()</f>
        <v>-60.46594081219407</v>
      </c>
      <c r="U59" s="26"/>
      <c r="V59" s="23">
        <f t="shared" ref="V59" si="539">(G59-$G$20)*100</f>
        <v>0.74999999487772584</v>
      </c>
      <c r="W59" s="21">
        <f t="shared" ref="W59" si="540">(H59-$H$20)*100</f>
        <v>0.65000019967556</v>
      </c>
      <c r="X59" s="21">
        <f t="shared" ref="X59" si="541">SQRT(V59^2+W59^2)</f>
        <v>0.9924717889667477</v>
      </c>
      <c r="Y59" s="21">
        <f t="shared" ref="Y59" si="542">(I59-$I$20)*100</f>
        <v>-1.999999999998181</v>
      </c>
      <c r="Z59" s="21">
        <f t="shared" ref="Z59" si="543">SQRT((G59-$G$20)^2+(H59-$H$20)^2+(I59-$I$20)^2)*100</f>
        <v>2.2327114125850618</v>
      </c>
      <c r="AA59" s="21">
        <f t="shared" ref="AA59" si="544">Z59/F59</f>
        <v>1.4557205624026483E-2</v>
      </c>
      <c r="AB59" s="22">
        <f t="shared" ref="AB59" si="545">(AA59-$AA$20)/(F59-$F$20)</f>
        <v>9.4912506106122142E-5</v>
      </c>
      <c r="AC59" s="26"/>
      <c r="AD59" s="52">
        <f t="shared" ref="AD59" si="546">IF(F59&lt;=0,NA(),IF((G59-$G$20)&lt;0,ATAN2((H59-$H$20),(G59-$G$20))*180/PI()+360,ATAN2((H59-$H$20),(G59-$G$20))*180/PI()))</f>
        <v>49.085607875214393</v>
      </c>
      <c r="AE59" s="53">
        <f t="shared" ref="AE59" si="547">IF(E59&lt;=0,NA(),ATAN(Y59/X59)*180/PI())</f>
        <v>-63.607742352854707</v>
      </c>
      <c r="AF59" s="26"/>
      <c r="AG59" s="67">
        <f t="shared" ref="AG59" si="548">1/(O59/E59)</f>
        <v>5.8004188231458729</v>
      </c>
      <c r="AH59" s="67">
        <f t="shared" ref="AH59" si="549">1/(Z59/F59)</f>
        <v>68.694502628273156</v>
      </c>
      <c r="AI59" s="26"/>
      <c r="AJ59" s="20">
        <f t="shared" ref="AJ59" si="550">SQRT((G59-$E$11)^2+(H59-$F$11)^2+(I59-$G$11)^2)</f>
        <v>154.86227216845188</v>
      </c>
    </row>
    <row r="60" spans="2:36" ht="15.75" x14ac:dyDescent="0.25">
      <c r="B60" s="113">
        <v>41</v>
      </c>
      <c r="C60" s="114"/>
      <c r="D60" s="100">
        <v>45445.666666666664</v>
      </c>
      <c r="E60" s="97">
        <f t="shared" ref="E60" si="551">D60-D59</f>
        <v>13</v>
      </c>
      <c r="F60" s="98">
        <f t="shared" ref="F60" si="552">D60-D$20</f>
        <v>166.375</v>
      </c>
      <c r="G60" s="17">
        <v>808897.13599999994</v>
      </c>
      <c r="H60" s="17">
        <v>9158926.9580000006</v>
      </c>
      <c r="I60" s="18">
        <v>2538.1424999999999</v>
      </c>
      <c r="K60" s="19">
        <f t="shared" ref="K60" si="553">(G60-G59)*100</f>
        <v>0.19999999785795808</v>
      </c>
      <c r="L60" s="20">
        <f t="shared" ref="L60" si="554">(H60-H59)*100</f>
        <v>-0.20000003278255463</v>
      </c>
      <c r="M60" s="20">
        <f t="shared" ref="M60" si="555">SQRT(K60^2+L60^2)</f>
        <v>0.28284273414073441</v>
      </c>
      <c r="N60" s="20">
        <f t="shared" ref="N60" si="556">(I60-I59)*100</f>
        <v>0.19999999999527063</v>
      </c>
      <c r="O60" s="21">
        <f t="shared" ref="O60" si="557">(SQRT((G60-G59)^2+(H60-H59)^2+(I60-I59)^2)*100)</f>
        <v>0.34641017920135436</v>
      </c>
      <c r="P60" s="21">
        <f t="shared" ref="P60" si="558">O60/(F60-F59)</f>
        <v>2.6646936861642642E-2</v>
      </c>
      <c r="Q60" s="22">
        <f t="shared" ref="Q60" si="559">(P60-P59)/(F60-F59)</f>
        <v>-1.121187746060065E-2</v>
      </c>
      <c r="R60" s="26"/>
      <c r="S60" s="52">
        <f t="shared" ref="S60" si="560">IF(K60&lt;0, ATAN2(L60,K60)*180/PI()+360,ATAN2(L60,K60)*180/PI())</f>
        <v>135.00000500257957</v>
      </c>
      <c r="T60" s="53">
        <f t="shared" ref="T60" si="561">ATAN(N60/M60)*180/PI()</f>
        <v>35.264387613154454</v>
      </c>
      <c r="U60" s="26"/>
      <c r="V60" s="23">
        <f t="shared" ref="V60" si="562">(G60-$G$20)*100</f>
        <v>0.94999999273568392</v>
      </c>
      <c r="W60" s="21">
        <f t="shared" ref="W60" si="563">(H60-$H$20)*100</f>
        <v>0.45000016689300537</v>
      </c>
      <c r="X60" s="21">
        <f t="shared" ref="X60" si="564">SQRT(V60^2+W60^2)</f>
        <v>1.0511898669610225</v>
      </c>
      <c r="Y60" s="21">
        <f t="shared" ref="Y60" si="565">(I60-$I$20)*100</f>
        <v>-1.8000000000029104</v>
      </c>
      <c r="Z60" s="21">
        <f t="shared" ref="Z60" si="566">SQRT((G60-$G$20)^2+(H60-$H$20)^2+(I60-$I$20)^2)*100</f>
        <v>2.0844663912886698</v>
      </c>
      <c r="AA60" s="21">
        <f t="shared" ref="AA60" si="567">Z60/F60</f>
        <v>1.2528723614056618E-2</v>
      </c>
      <c r="AB60" s="22">
        <f t="shared" ref="AB60" si="568">(AA60-$AA$20)/(F60-$F$20)</f>
        <v>7.5304123901166747E-5</v>
      </c>
      <c r="AC60" s="26"/>
      <c r="AD60" s="52">
        <f t="shared" ref="AD60" si="569">IF(F60&lt;=0,NA(),IF((G60-$G$20)&lt;0,ATAN2((H60-$H$20),(G60-$G$20))*180/PI()+360,ATAN2((H60-$H$20),(G60-$G$20))*180/PI()))</f>
        <v>64.65381566760297</v>
      </c>
      <c r="AE60" s="53">
        <f t="shared" ref="AE60" si="570">IF(E60&lt;=0,NA(),ATAN(Y60/X60)*180/PI())</f>
        <v>-59.715312166648701</v>
      </c>
      <c r="AF60" s="26"/>
      <c r="AG60" s="67">
        <f t="shared" ref="AG60" si="571">1/(O60/E60)</f>
        <v>37.527765581171394</v>
      </c>
      <c r="AH60" s="67">
        <f t="shared" ref="AH60" si="572">1/(Z60/F60)</f>
        <v>79.816590325134854</v>
      </c>
      <c r="AI60" s="26"/>
      <c r="AJ60" s="20">
        <f t="shared" ref="AJ60" si="573">SQRT((G60-$E$11)^2+(H60-$F$11)^2+(I60-$G$11)^2)</f>
        <v>154.86396654895452</v>
      </c>
    </row>
    <row r="61" spans="2:36" ht="15.75" x14ac:dyDescent="0.25">
      <c r="B61" s="113">
        <v>42</v>
      </c>
      <c r="C61" s="114"/>
      <c r="D61" s="100">
        <v>45457.625</v>
      </c>
      <c r="E61" s="97">
        <f t="shared" ref="E61" si="574">D61-D60</f>
        <v>11.958333333335759</v>
      </c>
      <c r="F61" s="98">
        <f t="shared" ref="F61" si="575">D61-D$20</f>
        <v>178.33333333333576</v>
      </c>
      <c r="G61" s="17">
        <v>808897.13500000001</v>
      </c>
      <c r="H61" s="17">
        <v>9158926.9605</v>
      </c>
      <c r="I61" s="18">
        <v>2538.1395000000002</v>
      </c>
      <c r="K61" s="19">
        <f t="shared" ref="K61" si="576">(G61-G60)*100</f>
        <v>-9.9999993108212948E-2</v>
      </c>
      <c r="L61" s="20">
        <f t="shared" ref="L61" si="577">(H61-H60)*100</f>
        <v>0.24999994784593582</v>
      </c>
      <c r="M61" s="20">
        <f t="shared" ref="M61" si="578">SQRT(K61^2+L61^2)</f>
        <v>0.26925818937334711</v>
      </c>
      <c r="N61" s="20">
        <f t="shared" ref="N61" si="579">(I61-I60)*100</f>
        <v>-0.29999999997016857</v>
      </c>
      <c r="O61" s="21">
        <f t="shared" ref="O61" si="580">(SQRT((G61-G60)^2+(H61-H60)^2+(I61-I60)^2)*100)</f>
        <v>0.40311285333850916</v>
      </c>
      <c r="P61" s="21">
        <f t="shared" ref="P61" si="581">O61/(F61-F60)</f>
        <v>3.3709785645025289E-2</v>
      </c>
      <c r="Q61" s="22">
        <f t="shared" ref="Q61" si="582">(P61-P60)/(F61-F60)</f>
        <v>5.9062150104930019E-4</v>
      </c>
      <c r="R61" s="26"/>
      <c r="S61" s="52">
        <f t="shared" ref="S61" si="583">IF(K61&lt;0, ATAN2(L61,K61)*180/PI()+360,ATAN2(L61,K61)*180/PI())</f>
        <v>338.19858775360353</v>
      </c>
      <c r="T61" s="53">
        <f t="shared" ref="T61" si="584">ATAN(N61/M61)*180/PI()</f>
        <v>-48.091157508224867</v>
      </c>
      <c r="U61" s="26"/>
      <c r="V61" s="23">
        <f t="shared" ref="V61" si="585">(G61-$G$20)*100</f>
        <v>0.84999999962747097</v>
      </c>
      <c r="W61" s="21">
        <f t="shared" ref="W61" si="586">(H61-$H$20)*100</f>
        <v>0.70000011473894119</v>
      </c>
      <c r="X61" s="21">
        <f t="shared" ref="X61" si="587">SQRT(V61^2+W61^2)</f>
        <v>1.1011358499300763</v>
      </c>
      <c r="Y61" s="21">
        <f t="shared" ref="Y61" si="588">(I61-$I$20)*100</f>
        <v>-2.099999999973079</v>
      </c>
      <c r="Z61" s="21">
        <f t="shared" ref="Z61" si="589">SQRT((G61-$G$20)^2+(H61-$H$20)^2+(I61-$I$20)^2)*100</f>
        <v>2.3711811739907525</v>
      </c>
      <c r="AA61" s="21">
        <f t="shared" ref="AA61" si="590">Z61/F61</f>
        <v>1.3296343031723664E-2</v>
      </c>
      <c r="AB61" s="22">
        <f t="shared" ref="AB61" si="591">(AA61-$AA$20)/(F61-$F$20)</f>
        <v>7.4558932888169071E-5</v>
      </c>
      <c r="AC61" s="26"/>
      <c r="AD61" s="52">
        <f t="shared" ref="AD61" si="592">IF(F61&lt;=0,NA(),IF((G61-$G$20)&lt;0,ATAN2((H61-$H$20),(G61-$G$20))*180/PI()+360,ATAN2((H61-$H$20),(G61-$G$20))*180/PI()))</f>
        <v>50.527535530716634</v>
      </c>
      <c r="AE61" s="53">
        <f t="shared" ref="AE61" si="593">IF(E61&lt;=0,NA(),ATAN(Y61/X61)*180/PI())</f>
        <v>-62.329712114623533</v>
      </c>
      <c r="AF61" s="26"/>
      <c r="AG61" s="67">
        <f t="shared" ref="AG61" si="594">1/(O61/E61)</f>
        <v>29.664976530266802</v>
      </c>
      <c r="AH61" s="67">
        <f t="shared" ref="AH61" si="595">1/(Z61/F61)</f>
        <v>75.208649296585236</v>
      </c>
      <c r="AI61" s="26"/>
      <c r="AJ61" s="20">
        <f t="shared" ref="AJ61" si="596">SQRT((G61-$E$11)^2+(H61-$F$11)^2+(I61-$G$11)^2)</f>
        <v>154.86147169221229</v>
      </c>
    </row>
    <row r="62" spans="2:36" ht="15.75" x14ac:dyDescent="0.25">
      <c r="B62" s="113">
        <v>43</v>
      </c>
      <c r="C62" s="114"/>
      <c r="D62" s="100">
        <v>45466.625</v>
      </c>
      <c r="E62" s="97">
        <f t="shared" ref="E62" si="597">D62-D61</f>
        <v>9</v>
      </c>
      <c r="F62" s="98">
        <f t="shared" ref="F62" si="598">D62-D$20</f>
        <v>187.33333333333576</v>
      </c>
      <c r="G62" s="17">
        <v>808897.12250000006</v>
      </c>
      <c r="H62" s="17">
        <v>9158926.9635000005</v>
      </c>
      <c r="I62" s="18">
        <v>2538.1395000000002</v>
      </c>
      <c r="K62" s="19">
        <f t="shared" ref="K62" si="599">(G62-G61)*100</f>
        <v>-1.2499999953433871</v>
      </c>
      <c r="L62" s="20">
        <f t="shared" ref="L62" si="600">(H62-H61)*100</f>
        <v>0.30000004917383194</v>
      </c>
      <c r="M62" s="20">
        <f t="shared" ref="M62" si="601">SQRT(K62^2+L62^2)</f>
        <v>1.2854960201660561</v>
      </c>
      <c r="N62" s="20">
        <f t="shared" ref="N62" si="602">(I62-I61)*100</f>
        <v>0</v>
      </c>
      <c r="O62" s="21">
        <f t="shared" ref="O62" si="603">(SQRT((G62-G61)^2+(H62-H61)^2+(I62-I61)^2)*100)</f>
        <v>1.2854960201660561</v>
      </c>
      <c r="P62" s="21">
        <f t="shared" ref="P62" si="604">O62/(F62-F61)</f>
        <v>0.1428328911295618</v>
      </c>
      <c r="Q62" s="22">
        <f t="shared" ref="Q62" si="605">(P62-P61)/(F62-F61)</f>
        <v>1.2124789498281835E-2</v>
      </c>
      <c r="R62" s="26"/>
      <c r="S62" s="52">
        <f t="shared" ref="S62" si="606">IF(K62&lt;0, ATAN2(L62,K62)*180/PI()+360,ATAN2(L62,K62)*180/PI())</f>
        <v>283.49573546043729</v>
      </c>
      <c r="T62" s="53">
        <f t="shared" ref="T62" si="607">ATAN(N62/M62)*180/PI()</f>
        <v>0</v>
      </c>
      <c r="U62" s="26"/>
      <c r="V62" s="23">
        <f t="shared" ref="V62" si="608">(G62-$G$20)*100</f>
        <v>-0.39999999571591616</v>
      </c>
      <c r="W62" s="21">
        <f t="shared" ref="W62" si="609">(H62-$H$20)*100</f>
        <v>1.0000001639127731</v>
      </c>
      <c r="X62" s="21">
        <f t="shared" ref="X62" si="610">SQRT(V62^2+W62^2)</f>
        <v>1.0770331120250232</v>
      </c>
      <c r="Y62" s="21">
        <f t="shared" ref="Y62" si="611">(I62-$I$20)*100</f>
        <v>-2.099999999973079</v>
      </c>
      <c r="Z62" s="21">
        <f t="shared" ref="Z62" si="612">SQRT((G62-$G$20)^2+(H62-$H$20)^2+(I62-$I$20)^2)*100</f>
        <v>2.3600848129432208</v>
      </c>
      <c r="AA62" s="21">
        <f t="shared" ref="AA62" si="613">Z62/F62</f>
        <v>1.2598317506814182E-2</v>
      </c>
      <c r="AB62" s="22">
        <f t="shared" ref="AB62" si="614">(AA62-$AA$20)/(F62-$F$20)</f>
        <v>6.725080519651612E-5</v>
      </c>
      <c r="AC62" s="26"/>
      <c r="AD62" s="52">
        <f t="shared" ref="AD62" si="615">IF(F62&lt;=0,NA(),IF((G62-$G$20)&lt;0,ATAN2((H62-$H$20),(G62-$G$20))*180/PI()+360,ATAN2((H62-$H$20),(G62-$G$20))*180/PI()))</f>
        <v>338.19859396370282</v>
      </c>
      <c r="AE62" s="53">
        <f t="shared" ref="AE62" si="616">IF(E62&lt;=0,NA(),ATAN(Y62/X62)*180/PI())</f>
        <v>-62.847941312781181</v>
      </c>
      <c r="AF62" s="26"/>
      <c r="AG62" s="67">
        <f t="shared" ref="AG62" si="617">1/(O62/E62)</f>
        <v>7.0011885364199022</v>
      </c>
      <c r="AH62" s="67">
        <f t="shared" ref="AH62" si="618">1/(Z62/F62)</f>
        <v>79.375678495094263</v>
      </c>
      <c r="AI62" s="26"/>
      <c r="AJ62" s="20">
        <f t="shared" ref="AJ62" si="619">SQRT((G62-$E$11)^2+(H62-$F$11)^2+(I62-$G$11)^2)</f>
        <v>154.86130168888815</v>
      </c>
    </row>
    <row r="63" spans="2:36" ht="15.75" x14ac:dyDescent="0.25">
      <c r="B63" s="113">
        <v>44</v>
      </c>
      <c r="C63" s="114"/>
      <c r="D63" s="100">
        <v>45478.625</v>
      </c>
      <c r="E63" s="97">
        <f t="shared" ref="E63" si="620">D63-D62</f>
        <v>12</v>
      </c>
      <c r="F63" s="98">
        <f t="shared" ref="F63" si="621">D63-D$20</f>
        <v>199.33333333333576</v>
      </c>
      <c r="G63" s="17">
        <v>808897.11899999995</v>
      </c>
      <c r="H63" s="17">
        <v>9158926.9629999995</v>
      </c>
      <c r="I63" s="18">
        <v>2538.1419999999998</v>
      </c>
      <c r="K63" s="19">
        <f t="shared" ref="K63" si="622">(G63-G62)*100</f>
        <v>-0.35000001080334187</v>
      </c>
      <c r="L63" s="20">
        <f t="shared" ref="L63" si="623">(H63-H62)*100</f>
        <v>-5.0000101327896118E-2</v>
      </c>
      <c r="M63" s="20">
        <f t="shared" ref="M63" si="624">SQRT(K63^2+L63^2)</f>
        <v>0.35355341561797887</v>
      </c>
      <c r="N63" s="20">
        <f t="shared" ref="N63" si="625">(I63-I62)*100</f>
        <v>0.24999999995998223</v>
      </c>
      <c r="O63" s="21">
        <f t="shared" ref="O63" si="626">(SQRT((G63-G62)^2+(H63-H62)^2+(I63-I62)^2)*100)</f>
        <v>0.4330127223017014</v>
      </c>
      <c r="P63" s="21">
        <f t="shared" ref="P63" si="627">O63/(F63-F62)</f>
        <v>3.6084393525141784E-2</v>
      </c>
      <c r="Q63" s="22">
        <f t="shared" ref="Q63" si="628">(P63-P62)/(F63-F62)</f>
        <v>-8.8957081337016682E-3</v>
      </c>
      <c r="R63" s="26"/>
      <c r="S63" s="52">
        <f t="shared" ref="S63" si="629">IF(K63&lt;0, ATAN2(L63,K63)*180/PI()+360,ATAN2(L63,K63)*180/PI())</f>
        <v>261.86988163758929</v>
      </c>
      <c r="T63" s="53">
        <f t="shared" ref="T63" si="630">ATAN(N63/M63)*180/PI()</f>
        <v>35.264387766684656</v>
      </c>
      <c r="U63" s="26"/>
      <c r="V63" s="23">
        <f t="shared" ref="V63" si="631">(G63-$G$20)*100</f>
        <v>-0.75000000651925802</v>
      </c>
      <c r="W63" s="21">
        <f t="shared" ref="W63" si="632">(H63-$H$20)*100</f>
        <v>0.95000006258487701</v>
      </c>
      <c r="X63" s="21">
        <f t="shared" ref="X63" si="633">SQRT(V63^2+W63^2)</f>
        <v>1.2103718968524333</v>
      </c>
      <c r="Y63" s="21">
        <f t="shared" ref="Y63" si="634">(I63-$I$20)*100</f>
        <v>-1.8500000000130967</v>
      </c>
      <c r="Z63" s="21">
        <f t="shared" ref="Z63" si="635">SQRT((G63-$G$20)^2+(H63-$H$20)^2+(I63-$I$20)^2)*100</f>
        <v>2.2107691260596649</v>
      </c>
      <c r="AA63" s="21">
        <f t="shared" ref="AA63" si="636">Z63/F63</f>
        <v>1.1090815013677114E-2</v>
      </c>
      <c r="AB63" s="22">
        <f t="shared" ref="AB63" si="637">(AA63-$AA$20)/(F63-$F$20)</f>
        <v>5.5639540202392869E-5</v>
      </c>
      <c r="AC63" s="26"/>
      <c r="AD63" s="52">
        <f t="shared" ref="AD63" si="638">IF(F63&lt;=0,NA(),IF((G63-$G$20)&lt;0,ATAN2((H63-$H$20),(G63-$G$20))*180/PI()+360,ATAN2((H63-$H$20),(G63-$G$20))*180/PI()))</f>
        <v>321.7098384012977</v>
      </c>
      <c r="AE63" s="53">
        <f t="shared" ref="AE63" si="639">IF(E63&lt;=0,NA(),ATAN(Y63/X63)*180/PI())</f>
        <v>-56.805078480029202</v>
      </c>
      <c r="AF63" s="26"/>
      <c r="AG63" s="67">
        <f t="shared" ref="AG63" si="640">1/(O63/E63)</f>
        <v>27.712811614895244</v>
      </c>
      <c r="AH63" s="67">
        <f t="shared" ref="AH63" si="641">1/(Z63/F63)</f>
        <v>90.164699236873673</v>
      </c>
      <c r="AI63" s="26"/>
      <c r="AJ63" s="20">
        <f t="shared" ref="AJ63" si="642">SQRT((G63-$E$11)^2+(H63-$F$11)^2+(I63-$G$11)^2)</f>
        <v>154.86279437404863</v>
      </c>
    </row>
    <row r="64" spans="2:36" ht="15.75" x14ac:dyDescent="0.25">
      <c r="B64" s="113">
        <v>45</v>
      </c>
      <c r="C64" s="114"/>
      <c r="D64" s="100">
        <v>45486.625</v>
      </c>
      <c r="E64" s="97">
        <f t="shared" ref="E64" si="643">D64-D63</f>
        <v>8</v>
      </c>
      <c r="F64" s="98">
        <f t="shared" ref="F64" si="644">D64-D$20</f>
        <v>207.33333333333576</v>
      </c>
      <c r="G64" s="17">
        <v>808897.12049999996</v>
      </c>
      <c r="H64" s="17">
        <v>9158926.9629999995</v>
      </c>
      <c r="I64" s="18">
        <v>2538.1350000000002</v>
      </c>
      <c r="K64" s="19">
        <f t="shared" ref="K64" si="645">(G64-G63)*100</f>
        <v>0.1500000013038516</v>
      </c>
      <c r="L64" s="20">
        <f t="shared" ref="L64" si="646">(H64-H63)*100</f>
        <v>0</v>
      </c>
      <c r="M64" s="20">
        <f t="shared" ref="M64" si="647">SQRT(K64^2+L64^2)</f>
        <v>0.1500000013038516</v>
      </c>
      <c r="N64" s="20">
        <f t="shared" ref="N64" si="648">(I64-I63)*100</f>
        <v>-0.69999999996070983</v>
      </c>
      <c r="O64" s="21">
        <f t="shared" ref="O64" si="649">(SQRT((G64-G63)^2+(H64-H63)^2+(I64-I63)^2)*100)</f>
        <v>0.71589105339859438</v>
      </c>
      <c r="P64" s="21">
        <f t="shared" ref="P64" si="650">O64/(F64-F63)</f>
        <v>8.9486381674824297E-2</v>
      </c>
      <c r="Q64" s="22">
        <f t="shared" ref="Q64" si="651">(P64-P63)/(F64-F63)</f>
        <v>6.6752485187103142E-3</v>
      </c>
      <c r="R64" s="26"/>
      <c r="S64" s="52">
        <f t="shared" ref="S64" si="652">IF(K64&lt;0, ATAN2(L64,K64)*180/PI()+360,ATAN2(L64,K64)*180/PI())</f>
        <v>90</v>
      </c>
      <c r="T64" s="53">
        <f t="shared" ref="T64" si="653">ATAN(N64/M64)*180/PI()</f>
        <v>-77.905242820292671</v>
      </c>
      <c r="U64" s="26"/>
      <c r="V64" s="23">
        <f t="shared" ref="V64" si="654">(G64-$G$20)*100</f>
        <v>-0.60000000521540642</v>
      </c>
      <c r="W64" s="21">
        <f t="shared" ref="W64" si="655">(H64-$H$20)*100</f>
        <v>0.95000006258487701</v>
      </c>
      <c r="X64" s="21">
        <f t="shared" ref="X64" si="656">SQRT(V64^2+W64^2)</f>
        <v>1.1236103084120215</v>
      </c>
      <c r="Y64" s="21">
        <f t="shared" ref="Y64" si="657">(I64-$I$20)*100</f>
        <v>-2.5499999999738066</v>
      </c>
      <c r="Z64" s="21">
        <f t="shared" ref="Z64" si="658">SQRT((G64-$G$20)^2+(H64-$H$20)^2+(I64-$I$20)^2)*100</f>
        <v>2.7865749810540126</v>
      </c>
      <c r="AA64" s="21">
        <f t="shared" ref="AA64" si="659">Z64/F64</f>
        <v>1.3440072255887362E-2</v>
      </c>
      <c r="AB64" s="22">
        <f t="shared" ref="AB64" si="660">(AA64-$AA$20)/(F64-$F$20)</f>
        <v>6.482349962646562E-5</v>
      </c>
      <c r="AC64" s="26"/>
      <c r="AD64" s="52">
        <f t="shared" ref="AD64" si="661">IF(F64&lt;=0,NA(),IF((G64-$G$20)&lt;0,ATAN2((H64-$H$20),(G64-$G$20))*180/PI()+360,ATAN2((H64-$H$20),(G64-$G$20))*180/PI()))</f>
        <v>327.72435716473308</v>
      </c>
      <c r="AE64" s="53">
        <f t="shared" ref="AE64" si="662">IF(E64&lt;=0,NA(),ATAN(Y64/X64)*180/PI())</f>
        <v>-66.220199300583772</v>
      </c>
      <c r="AF64" s="26"/>
      <c r="AG64" s="67">
        <f t="shared" ref="AG64" si="663">1/(O64/E64)</f>
        <v>11.174884728648443</v>
      </c>
      <c r="AH64" s="67">
        <f t="shared" ref="AH64" si="664">1/(Z64/F64)</f>
        <v>74.404361893363671</v>
      </c>
      <c r="AI64" s="26"/>
      <c r="AJ64" s="20">
        <f t="shared" ref="AJ64" si="665">SQRT((G64-$E$11)^2+(H64-$F$11)^2+(I64-$G$11)^2)</f>
        <v>154.86179587809255</v>
      </c>
    </row>
    <row r="65" spans="2:36" ht="15.75" x14ac:dyDescent="0.25">
      <c r="B65" s="113">
        <v>46</v>
      </c>
      <c r="C65" s="114"/>
      <c r="D65" s="100">
        <v>45497.625</v>
      </c>
      <c r="E65" s="97">
        <f t="shared" ref="E65" si="666">D65-D64</f>
        <v>11</v>
      </c>
      <c r="F65" s="98">
        <f t="shared" ref="F65" si="667">D65-D$20</f>
        <v>218.33333333333576</v>
      </c>
      <c r="G65" s="17">
        <v>808897.14</v>
      </c>
      <c r="H65" s="17">
        <v>9158926.9584999997</v>
      </c>
      <c r="I65" s="18">
        <v>2538.1350000000002</v>
      </c>
      <c r="K65" s="19">
        <f t="shared" ref="K65" si="668">(G65-G64)*100</f>
        <v>1.9500000053085387</v>
      </c>
      <c r="L65" s="20">
        <f t="shared" ref="L65" si="669">(H65-H64)*100</f>
        <v>-0.44999998062849045</v>
      </c>
      <c r="M65" s="20">
        <f t="shared" ref="M65" si="670">SQRT(K65^2+L65^2)</f>
        <v>2.0012496104356754</v>
      </c>
      <c r="N65" s="20">
        <f t="shared" ref="N65" si="671">(I65-I64)*100</f>
        <v>0</v>
      </c>
      <c r="O65" s="21">
        <f t="shared" ref="O65" si="672">(SQRT((G65-G64)^2+(H65-H64)^2+(I65-I64)^2)*100)</f>
        <v>2.0012496104356754</v>
      </c>
      <c r="P65" s="21">
        <f t="shared" ref="P65" si="673">O65/(F65-F64)</f>
        <v>0.18193178276687957</v>
      </c>
      <c r="Q65" s="22">
        <f t="shared" ref="Q65" si="674">(P65-P64)/(F65-F64)</f>
        <v>8.4041273720050248E-3</v>
      </c>
      <c r="R65" s="26"/>
      <c r="S65" s="52">
        <f t="shared" ref="S65" si="675">IF(K65&lt;0, ATAN2(L65,K65)*180/PI()+360,ATAN2(L65,K65)*180/PI())</f>
        <v>102.99461621733802</v>
      </c>
      <c r="T65" s="53">
        <f t="shared" ref="T65" si="676">ATAN(N65/M65)*180/PI()</f>
        <v>0</v>
      </c>
      <c r="U65" s="26"/>
      <c r="V65" s="23">
        <f t="shared" ref="V65" si="677">(G65-$G$20)*100</f>
        <v>1.3500000000931323</v>
      </c>
      <c r="W65" s="21">
        <f t="shared" ref="W65" si="678">(H65-$H$20)*100</f>
        <v>0.50000008195638657</v>
      </c>
      <c r="X65" s="21">
        <f t="shared" ref="X65" si="679">SQRT(V65^2+W65^2)</f>
        <v>1.4396180334407633</v>
      </c>
      <c r="Y65" s="21">
        <f t="shared" ref="Y65" si="680">(I65-$I$20)*100</f>
        <v>-2.5499999999738066</v>
      </c>
      <c r="Z65" s="21">
        <f t="shared" ref="Z65" si="681">SQRT((G65-$G$20)^2+(H65-$H$20)^2+(I65-$I$20)^2)*100</f>
        <v>2.928310106883194</v>
      </c>
      <c r="AA65" s="21">
        <f t="shared" ref="AA65" si="682">Z65/F65</f>
        <v>1.3412107359770206E-2</v>
      </c>
      <c r="AB65" s="22">
        <f t="shared" ref="AB65" si="683">(AA65-$AA$20)/(F65-$F$20)</f>
        <v>6.1429499357725455E-5</v>
      </c>
      <c r="AC65" s="26"/>
      <c r="AD65" s="52">
        <f t="shared" ref="AD65" si="684">IF(F65&lt;=0,NA(),IF((G65-$G$20)&lt;0,ATAN2((H65-$H$20),(G65-$G$20))*180/PI()+360,ATAN2((H65-$H$20),(G65-$G$20))*180/PI()))</f>
        <v>69.676860112869662</v>
      </c>
      <c r="AE65" s="53">
        <f t="shared" ref="AE65" si="685">IF(E65&lt;=0,NA(),ATAN(Y65/X65)*180/PI())</f>
        <v>-60.552834952562364</v>
      </c>
      <c r="AF65" s="26"/>
      <c r="AG65" s="67">
        <f t="shared" ref="AG65" si="686">1/(O65/E65)</f>
        <v>5.4965657170597932</v>
      </c>
      <c r="AH65" s="67">
        <f t="shared" ref="AH65" si="687">1/(Z65/F65)</f>
        <v>74.559498606424313</v>
      </c>
      <c r="AI65" s="26"/>
      <c r="AJ65" s="20">
        <f t="shared" ref="AJ65" si="688">SQRT((G65-$E$11)^2+(H65-$F$11)^2+(I65-$G$11)^2)</f>
        <v>154.8618865393488</v>
      </c>
    </row>
    <row r="66" spans="2:36" ht="15.75" x14ac:dyDescent="0.25">
      <c r="B66" s="113">
        <v>47</v>
      </c>
      <c r="C66" s="114"/>
      <c r="D66" s="100">
        <v>45501.416666666664</v>
      </c>
      <c r="E66" s="97">
        <f t="shared" ref="E66:E67" si="689">D66-D65</f>
        <v>3.7916666666642413</v>
      </c>
      <c r="F66" s="98">
        <f t="shared" ref="F66:F67" si="690">D66-D$20</f>
        <v>222.125</v>
      </c>
      <c r="G66" s="17">
        <v>808897.13950000005</v>
      </c>
      <c r="H66" s="17">
        <v>9158926.9584999997</v>
      </c>
      <c r="I66" s="18">
        <v>2538.1395000000002</v>
      </c>
      <c r="K66" s="19">
        <f t="shared" ref="K66:K67" si="691">(G66-G65)*100</f>
        <v>-4.9999996554106474E-2</v>
      </c>
      <c r="L66" s="20">
        <f t="shared" ref="L66:L67" si="692">(H66-H65)*100</f>
        <v>0</v>
      </c>
      <c r="M66" s="20">
        <f t="shared" ref="M66:M67" si="693">SQRT(K66^2+L66^2)</f>
        <v>4.9999996554106474E-2</v>
      </c>
      <c r="N66" s="20">
        <f t="shared" ref="N66:N67" si="694">(I66-I65)*100</f>
        <v>0.4500000000007276</v>
      </c>
      <c r="O66" s="21">
        <f t="shared" ref="O66:O67" si="695">(SQRT((G66-G65)^2+(H66-H65)^2+(I66-I65)^2)*100)</f>
        <v>0.45276925652705868</v>
      </c>
      <c r="P66" s="21">
        <f t="shared" ref="P66:P67" si="696">O66/(F66-F65)</f>
        <v>0.11941167205116879</v>
      </c>
      <c r="Q66" s="22">
        <f t="shared" ref="Q66:Q67" si="697">(P66-P65)/(F66-F65)</f>
        <v>-1.6488820408549654E-2</v>
      </c>
      <c r="R66" s="26"/>
      <c r="S66" s="52">
        <f t="shared" ref="S66:S67" si="698">IF(K66&lt;0, ATAN2(L66,K66)*180/PI()+360,ATAN2(L66,K66)*180/PI())</f>
        <v>270</v>
      </c>
      <c r="T66" s="53">
        <f t="shared" ref="T66:T67" si="699">ATAN(N66/M66)*180/PI()</f>
        <v>83.659808687494518</v>
      </c>
      <c r="U66" s="26"/>
      <c r="V66" s="23">
        <f t="shared" ref="V66:V67" si="700">(G66-$G$20)*100</f>
        <v>1.3000000035390258</v>
      </c>
      <c r="W66" s="21">
        <f t="shared" ref="W66:W67" si="701">(H66-$H$20)*100</f>
        <v>0.50000008195638657</v>
      </c>
      <c r="X66" s="21">
        <f t="shared" ref="X66:X67" si="702">SQRT(V66^2+W66^2)</f>
        <v>1.3928388604421764</v>
      </c>
      <c r="Y66" s="21">
        <f t="shared" ref="Y66:Y67" si="703">(I66-$I$20)*100</f>
        <v>-2.099999999973079</v>
      </c>
      <c r="Z66" s="21">
        <f t="shared" ref="Z66:Z67" si="704">SQRT((G66-$G$20)^2+(H66-$H$20)^2+(I66-$I$20)^2)*100</f>
        <v>2.5199206517358426</v>
      </c>
      <c r="AA66" s="21">
        <f t="shared" ref="AA66:AA67" si="705">Z66/F66</f>
        <v>1.1344606198022926E-2</v>
      </c>
      <c r="AB66" s="22">
        <f t="shared" ref="AB66:AB67" si="706">(AA66-$AA$20)/(F66-$F$20)</f>
        <v>5.1073072360260786E-5</v>
      </c>
      <c r="AC66" s="26"/>
      <c r="AD66" s="52">
        <f t="shared" ref="AD66:AD67" si="707">IF(F66&lt;=0,NA(),IF((G66-$G$20)&lt;0,ATAN2((H66-$H$20),(G66-$G$20))*180/PI()+360,ATAN2((H66-$H$20),(G66-$G$20))*180/PI()))</f>
        <v>68.962485880198912</v>
      </c>
      <c r="AE66" s="53">
        <f t="shared" ref="AE66:AE67" si="708">IF(E66&lt;=0,NA(),ATAN(Y66/X66)*180/PI())</f>
        <v>-56.445410196236622</v>
      </c>
      <c r="AF66" s="26"/>
      <c r="AG66" s="67">
        <f t="shared" ref="AG66:AG67" si="709">1/(O66/E66)</f>
        <v>8.3743907343621533</v>
      </c>
      <c r="AH66" s="67">
        <f t="shared" ref="AH66:AH67" si="710">1/(Z66/F66)</f>
        <v>88.147616809675981</v>
      </c>
      <c r="AI66" s="26"/>
      <c r="AJ66" s="20">
        <f t="shared" ref="AJ66:AJ67" si="711">SQRT((G66-$E$11)^2+(H66-$F$11)^2+(I66-$G$11)^2)</f>
        <v>154.86242642753535</v>
      </c>
    </row>
    <row r="67" spans="2:36" ht="15.75" x14ac:dyDescent="0.25">
      <c r="B67" s="113">
        <v>48</v>
      </c>
      <c r="C67" s="114"/>
      <c r="D67" s="100">
        <v>45507.625</v>
      </c>
      <c r="E67" s="97">
        <f t="shared" si="689"/>
        <v>6.2083333333357587</v>
      </c>
      <c r="F67" s="98">
        <f t="shared" si="690"/>
        <v>228.33333333333576</v>
      </c>
      <c r="G67" s="17">
        <v>808897.15049999999</v>
      </c>
      <c r="H67" s="17">
        <v>9158926.9574999996</v>
      </c>
      <c r="I67" s="18">
        <v>2538.1354999999999</v>
      </c>
      <c r="K67" s="19">
        <f t="shared" si="691"/>
        <v>1.0999999940395355</v>
      </c>
      <c r="L67" s="20">
        <f t="shared" si="692"/>
        <v>-0.10000001639127731</v>
      </c>
      <c r="M67" s="20">
        <f t="shared" si="693"/>
        <v>1.1045360972667366</v>
      </c>
      <c r="N67" s="20">
        <f t="shared" si="694"/>
        <v>-0.40000000003601599</v>
      </c>
      <c r="O67" s="21">
        <f t="shared" si="695"/>
        <v>1.1747340082733821</v>
      </c>
      <c r="P67" s="21">
        <f t="shared" si="696"/>
        <v>0.18921890066141045</v>
      </c>
      <c r="Q67" s="22">
        <f t="shared" si="697"/>
        <v>1.1244117360034533E-2</v>
      </c>
      <c r="R67" s="26"/>
      <c r="S67" s="52">
        <f t="shared" si="698"/>
        <v>95.19442978250288</v>
      </c>
      <c r="T67" s="53">
        <f t="shared" si="699"/>
        <v>-19.907498953061555</v>
      </c>
      <c r="U67" s="26"/>
      <c r="V67" s="23">
        <f t="shared" si="700"/>
        <v>2.3999999975785613</v>
      </c>
      <c r="W67" s="21">
        <f t="shared" si="701"/>
        <v>0.40000006556510925</v>
      </c>
      <c r="X67" s="21">
        <f t="shared" si="702"/>
        <v>2.4331050205096338</v>
      </c>
      <c r="Y67" s="21">
        <f t="shared" si="703"/>
        <v>-2.5000000000090949</v>
      </c>
      <c r="Z67" s="21">
        <f t="shared" si="704"/>
        <v>3.4885527143608797</v>
      </c>
      <c r="AA67" s="21">
        <f t="shared" si="705"/>
        <v>1.5278333055594931E-2</v>
      </c>
      <c r="AB67" s="22">
        <f t="shared" si="706"/>
        <v>6.6912407542750807E-5</v>
      </c>
      <c r="AC67" s="26"/>
      <c r="AD67" s="52">
        <f t="shared" si="707"/>
        <v>80.537676259652599</v>
      </c>
      <c r="AE67" s="53">
        <f t="shared" si="708"/>
        <v>-45.776907257076537</v>
      </c>
      <c r="AF67" s="26"/>
      <c r="AG67" s="67">
        <f t="shared" si="709"/>
        <v>5.2848843139058639</v>
      </c>
      <c r="AH67" s="67">
        <f t="shared" si="710"/>
        <v>65.452166565631956</v>
      </c>
      <c r="AI67" s="26"/>
      <c r="AJ67" s="20">
        <f t="shared" si="711"/>
        <v>154.8606024625926</v>
      </c>
    </row>
    <row r="68" spans="2:36" ht="15.75" x14ac:dyDescent="0.25">
      <c r="B68" s="113">
        <v>49</v>
      </c>
      <c r="C68" s="114"/>
      <c r="D68" s="100">
        <v>45515.625</v>
      </c>
      <c r="E68" s="97">
        <f t="shared" ref="E68" si="712">D68-D67</f>
        <v>8</v>
      </c>
      <c r="F68" s="98">
        <f t="shared" ref="F68" si="713">D68-D$20</f>
        <v>236.33333333333576</v>
      </c>
      <c r="G68" s="17">
        <v>808897.18050000002</v>
      </c>
      <c r="H68" s="17">
        <v>9158926.9525000006</v>
      </c>
      <c r="I68" s="18">
        <v>2538.1295</v>
      </c>
      <c r="K68" s="19">
        <f t="shared" ref="K68" si="714">(G68-G67)*100</f>
        <v>3.0000000027939677</v>
      </c>
      <c r="L68" s="20">
        <f t="shared" ref="L68" si="715">(H68-H67)*100</f>
        <v>-0.49999989569187164</v>
      </c>
      <c r="M68" s="20">
        <f t="shared" ref="M68" si="716">SQRT(K68^2+L68^2)</f>
        <v>3.0413812507569138</v>
      </c>
      <c r="N68" s="20">
        <f t="shared" ref="N68" si="717">(I68-I67)*100</f>
        <v>-0.59999999998581188</v>
      </c>
      <c r="O68" s="21">
        <f t="shared" ref="O68" si="718">(SQRT((G68-G67)^2+(H68-H67)^2+(I68-I67)^2)*100)</f>
        <v>3.0999999858772038</v>
      </c>
      <c r="P68" s="21">
        <f t="shared" ref="P68" si="719">O68/(F68-F67)</f>
        <v>0.38749999823465048</v>
      </c>
      <c r="Q68" s="22">
        <f t="shared" ref="Q68" si="720">(P68-P67)/(F68-F67)</f>
        <v>2.4785137196655004E-2</v>
      </c>
      <c r="R68" s="26"/>
      <c r="S68" s="52">
        <f t="shared" ref="S68" si="721">IF(K68&lt;0, ATAN2(L68,K68)*180/PI()+360,ATAN2(L68,K68)*180/PI())</f>
        <v>99.462320261075561</v>
      </c>
      <c r="T68" s="53">
        <f t="shared" ref="T68" si="722">ATAN(N68/M68)*180/PI()</f>
        <v>-11.159936923412797</v>
      </c>
      <c r="U68" s="26"/>
      <c r="V68" s="23">
        <f t="shared" ref="V68" si="723">(G68-$G$20)*100</f>
        <v>5.400000000372529</v>
      </c>
      <c r="W68" s="21">
        <f t="shared" ref="W68" si="724">(H68-$H$20)*100</f>
        <v>-9.999983012676239E-2</v>
      </c>
      <c r="X68" s="21">
        <f t="shared" ref="X68" si="725">SQRT(V68^2+W68^2)</f>
        <v>5.4009258437835168</v>
      </c>
      <c r="Y68" s="21">
        <f t="shared" ref="Y68" si="726">(I68-$I$20)*100</f>
        <v>-3.0999999999949068</v>
      </c>
      <c r="Z68" s="21">
        <f t="shared" ref="Z68" si="727">SQRT((G68-$G$20)^2+(H68-$H$20)^2+(I68-$I$20)^2)*100</f>
        <v>6.2273589883687546</v>
      </c>
      <c r="AA68" s="21">
        <f t="shared" ref="AA68" si="728">Z68/F68</f>
        <v>2.6349896988866112E-2</v>
      </c>
      <c r="AB68" s="22">
        <f t="shared" ref="AB68" si="729">(AA68-$AA$20)/(F68-$F$20)</f>
        <v>1.1149462759745773E-4</v>
      </c>
      <c r="AC68" s="26"/>
      <c r="AD68" s="52">
        <f t="shared" ref="AD68" si="730">IF(F68&lt;=0,NA(),IF((G68-$G$20)&lt;0,ATAN2((H68-$H$20),(G68-$G$20))*180/PI()+360,ATAN2((H68-$H$20),(G68-$G$20))*180/PI()))</f>
        <v>91.06090988839793</v>
      </c>
      <c r="AE68" s="53">
        <f t="shared" ref="AE68" si="731">IF(E68&lt;=0,NA(),ATAN(Y68/X68)*180/PI())</f>
        <v>-29.854775145680367</v>
      </c>
      <c r="AF68" s="26"/>
      <c r="AG68" s="67">
        <f t="shared" ref="AG68" si="732">1/(O68/E68)</f>
        <v>2.5806451730470727</v>
      </c>
      <c r="AH68" s="67">
        <f t="shared" ref="AH68" si="733">1/(Z68/F68)</f>
        <v>37.950812499287572</v>
      </c>
      <c r="AI68" s="26"/>
      <c r="AJ68" s="20">
        <f t="shared" ref="AJ68" si="734">SQRT((G68-$E$11)^2+(H68-$F$11)^2+(I68-$G$11)^2)</f>
        <v>154.85830829749355</v>
      </c>
    </row>
    <row r="69" spans="2:36" ht="15.75" x14ac:dyDescent="0.25">
      <c r="B69" s="113">
        <v>50</v>
      </c>
      <c r="C69" s="114"/>
      <c r="D69" s="100">
        <v>45522.416666666664</v>
      </c>
      <c r="E69" s="97">
        <f t="shared" ref="E69:E70" si="735">D69-D68</f>
        <v>6.7916666666642413</v>
      </c>
      <c r="F69" s="98">
        <f t="shared" ref="F69:F70" si="736">D69-D$20</f>
        <v>243.125</v>
      </c>
      <c r="G69" s="17">
        <v>808897.14950000006</v>
      </c>
      <c r="H69" s="17">
        <v>9158926.9564999994</v>
      </c>
      <c r="I69" s="18">
        <v>2538.1329999999998</v>
      </c>
      <c r="K69" s="19">
        <f t="shared" ref="K69:K70" si="737">(G69-G68)*100</f>
        <v>-3.0999999959021807</v>
      </c>
      <c r="L69" s="20">
        <f t="shared" ref="L69:L70" si="738">(H69-H68)*100</f>
        <v>0.39999987930059433</v>
      </c>
      <c r="M69" s="20">
        <f t="shared" ref="M69:M70" si="739">SQRT(K69^2+L69^2)</f>
        <v>3.1256999021073679</v>
      </c>
      <c r="N69" s="20">
        <f t="shared" ref="N69:N70" si="740">(I69-I68)*100</f>
        <v>0.34999999998035491</v>
      </c>
      <c r="O69" s="21">
        <f t="shared" ref="O69:O70" si="741">(SQRT((G69-G68)^2+(H69-H68)^2+(I69-I68)^2)*100)</f>
        <v>3.1452344710721105</v>
      </c>
      <c r="P69" s="21">
        <f t="shared" ref="P69:P70" si="742">O69/(F69-F68)</f>
        <v>0.46310200801078288</v>
      </c>
      <c r="Q69" s="22">
        <f t="shared" ref="Q69:Q70" si="743">(P69-P68)/(F69-F68)</f>
        <v>1.1131584261520402E-2</v>
      </c>
      <c r="R69" s="26"/>
      <c r="S69" s="52">
        <f t="shared" ref="S69:S70" si="744">IF(K69&lt;0, ATAN2(L69,K69)*180/PI()+360,ATAN2(L69,K69)*180/PI())</f>
        <v>277.35237717521056</v>
      </c>
      <c r="T69" s="53">
        <f t="shared" ref="T69:T70" si="745">ATAN(N69/M69)*180/PI()</f>
        <v>6.3890761980278379</v>
      </c>
      <c r="U69" s="26"/>
      <c r="V69" s="23">
        <f t="shared" ref="V69:V70" si="746">(G69-$G$20)*100</f>
        <v>2.3000000044703484</v>
      </c>
      <c r="W69" s="21">
        <f t="shared" ref="W69:W70" si="747">(H69-$H$20)*100</f>
        <v>0.30000004917383194</v>
      </c>
      <c r="X69" s="21">
        <f t="shared" ref="X69:X70" si="748">SQRT(V69^2+W69^2)</f>
        <v>2.3194827117415437</v>
      </c>
      <c r="Y69" s="21">
        <f t="shared" ref="Y69:Y70" si="749">(I69-$I$20)*100</f>
        <v>-2.7500000000145519</v>
      </c>
      <c r="Z69" s="21">
        <f t="shared" ref="Z69:Z70" si="750">SQRT((G69-$G$20)^2+(H69-$H$20)^2+(I69-$I$20)^2)*100</f>
        <v>3.5975686303596683</v>
      </c>
      <c r="AA69" s="21">
        <f t="shared" ref="AA69:AA70" si="751">Z69/F69</f>
        <v>1.4797197451350821E-2</v>
      </c>
      <c r="AB69" s="22">
        <f t="shared" ref="AB69:AB70" si="752">(AA69-$AA$20)/(F69-$F$20)</f>
        <v>6.0862508797329858E-5</v>
      </c>
      <c r="AC69" s="26"/>
      <c r="AD69" s="52">
        <f t="shared" ref="AD69:AD70" si="753">IF(F69&lt;=0,NA(),IF((G69-$G$20)&lt;0,ATAN2((H69-$H$20),(G69-$G$20))*180/PI()+360,ATAN2((H69-$H$20),(G69-$G$20))*180/PI()))</f>
        <v>82.568590838622612</v>
      </c>
      <c r="AE69" s="53">
        <f t="shared" ref="AE69:AE70" si="754">IF(E69&lt;=0,NA(),ATAN(Y69/X69)*180/PI())</f>
        <v>-49.854100804982629</v>
      </c>
      <c r="AF69" s="26"/>
      <c r="AG69" s="67">
        <f t="shared" ref="AG69:AG70" si="755">1/(O69/E69)</f>
        <v>2.1593514662037827</v>
      </c>
      <c r="AH69" s="67">
        <f t="shared" ref="AH69:AH70" si="756">1/(Z69/F69)</f>
        <v>67.580364679712446</v>
      </c>
      <c r="AI69" s="26"/>
      <c r="AJ69" s="20">
        <f t="shared" ref="AJ69:AJ70" si="757">SQRT((G69-$E$11)^2+(H69-$F$11)^2+(I69-$G$11)^2)</f>
        <v>154.86155375648195</v>
      </c>
    </row>
    <row r="70" spans="2:36" ht="15.75" x14ac:dyDescent="0.25">
      <c r="B70" s="113">
        <v>51</v>
      </c>
      <c r="C70" s="114"/>
      <c r="D70" s="100">
        <v>45529.416666666664</v>
      </c>
      <c r="E70" s="97">
        <f t="shared" si="735"/>
        <v>7</v>
      </c>
      <c r="F70" s="98">
        <f t="shared" si="736"/>
        <v>250.125</v>
      </c>
      <c r="G70" s="17">
        <v>808897.15399999998</v>
      </c>
      <c r="H70" s="17">
        <v>9158926.9564999994</v>
      </c>
      <c r="I70" s="18">
        <v>2538.1365000000001</v>
      </c>
      <c r="K70" s="19">
        <f t="shared" si="737"/>
        <v>0.44999999227002263</v>
      </c>
      <c r="L70" s="20">
        <f t="shared" si="738"/>
        <v>0</v>
      </c>
      <c r="M70" s="20">
        <f t="shared" si="739"/>
        <v>0.44999999227002263</v>
      </c>
      <c r="N70" s="20">
        <f t="shared" si="740"/>
        <v>0.35000000002582965</v>
      </c>
      <c r="O70" s="21">
        <f t="shared" si="741"/>
        <v>0.57008770646375206</v>
      </c>
      <c r="P70" s="21">
        <f t="shared" si="742"/>
        <v>8.1441100923393156E-2</v>
      </c>
      <c r="Q70" s="22">
        <f t="shared" si="743"/>
        <v>-5.4522986726769966E-2</v>
      </c>
      <c r="R70" s="26"/>
      <c r="S70" s="52">
        <f t="shared" si="744"/>
        <v>90</v>
      </c>
      <c r="T70" s="53">
        <f t="shared" si="745"/>
        <v>37.874984130111272</v>
      </c>
      <c r="U70" s="26"/>
      <c r="V70" s="23">
        <f t="shared" si="746"/>
        <v>2.749999996740371</v>
      </c>
      <c r="W70" s="21">
        <f t="shared" si="747"/>
        <v>0.30000004917383194</v>
      </c>
      <c r="X70" s="21">
        <f t="shared" si="748"/>
        <v>2.7663152408169864</v>
      </c>
      <c r="Y70" s="21">
        <f t="shared" si="749"/>
        <v>-2.3999999999887223</v>
      </c>
      <c r="Z70" s="21">
        <f t="shared" si="750"/>
        <v>3.6623080170190772</v>
      </c>
      <c r="AA70" s="21">
        <f t="shared" si="751"/>
        <v>1.4641911112520049E-2</v>
      </c>
      <c r="AB70" s="22">
        <f t="shared" si="752"/>
        <v>5.8538375262448971E-5</v>
      </c>
      <c r="AC70" s="26"/>
      <c r="AD70" s="52">
        <f t="shared" si="753"/>
        <v>83.774169915773541</v>
      </c>
      <c r="AE70" s="53">
        <f t="shared" si="754"/>
        <v>-40.944256320675926</v>
      </c>
      <c r="AF70" s="26"/>
      <c r="AG70" s="67">
        <f t="shared" si="755"/>
        <v>12.278812401377543</v>
      </c>
      <c r="AH70" s="67">
        <f t="shared" si="756"/>
        <v>68.297095393846305</v>
      </c>
      <c r="AI70" s="26"/>
      <c r="AJ70" s="20">
        <f t="shared" si="757"/>
        <v>154.86090157259517</v>
      </c>
    </row>
    <row r="71" spans="2:36" ht="15.75" x14ac:dyDescent="0.25">
      <c r="B71" s="113">
        <v>52</v>
      </c>
      <c r="C71" s="114"/>
      <c r="D71" s="100">
        <v>45536.375</v>
      </c>
      <c r="E71" s="97">
        <f t="shared" ref="E71" si="758">D71-D70</f>
        <v>6.9583333333357587</v>
      </c>
      <c r="F71" s="98">
        <f t="shared" ref="F71" si="759">D71-D$20</f>
        <v>257.08333333333576</v>
      </c>
      <c r="G71" s="17">
        <v>808897.125</v>
      </c>
      <c r="H71" s="17">
        <v>9158926.9625000004</v>
      </c>
      <c r="I71" s="18">
        <v>2538.134</v>
      </c>
      <c r="K71" s="19">
        <f t="shared" ref="K71" si="760">(G71-G70)*100</f>
        <v>-2.8999999980442226</v>
      </c>
      <c r="L71" s="20">
        <f t="shared" ref="L71" si="761">(H71-H70)*100</f>
        <v>0.60000009834766388</v>
      </c>
      <c r="M71" s="20">
        <f t="shared" ref="M71" si="762">SQRT(K71^2+L71^2)</f>
        <v>2.9614185970027433</v>
      </c>
      <c r="N71" s="20">
        <f t="shared" ref="N71" si="763">(I71-I70)*100</f>
        <v>-0.25000000000545697</v>
      </c>
      <c r="O71" s="21">
        <f t="shared" ref="O71" si="764">(SQRT((G71-G70)^2+(H71-H70)^2+(I71-I70)^2)*100)</f>
        <v>2.9719522382899135</v>
      </c>
      <c r="P71" s="21">
        <f t="shared" ref="P71" si="765">O71/(F71-F70)</f>
        <v>0.42710690849660515</v>
      </c>
      <c r="Q71" s="22">
        <f t="shared" ref="Q71" si="766">(P71-P70)/(F71-F70)</f>
        <v>4.9676523244037103E-2</v>
      </c>
      <c r="R71" s="26"/>
      <c r="S71" s="52">
        <f t="shared" ref="S71" si="767">IF(K71&lt;0, ATAN2(L71,K71)*180/PI()+360,ATAN2(L71,K71)*180/PI())</f>
        <v>281.68937104641549</v>
      </c>
      <c r="T71" s="53">
        <f t="shared" ref="T71" si="768">ATAN(N71/M71)*180/PI()</f>
        <v>-4.8254113075127174</v>
      </c>
      <c r="U71" s="26"/>
      <c r="V71" s="23">
        <f t="shared" ref="V71" si="769">(G71-$G$20)*100</f>
        <v>-0.1500000013038516</v>
      </c>
      <c r="W71" s="21">
        <f t="shared" ref="W71" si="770">(H71-$H$20)*100</f>
        <v>0.90000014752149582</v>
      </c>
      <c r="X71" s="21">
        <f t="shared" ref="X71" si="771">SQRT(V71^2+W71^2)</f>
        <v>0.91241452527339217</v>
      </c>
      <c r="Y71" s="21">
        <f t="shared" ref="Y71" si="772">(I71-$I$20)*100</f>
        <v>-2.6499999999941792</v>
      </c>
      <c r="Z71" s="21">
        <f t="shared" ref="Z71" si="773">SQRT((G71-$G$20)^2+(H71-$H$20)^2+(I71-$I$20)^2)*100</f>
        <v>2.8026773388849131</v>
      </c>
      <c r="AA71" s="21">
        <f t="shared" ref="AA71" si="774">Z71/F71</f>
        <v>1.0901824332777517E-2</v>
      </c>
      <c r="AB71" s="22">
        <f t="shared" ref="AB71" si="775">(AA71-$AA$20)/(F71-$F$20)</f>
        <v>4.2405799673688478E-5</v>
      </c>
      <c r="AC71" s="26"/>
      <c r="AD71" s="52">
        <f t="shared" ref="AD71" si="776">IF(F71&lt;=0,NA(),IF((G71-$G$20)&lt;0,ATAN2((H71-$H$20),(G71-$G$20))*180/PI()+360,ATAN2((H71-$H$20),(G71-$G$20))*180/PI()))</f>
        <v>350.53767923415938</v>
      </c>
      <c r="AE71" s="53">
        <f t="shared" ref="AE71" si="777">IF(E71&lt;=0,NA(),ATAN(Y71/X71)*180/PI())</f>
        <v>-71.001037024111952</v>
      </c>
      <c r="AF71" s="26"/>
      <c r="AG71" s="67">
        <f t="shared" ref="AG71" si="778">1/(O71/E71)</f>
        <v>2.3413341720927665</v>
      </c>
      <c r="AH71" s="67">
        <f t="shared" ref="AH71" si="779">1/(Z71/F71)</f>
        <v>91.727766791599421</v>
      </c>
      <c r="AI71" s="26"/>
      <c r="AJ71" s="20">
        <f t="shared" ref="AJ71" si="780">SQRT((G71-$E$11)^2+(H71-$F$11)^2+(I71-$G$11)^2)</f>
        <v>154.86119817543036</v>
      </c>
    </row>
    <row r="72" spans="2:36" ht="15.75" x14ac:dyDescent="0.25">
      <c r="B72" s="113">
        <v>53</v>
      </c>
      <c r="C72" s="114"/>
      <c r="D72" s="100">
        <v>45543.416666666664</v>
      </c>
      <c r="E72" s="97">
        <f t="shared" ref="E72:E73" si="781">D72-D71</f>
        <v>7.0416666666642413</v>
      </c>
      <c r="F72" s="98">
        <f t="shared" ref="F72:F73" si="782">D72-D$20</f>
        <v>264.125</v>
      </c>
      <c r="G72" s="17">
        <v>808897.12899999996</v>
      </c>
      <c r="H72" s="17">
        <v>9158926.9625000004</v>
      </c>
      <c r="I72" s="18">
        <v>2538.1275000000001</v>
      </c>
      <c r="K72" s="19">
        <f t="shared" ref="K72:K73" si="783">(G72-G71)*100</f>
        <v>0.39999999571591616</v>
      </c>
      <c r="L72" s="20">
        <f t="shared" ref="L72:L73" si="784">(H72-H71)*100</f>
        <v>0</v>
      </c>
      <c r="M72" s="20">
        <f t="shared" ref="M72:M73" si="785">SQRT(K72^2+L72^2)</f>
        <v>0.39999999571591616</v>
      </c>
      <c r="N72" s="20">
        <f t="shared" ref="N72:N73" si="786">(I72-I71)*100</f>
        <v>-0.64999999999599822</v>
      </c>
      <c r="O72" s="21">
        <f t="shared" ref="O72:O73" si="787">(SQRT((G72-G71)^2+(H72-H71)^2+(I72-I71)^2)*100)</f>
        <v>0.76321687387500192</v>
      </c>
      <c r="P72" s="21">
        <f t="shared" ref="P72:P73" si="788">O72/(F72-F71)</f>
        <v>0.10838582824264116</v>
      </c>
      <c r="Q72" s="22">
        <f t="shared" ref="Q72:Q73" si="789">(P72-P71)/(F72-F71)</f>
        <v>-4.5262165243182079E-2</v>
      </c>
      <c r="R72" s="26"/>
      <c r="S72" s="52">
        <f t="shared" ref="S72:S73" si="790">IF(K72&lt;0, ATAN2(L72,K72)*180/PI()+360,ATAN2(L72,K72)*180/PI())</f>
        <v>90</v>
      </c>
      <c r="T72" s="53">
        <f t="shared" ref="T72:T73" si="791">ATAN(N72/M72)*180/PI()</f>
        <v>-58.392498027497439</v>
      </c>
      <c r="U72" s="26"/>
      <c r="V72" s="23">
        <f t="shared" ref="V72:V73" si="792">(G72-$G$20)*100</f>
        <v>0.24999999441206455</v>
      </c>
      <c r="W72" s="21">
        <f t="shared" ref="W72:W73" si="793">(H72-$H$20)*100</f>
        <v>0.90000014752149582</v>
      </c>
      <c r="X72" s="21">
        <f t="shared" ref="X72:X73" si="794">SQRT(V72^2+W72^2)</f>
        <v>0.93407722525749792</v>
      </c>
      <c r="Y72" s="21">
        <f t="shared" ref="Y72:Y73" si="795">(I72-$I$20)*100</f>
        <v>-3.2999999999901775</v>
      </c>
      <c r="Z72" s="21">
        <f t="shared" ref="Z72:Z73" si="796">SQRT((G72-$G$20)^2+(H72-$H$20)^2+(I72-$I$20)^2)*100</f>
        <v>3.4296501662239423</v>
      </c>
      <c r="AA72" s="21">
        <f t="shared" ref="AA72:AA73" si="797">Z72/F72</f>
        <v>1.2984950936957661E-2</v>
      </c>
      <c r="AB72" s="22">
        <f t="shared" ref="AB72:AB73" si="798">(AA72-$AA$20)/(F72-$F$20)</f>
        <v>4.916214268606781E-5</v>
      </c>
      <c r="AC72" s="26"/>
      <c r="AD72" s="52">
        <f t="shared" ref="AD72:AD73" si="799">IF(F72&lt;=0,NA(),IF((G72-$G$20)&lt;0,ATAN2((H72-$H$20),(G72-$G$20))*180/PI()+360,ATAN2((H72-$H$20),(G72-$G$20))*180/PI()))</f>
        <v>15.524108244618995</v>
      </c>
      <c r="AE72" s="53">
        <f t="shared" ref="AE72:AE73" si="800">IF(E72&lt;=0,NA(),ATAN(Y72/X72)*180/PI())</f>
        <v>-74.195638089169577</v>
      </c>
      <c r="AF72" s="26"/>
      <c r="AG72" s="67">
        <f t="shared" ref="AG72:AG73" si="801">1/(O72/E72)</f>
        <v>9.2262984581463936</v>
      </c>
      <c r="AH72" s="67">
        <f t="shared" ref="AH72:AH73" si="802">1/(Z72/F72)</f>
        <v>77.012227836287636</v>
      </c>
      <c r="AI72" s="26"/>
      <c r="AJ72" s="20">
        <f t="shared" ref="AJ72:AJ73" si="803">SQRT((G72-$E$11)^2+(H72-$F$11)^2+(I72-$G$11)^2)</f>
        <v>154.85969927835592</v>
      </c>
    </row>
    <row r="73" spans="2:36" ht="15.75" x14ac:dyDescent="0.25">
      <c r="B73" s="113">
        <v>54</v>
      </c>
      <c r="C73" s="114"/>
      <c r="D73" s="100">
        <v>45555.416666666664</v>
      </c>
      <c r="E73" s="97">
        <f t="shared" si="781"/>
        <v>12</v>
      </c>
      <c r="F73" s="98">
        <f t="shared" si="782"/>
        <v>276.125</v>
      </c>
      <c r="G73" s="17">
        <v>808897.1725000001</v>
      </c>
      <c r="H73" s="17">
        <v>9158926.9534999989</v>
      </c>
      <c r="I73" s="18">
        <v>2538.127</v>
      </c>
      <c r="K73" s="19">
        <f t="shared" si="783"/>
        <v>4.3500000145286322</v>
      </c>
      <c r="L73" s="20">
        <f t="shared" si="784"/>
        <v>-0.90000014752149582</v>
      </c>
      <c r="M73" s="20">
        <f t="shared" si="785"/>
        <v>4.4421279126042528</v>
      </c>
      <c r="N73" s="20">
        <f t="shared" si="786"/>
        <v>-5.0000000010186341E-2</v>
      </c>
      <c r="O73" s="21">
        <f t="shared" si="787"/>
        <v>4.4424093003615539</v>
      </c>
      <c r="P73" s="21">
        <f t="shared" si="788"/>
        <v>0.37020077503012949</v>
      </c>
      <c r="Q73" s="22">
        <f t="shared" si="789"/>
        <v>2.1817912232290695E-2</v>
      </c>
      <c r="R73" s="26"/>
      <c r="S73" s="52">
        <f t="shared" si="790"/>
        <v>101.6893710007819</v>
      </c>
      <c r="T73" s="53">
        <f t="shared" si="791"/>
        <v>-0.64488642772632887</v>
      </c>
      <c r="U73" s="26"/>
      <c r="V73" s="23">
        <f t="shared" si="792"/>
        <v>4.6000000089406967</v>
      </c>
      <c r="W73" s="21">
        <f t="shared" si="793"/>
        <v>0</v>
      </c>
      <c r="X73" s="21">
        <f t="shared" si="794"/>
        <v>4.6000000089406967</v>
      </c>
      <c r="Y73" s="21">
        <f t="shared" si="795"/>
        <v>-3.3500000000003638</v>
      </c>
      <c r="Z73" s="21">
        <f t="shared" si="796"/>
        <v>5.6905623695955434</v>
      </c>
      <c r="AA73" s="21">
        <f t="shared" si="797"/>
        <v>2.060864597408979E-2</v>
      </c>
      <c r="AB73" s="22">
        <f t="shared" si="798"/>
        <v>7.4635204976332422E-5</v>
      </c>
      <c r="AC73" s="26"/>
      <c r="AD73" s="52">
        <f t="shared" si="799"/>
        <v>90</v>
      </c>
      <c r="AE73" s="53">
        <f t="shared" si="800"/>
        <v>-36.064386104427001</v>
      </c>
      <c r="AF73" s="26"/>
      <c r="AG73" s="67">
        <f t="shared" si="801"/>
        <v>2.7012369164235626</v>
      </c>
      <c r="AH73" s="67">
        <f t="shared" si="802"/>
        <v>48.523323718465029</v>
      </c>
      <c r="AI73" s="26"/>
      <c r="AJ73" s="20">
        <f t="shared" si="803"/>
        <v>154.85885137768719</v>
      </c>
    </row>
    <row r="74" spans="2:36" ht="15.75" x14ac:dyDescent="0.25">
      <c r="B74" s="113">
        <v>55</v>
      </c>
      <c r="C74" s="114"/>
      <c r="D74" s="100">
        <v>45564.583333333336</v>
      </c>
      <c r="E74" s="97">
        <f t="shared" ref="E74:E75" si="804">D74-D73</f>
        <v>9.1666666666715173</v>
      </c>
      <c r="F74" s="98">
        <f t="shared" ref="F74:F75" si="805">D74-D$20</f>
        <v>285.29166666667152</v>
      </c>
      <c r="G74" s="17">
        <v>808897.12150000001</v>
      </c>
      <c r="H74" s="17">
        <v>9158926.9655000009</v>
      </c>
      <c r="I74" s="18">
        <v>2538.1320000000001</v>
      </c>
      <c r="K74" s="19">
        <f t="shared" ref="K74:K75" si="806">(G74-G73)*100</f>
        <v>-5.100000009406358</v>
      </c>
      <c r="L74" s="20">
        <f t="shared" ref="L74:L75" si="807">(H74-H73)*100</f>
        <v>1.2000001966953278</v>
      </c>
      <c r="M74" s="20">
        <f t="shared" ref="M74:M75" si="808">SQRT(K74^2+L74^2)</f>
        <v>5.2392748131791747</v>
      </c>
      <c r="N74" s="20">
        <f t="shared" ref="N74:N75" si="809">(I74-I73)*100</f>
        <v>0.50000000001091394</v>
      </c>
      <c r="O74" s="21">
        <f t="shared" ref="O74:O75" si="810">(SQRT((G74-G73)^2+(H74-H73)^2+(I74-I73)^2)*100)</f>
        <v>5.2630790007394523</v>
      </c>
      <c r="P74" s="21">
        <f t="shared" ref="P74:P75" si="811">O74/(F74-F73)</f>
        <v>0.57415407280763642</v>
      </c>
      <c r="Q74" s="22">
        <f t="shared" ref="Q74:Q75" si="812">(P74-P73)/(F74-F73)</f>
        <v>2.2249450666625346E-2</v>
      </c>
      <c r="R74" s="26"/>
      <c r="S74" s="52">
        <f t="shared" ref="S74:S75" si="813">IF(K74&lt;0, ATAN2(L74,K74)*180/PI()+360,ATAN2(L74,K74)*180/PI())</f>
        <v>283.24052198547167</v>
      </c>
      <c r="T74" s="53">
        <f t="shared" ref="T74:T75" si="814">ATAN(N74/M74)*180/PI()</f>
        <v>5.4514017757531441</v>
      </c>
      <c r="U74" s="26"/>
      <c r="V74" s="23">
        <f t="shared" ref="V74:V75" si="815">(G74-$G$20)*100</f>
        <v>-0.50000000046566129</v>
      </c>
      <c r="W74" s="21">
        <f t="shared" ref="W74:W75" si="816">(H74-$H$20)*100</f>
        <v>1.2000001966953278</v>
      </c>
      <c r="X74" s="21">
        <f t="shared" ref="X74:X75" si="817">SQRT(V74^2+W74^2)</f>
        <v>1.3000001817440205</v>
      </c>
      <c r="Y74" s="21">
        <f t="shared" ref="Y74:Y75" si="818">(I74-$I$20)*100</f>
        <v>-2.8499999999894499</v>
      </c>
      <c r="Z74" s="21">
        <f t="shared" ref="Z74:Z75" si="819">SQRT((G74-$G$20)^2+(H74-$H$20)^2+(I74-$I$20)^2)*100</f>
        <v>3.1324910969505328</v>
      </c>
      <c r="AA74" s="21">
        <f t="shared" ref="AA74:AA75" si="820">Z74/F74</f>
        <v>1.097996003020469E-2</v>
      </c>
      <c r="AB74" s="22">
        <f t="shared" ref="AB74:AB75" si="821">(AA74-$AA$20)/(F74-$F$20)</f>
        <v>3.8486788480342938E-5</v>
      </c>
      <c r="AC74" s="26"/>
      <c r="AD74" s="52">
        <f t="shared" ref="AD74:AD75" si="822">IF(F74&lt;=0,NA(),IF((G74-$G$20)&lt;0,ATAN2((H74-$H$20),(G74-$G$20))*180/PI()+360,ATAN2((H74-$H$20),(G74-$G$20))*180/PI()))</f>
        <v>337.38013836727839</v>
      </c>
      <c r="AE74" s="53">
        <f t="shared" ref="AE74:AE75" si="823">IF(E74&lt;=0,NA(),ATAN(Y74/X74)*180/PI())</f>
        <v>-65.480354287268469</v>
      </c>
      <c r="AF74" s="26"/>
      <c r="AG74" s="67">
        <f t="shared" ref="AG74:AG75" si="824">1/(O74/E74)</f>
        <v>1.7416927743975759</v>
      </c>
      <c r="AH74" s="67">
        <f t="shared" ref="AH74:AH75" si="825">1/(Z74/F74)</f>
        <v>91.075012773189286</v>
      </c>
      <c r="AI74" s="26"/>
      <c r="AJ74" s="20">
        <f t="shared" ref="AJ74:AJ75" si="826">SQRT((G74-$E$11)^2+(H74-$F$11)^2+(I74-$G$11)^2)</f>
        <v>154.85886235030748</v>
      </c>
    </row>
    <row r="75" spans="2:36" ht="15.75" x14ac:dyDescent="0.25">
      <c r="B75" s="113">
        <v>56</v>
      </c>
      <c r="C75" s="114"/>
      <c r="D75" s="100">
        <v>45570.583333333336</v>
      </c>
      <c r="E75" s="97">
        <f t="shared" si="804"/>
        <v>6</v>
      </c>
      <c r="F75" s="98">
        <f t="shared" si="805"/>
        <v>291.29166666667152</v>
      </c>
      <c r="G75" s="17">
        <v>808897.13400000008</v>
      </c>
      <c r="H75" s="17">
        <v>9158926.9645000007</v>
      </c>
      <c r="I75" s="18">
        <v>2538.1244999999999</v>
      </c>
      <c r="K75" s="19">
        <f t="shared" si="806"/>
        <v>1.2500000069849193</v>
      </c>
      <c r="L75" s="20">
        <f t="shared" si="807"/>
        <v>-0.10000001639127731</v>
      </c>
      <c r="M75" s="20">
        <f t="shared" si="808"/>
        <v>1.2539936286682456</v>
      </c>
      <c r="N75" s="20">
        <f t="shared" si="809"/>
        <v>-0.7500000000163709</v>
      </c>
      <c r="O75" s="21">
        <f t="shared" si="810"/>
        <v>1.4611639267259202</v>
      </c>
      <c r="P75" s="21">
        <f t="shared" si="811"/>
        <v>0.24352732112098671</v>
      </c>
      <c r="Q75" s="22">
        <f t="shared" si="812"/>
        <v>-5.5104458614441611E-2</v>
      </c>
      <c r="R75" s="26"/>
      <c r="S75" s="52">
        <f t="shared" si="813"/>
        <v>94.573921980993447</v>
      </c>
      <c r="T75" s="53">
        <f t="shared" si="814"/>
        <v>-30.883186542352451</v>
      </c>
      <c r="U75" s="26"/>
      <c r="V75" s="23">
        <f t="shared" si="815"/>
        <v>0.75000000651925802</v>
      </c>
      <c r="W75" s="21">
        <f t="shared" si="816"/>
        <v>1.1000001803040504</v>
      </c>
      <c r="X75" s="21">
        <f t="shared" si="817"/>
        <v>1.3313528482141128</v>
      </c>
      <c r="Y75" s="21">
        <f t="shared" si="818"/>
        <v>-3.6000000000058208</v>
      </c>
      <c r="Z75" s="21">
        <f t="shared" si="819"/>
        <v>3.8382939447741284</v>
      </c>
      <c r="AA75" s="21">
        <f t="shared" si="820"/>
        <v>1.3176806561947868E-2</v>
      </c>
      <c r="AB75" s="22">
        <f t="shared" si="821"/>
        <v>4.5235782790265133E-5</v>
      </c>
      <c r="AC75" s="26"/>
      <c r="AD75" s="52">
        <f t="shared" si="822"/>
        <v>34.286872837792082</v>
      </c>
      <c r="AE75" s="53">
        <f t="shared" si="823"/>
        <v>-69.704586315654623</v>
      </c>
      <c r="AF75" s="26"/>
      <c r="AG75" s="67">
        <f t="shared" si="824"/>
        <v>4.106315445005821</v>
      </c>
      <c r="AH75" s="67">
        <f t="shared" si="825"/>
        <v>75.890922075748719</v>
      </c>
      <c r="AI75" s="26"/>
      <c r="AJ75" s="20">
        <f t="shared" si="826"/>
        <v>154.85637373862278</v>
      </c>
    </row>
    <row r="76" spans="2:36" ht="15.75" x14ac:dyDescent="0.25">
      <c r="B76" s="113">
        <v>57</v>
      </c>
      <c r="C76" s="114"/>
      <c r="D76" s="100">
        <v>45586.625</v>
      </c>
      <c r="E76" s="97">
        <f t="shared" ref="E76:E77" si="827">D76-D75</f>
        <v>16.041666666664241</v>
      </c>
      <c r="F76" s="98">
        <f t="shared" ref="F76:F77" si="828">D76-D$20</f>
        <v>307.33333333333576</v>
      </c>
      <c r="G76" s="17">
        <v>808897.12449999992</v>
      </c>
      <c r="H76" s="17">
        <v>9158926.9664999992</v>
      </c>
      <c r="I76" s="18">
        <v>2538.127</v>
      </c>
      <c r="K76" s="19">
        <f t="shared" ref="K76" si="829">(G76-G75)*100</f>
        <v>-0.95000001601874828</v>
      </c>
      <c r="L76" s="20">
        <f t="shared" ref="L76" si="830">(H76-H75)*100</f>
        <v>0.1999998465180397</v>
      </c>
      <c r="M76" s="20">
        <f t="shared" ref="M76" si="831">SQRT(K76^2+L76^2)</f>
        <v>0.97082437600364235</v>
      </c>
      <c r="N76" s="20">
        <f t="shared" ref="N76" si="832">(I76-I75)*100</f>
        <v>0.25000000000545697</v>
      </c>
      <c r="O76" s="21">
        <f t="shared" ref="O76" si="833">(SQRT((G76-G75)^2+(H76-H75)^2+(I76-I75)^2)*100)</f>
        <v>1.0024968673495143</v>
      </c>
      <c r="P76" s="21">
        <f t="shared" ref="P76" si="834">O76/(F76-F75)</f>
        <v>6.2493311211407741E-2</v>
      </c>
      <c r="Q76" s="22">
        <f t="shared" ref="Q76" si="835">(P76-P75)/(F76-F75)</f>
        <v>-1.1285236981378058E-2</v>
      </c>
      <c r="R76" s="26"/>
      <c r="S76" s="52">
        <f t="shared" ref="S76" si="836">IF(K76&lt;0, ATAN2(L76,K76)*180/PI()+360,ATAN2(L76,K76)*180/PI())</f>
        <v>281.8886489810215</v>
      </c>
      <c r="T76" s="53">
        <f t="shared" ref="T76" si="837">ATAN(N76/M76)*180/PI()</f>
        <v>14.440669318466282</v>
      </c>
      <c r="U76" s="26"/>
      <c r="V76" s="23">
        <f t="shared" ref="V76" si="838">(G76-$G$20)*100</f>
        <v>-0.20000000949949026</v>
      </c>
      <c r="W76" s="21">
        <f t="shared" ref="W76" si="839">(H76-$H$20)*100</f>
        <v>1.3000000268220901</v>
      </c>
      <c r="X76" s="21">
        <f t="shared" ref="X76" si="840">SQRT(V76^2+W76^2)</f>
        <v>1.315294671751251</v>
      </c>
      <c r="Y76" s="21">
        <f t="shared" ref="Y76" si="841">(I76-$I$20)*100</f>
        <v>-3.3500000000003638</v>
      </c>
      <c r="Z76" s="21">
        <f t="shared" ref="Z76" si="842">SQRT((G76-$G$20)^2+(H76-$H$20)^2+(I76-$I$20)^2)*100</f>
        <v>3.5989581928024212</v>
      </c>
      <c r="AA76" s="21">
        <f t="shared" ref="AA76" si="843">Z76/F76</f>
        <v>1.1710276115409087E-2</v>
      </c>
      <c r="AB76" s="22">
        <f t="shared" ref="AB76" si="844">(AA76-$AA$20)/(F76-$F$20)</f>
        <v>3.8102850700896949E-5</v>
      </c>
      <c r="AC76" s="26"/>
      <c r="AD76" s="52">
        <f t="shared" ref="AD76" si="845">IF(F76&lt;=0,NA(),IF((G76-$G$20)&lt;0,ATAN2((H76-$H$20),(G76-$G$20))*180/PI()+360,ATAN2((H76-$H$20),(G76-$G$20))*180/PI()))</f>
        <v>351.25383750611161</v>
      </c>
      <c r="AE76" s="53">
        <f t="shared" ref="AE76" si="846">IF(E76&lt;=0,NA(),ATAN(Y76/X76)*180/PI())</f>
        <v>-68.563773390034171</v>
      </c>
      <c r="AF76" s="26"/>
      <c r="AG76" s="67">
        <f t="shared" ref="AG76" si="847">1/(O76/E76)</f>
        <v>16.001712513153834</v>
      </c>
      <c r="AH76" s="67">
        <f t="shared" ref="AH76" si="848">1/(Z76/F76)</f>
        <v>85.39508292926925</v>
      </c>
      <c r="AI76" s="26"/>
      <c r="AJ76" s="20">
        <f t="shared" ref="AJ76" si="849">SQRT((G76-$E$11)^2+(H76-$F$11)^2+(I76-$G$11)^2)</f>
        <v>154.85675524803054</v>
      </c>
    </row>
    <row r="77" spans="2:36" ht="15.75" x14ac:dyDescent="0.25">
      <c r="B77" s="113">
        <v>58</v>
      </c>
      <c r="C77" s="114"/>
      <c r="D77" s="100">
        <v>45592.625</v>
      </c>
      <c r="E77" s="97">
        <f t="shared" si="827"/>
        <v>6</v>
      </c>
      <c r="F77" s="98">
        <f t="shared" si="828"/>
        <v>313.33333333333576</v>
      </c>
      <c r="G77" s="17">
        <v>808897.13100000005</v>
      </c>
      <c r="H77" s="17">
        <v>9158926.9655000009</v>
      </c>
      <c r="I77" s="18">
        <v>2538.1275000000001</v>
      </c>
      <c r="K77" s="19">
        <f t="shared" ref="K77" si="850">(G77-G76)*100</f>
        <v>0.65000001341104507</v>
      </c>
      <c r="L77" s="20">
        <f t="shared" ref="L77" si="851">(H77-H76)*100</f>
        <v>-9.999983012676239E-2</v>
      </c>
      <c r="M77" s="20">
        <f t="shared" ref="M77" si="852">SQRT(K77^2+L77^2)</f>
        <v>0.65764730932296844</v>
      </c>
      <c r="N77" s="20">
        <f t="shared" ref="N77" si="853">(I77-I76)*100</f>
        <v>5.0000000010186341E-2</v>
      </c>
      <c r="O77" s="21">
        <f t="shared" ref="O77" si="854">(SQRT((G77-G76)^2+(H77-H76)^2+(I77-I76)^2)*100)</f>
        <v>0.65954528537527946</v>
      </c>
      <c r="P77" s="21">
        <f t="shared" ref="P77" si="855">O77/(F77-F76)</f>
        <v>0.10992421422921324</v>
      </c>
      <c r="Q77" s="22">
        <f t="shared" ref="Q77" si="856">(P77-P76)/(F77-F76)</f>
        <v>7.9051505029675822E-3</v>
      </c>
      <c r="R77" s="26"/>
      <c r="S77" s="52">
        <f t="shared" ref="S77" si="857">IF(K77&lt;0, ATAN2(L77,K77)*180/PI()+360,ATAN2(L77,K77)*180/PI())</f>
        <v>98.746147457231586</v>
      </c>
      <c r="T77" s="53">
        <f t="shared" ref="T77" si="858">ATAN(N77/M77)*180/PI()</f>
        <v>4.3477532350353583</v>
      </c>
      <c r="U77" s="26"/>
      <c r="V77" s="23">
        <f t="shared" ref="V77" si="859">(G77-$G$20)*100</f>
        <v>0.45000000391155481</v>
      </c>
      <c r="W77" s="21">
        <f t="shared" ref="W77" si="860">(H77-$H$20)*100</f>
        <v>1.2000001966953278</v>
      </c>
      <c r="X77" s="21">
        <f t="shared" ref="X77" si="861">SQRT(V77^2+W77^2)</f>
        <v>1.2816007473426445</v>
      </c>
      <c r="Y77" s="21">
        <f t="shared" ref="Y77" si="862">(I77-$I$20)*100</f>
        <v>-3.2999999999901775</v>
      </c>
      <c r="Z77" s="21">
        <f t="shared" ref="Z77" si="863">SQRT((G77-$G$20)^2+(H77-$H$20)^2+(I77-$I$20)^2)*100</f>
        <v>3.5401271835238344</v>
      </c>
      <c r="AA77" s="21">
        <f t="shared" ref="AA77" si="864">Z77/F77</f>
        <v>1.1298278245288746E-2</v>
      </c>
      <c r="AB77" s="22">
        <f t="shared" ref="AB77" si="865">(AA77-$AA$20)/(F77-$F$20)</f>
        <v>3.6058334825389337E-5</v>
      </c>
      <c r="AC77" s="26"/>
      <c r="AD77" s="52">
        <f t="shared" ref="AD77" si="866">IF(F77&lt;=0,NA(),IF((G77-$G$20)&lt;0,ATAN2((H77-$H$20),(G77-$G$20))*180/PI()+360,ATAN2((H77-$H$20),(G77-$G$20))*180/PI()))</f>
        <v>20.556042295701538</v>
      </c>
      <c r="AE77" s="53">
        <f t="shared" ref="AE77" si="867">IF(E77&lt;=0,NA(),ATAN(Y77/X77)*180/PI())</f>
        <v>-68.775629141721836</v>
      </c>
      <c r="AF77" s="26"/>
      <c r="AG77" s="67">
        <f t="shared" ref="AG77" si="868">1/(O77/E77)</f>
        <v>9.0971766958898304</v>
      </c>
      <c r="AH77" s="67">
        <f t="shared" ref="AH77" si="869">1/(Z77/F77)</f>
        <v>88.509061140974168</v>
      </c>
      <c r="AI77" s="26"/>
      <c r="AJ77" s="20">
        <f t="shared" ref="AJ77" si="870">SQRT((G77-$E$11)^2+(H77-$F$11)^2+(I77-$G$11)^2)</f>
        <v>154.8563476142599</v>
      </c>
    </row>
    <row r="78" spans="2:36" ht="15.75" x14ac:dyDescent="0.25">
      <c r="B78" s="113">
        <v>59</v>
      </c>
      <c r="C78" s="114"/>
      <c r="D78" s="100">
        <v>45606.625</v>
      </c>
      <c r="E78" s="97">
        <f t="shared" ref="E78:E81" si="871">D78-D77</f>
        <v>14</v>
      </c>
      <c r="F78" s="98">
        <f t="shared" ref="F78:F81" si="872">D78-D$20</f>
        <v>327.33333333333576</v>
      </c>
      <c r="G78" s="17">
        <v>808897.12049999996</v>
      </c>
      <c r="H78" s="17">
        <v>9158926.9690000005</v>
      </c>
      <c r="I78" s="18">
        <v>2538.1235000000001</v>
      </c>
      <c r="K78" s="19">
        <f t="shared" ref="K78:K80" si="873">(G78-G77)*100</f>
        <v>-1.0500000091269612</v>
      </c>
      <c r="L78" s="20">
        <f t="shared" ref="L78:L80" si="874">(H78-H77)*100</f>
        <v>0.34999996423721313</v>
      </c>
      <c r="M78" s="20">
        <f t="shared" ref="M78:M80" si="875">SQRT(K78^2+L78^2)</f>
        <v>1.106797178408343</v>
      </c>
      <c r="N78" s="20">
        <f t="shared" ref="N78:N80" si="876">(I78-I77)*100</f>
        <v>-0.39999999999054126</v>
      </c>
      <c r="O78" s="21">
        <f t="shared" ref="O78:O80" si="877">(SQRT((G78-G77)^2+(H78-H77)^2+(I78-I77)^2)*100)</f>
        <v>1.1768602270979769</v>
      </c>
      <c r="P78" s="21">
        <f t="shared" ref="P78:P80" si="878">O78/(F78-F77)</f>
        <v>8.4061444792712631E-2</v>
      </c>
      <c r="Q78" s="22">
        <f t="shared" ref="Q78:Q80" si="879">(P78-P77)/(F78-F77)</f>
        <v>-1.8473406740357576E-3</v>
      </c>
      <c r="R78" s="26"/>
      <c r="S78" s="52">
        <f t="shared" ref="S78:S80" si="880">IF(K78&lt;0, ATAN2(L78,K78)*180/PI()+360,ATAN2(L78,K78)*180/PI())</f>
        <v>288.43494691717729</v>
      </c>
      <c r="T78" s="53">
        <f t="shared" ref="T78:T80" si="881">ATAN(N78/M78)*180/PI()</f>
        <v>-19.870015948200994</v>
      </c>
      <c r="U78" s="26"/>
      <c r="V78" s="23">
        <f t="shared" ref="V78:V80" si="882">(G78-$G$20)*100</f>
        <v>-0.60000000521540642</v>
      </c>
      <c r="W78" s="21">
        <f t="shared" ref="W78:W80" si="883">(H78-$H$20)*100</f>
        <v>1.5500001609325409</v>
      </c>
      <c r="X78" s="21">
        <f t="shared" ref="X78:X80" si="884">SQRT(V78^2+W78^2)</f>
        <v>1.6620771658227516</v>
      </c>
      <c r="Y78" s="21">
        <f t="shared" ref="Y78:Y80" si="885">(I78-$I$20)*100</f>
        <v>-3.6999999999807187</v>
      </c>
      <c r="Z78" s="21">
        <f t="shared" ref="Z78:Z80" si="886">SQRT((G78-$G$20)^2+(H78-$H$20)^2+(I78-$I$20)^2)*100</f>
        <v>4.0561682047231118</v>
      </c>
      <c r="AA78" s="21">
        <f t="shared" ref="AA78:AA80" si="887">Z78/F78</f>
        <v>1.2391552560253814E-2</v>
      </c>
      <c r="AB78" s="22">
        <f t="shared" ref="AB78:AB80" si="888">(AA78-$AA$20)/(F78-$F$20)</f>
        <v>3.7856066884685505E-5</v>
      </c>
      <c r="AC78" s="26"/>
      <c r="AD78" s="52">
        <f t="shared" ref="AD78:AD80" si="889">IF(F78&lt;=0,NA(),IF((G78-$G$20)&lt;0,ATAN2((H78-$H$20),(G78-$G$20))*180/PI()+360,ATAN2((H78-$H$20),(G78-$G$20))*180/PI()))</f>
        <v>338.83874201820538</v>
      </c>
      <c r="AE78" s="53">
        <f t="shared" ref="AE78:AE80" si="890">IF(E78&lt;=0,NA(),ATAN(Y78/X78)*180/PI())</f>
        <v>-65.809904973324862</v>
      </c>
      <c r="AF78" s="26"/>
      <c r="AG78" s="67">
        <f t="shared" ref="AG78:AG80" si="891">1/(O78/E78)</f>
        <v>11.896060107768823</v>
      </c>
      <c r="AH78" s="67">
        <f t="shared" ref="AH78:AH80" si="892">1/(Z78/F78)</f>
        <v>80.700137867108168</v>
      </c>
      <c r="AI78" s="26"/>
      <c r="AJ78" s="20">
        <f t="shared" ref="AJ78:AJ80" si="893">SQRT((G78-$E$11)^2+(H78-$F$11)^2+(I78-$G$11)^2)</f>
        <v>154.85487145563826</v>
      </c>
    </row>
    <row r="79" spans="2:36" ht="15.75" x14ac:dyDescent="0.25">
      <c r="B79" s="113">
        <v>60</v>
      </c>
      <c r="C79" s="114"/>
      <c r="D79" s="100">
        <v>45612.625</v>
      </c>
      <c r="E79" s="97">
        <f t="shared" si="871"/>
        <v>6</v>
      </c>
      <c r="F79" s="98">
        <f t="shared" si="872"/>
        <v>333.33333333333576</v>
      </c>
      <c r="G79" s="17">
        <v>808897.14800000004</v>
      </c>
      <c r="H79" s="17">
        <v>9158926.9639999997</v>
      </c>
      <c r="I79" s="18">
        <v>2538.1255000000001</v>
      </c>
      <c r="K79" s="19">
        <f t="shared" si="873"/>
        <v>2.7500000083819032</v>
      </c>
      <c r="L79" s="20">
        <f t="shared" si="874"/>
        <v>-0.50000008195638657</v>
      </c>
      <c r="M79" s="20">
        <f t="shared" si="875"/>
        <v>2.7950849947822447</v>
      </c>
      <c r="N79" s="20">
        <f t="shared" si="876"/>
        <v>0.19999999999527063</v>
      </c>
      <c r="O79" s="21">
        <f t="shared" si="877"/>
        <v>2.8022312766891617</v>
      </c>
      <c r="P79" s="21">
        <f t="shared" si="878"/>
        <v>0.46703854611486029</v>
      </c>
      <c r="Q79" s="22">
        <f t="shared" si="879"/>
        <v>6.3829516887024609E-2</v>
      </c>
      <c r="R79" s="26"/>
      <c r="S79" s="52">
        <f t="shared" si="880"/>
        <v>100.30484809093593</v>
      </c>
      <c r="T79" s="53">
        <f t="shared" si="881"/>
        <v>4.0927767222630633</v>
      </c>
      <c r="U79" s="26"/>
      <c r="V79" s="23">
        <f t="shared" si="882"/>
        <v>2.1500000031664968</v>
      </c>
      <c r="W79" s="21">
        <f t="shared" si="883"/>
        <v>1.0500000789761543</v>
      </c>
      <c r="X79" s="21">
        <f t="shared" si="884"/>
        <v>2.3926972603039163</v>
      </c>
      <c r="Y79" s="21">
        <f t="shared" si="885"/>
        <v>-3.4999999999854481</v>
      </c>
      <c r="Z79" s="21">
        <f t="shared" si="886"/>
        <v>4.2396934062929601</v>
      </c>
      <c r="AA79" s="21">
        <f t="shared" si="887"/>
        <v>1.2719080218878787E-2</v>
      </c>
      <c r="AB79" s="22">
        <f t="shared" si="888"/>
        <v>3.8157240656636086E-5</v>
      </c>
      <c r="AC79" s="26"/>
      <c r="AD79" s="52">
        <f t="shared" si="889"/>
        <v>63.970406142416273</v>
      </c>
      <c r="AE79" s="53">
        <f t="shared" si="890"/>
        <v>-55.642403368593833</v>
      </c>
      <c r="AF79" s="26"/>
      <c r="AG79" s="67">
        <f t="shared" si="891"/>
        <v>2.1411508928303036</v>
      </c>
      <c r="AH79" s="67">
        <f t="shared" si="892"/>
        <v>78.622037347929549</v>
      </c>
      <c r="AI79" s="26"/>
      <c r="AJ79" s="20">
        <f t="shared" si="893"/>
        <v>154.85388379867328</v>
      </c>
    </row>
    <row r="80" spans="2:36" ht="15.75" x14ac:dyDescent="0.25">
      <c r="B80" s="113">
        <v>61</v>
      </c>
      <c r="C80" s="114"/>
      <c r="D80" s="100">
        <v>45621.625</v>
      </c>
      <c r="E80" s="97">
        <f t="shared" si="871"/>
        <v>9</v>
      </c>
      <c r="F80" s="98">
        <f t="shared" si="872"/>
        <v>342.33333333333576</v>
      </c>
      <c r="G80" s="17">
        <v>808897.17500000005</v>
      </c>
      <c r="H80" s="17">
        <v>9158926.9560000002</v>
      </c>
      <c r="I80" s="18">
        <v>2538.1275000000001</v>
      </c>
      <c r="K80" s="19">
        <f t="shared" si="873"/>
        <v>2.7000000001862645</v>
      </c>
      <c r="L80" s="20">
        <f t="shared" si="874"/>
        <v>-0.79999994486570358</v>
      </c>
      <c r="M80" s="20">
        <f t="shared" si="875"/>
        <v>2.8160255525813249</v>
      </c>
      <c r="N80" s="20">
        <f t="shared" si="876"/>
        <v>0.19999999999527063</v>
      </c>
      <c r="O80" s="21">
        <f t="shared" si="877"/>
        <v>2.8231188272527716</v>
      </c>
      <c r="P80" s="21">
        <f t="shared" si="878"/>
        <v>0.31367986969475242</v>
      </c>
      <c r="Q80" s="22">
        <f t="shared" si="879"/>
        <v>-1.7039852935567541E-2</v>
      </c>
      <c r="R80" s="26"/>
      <c r="S80" s="52">
        <f t="shared" si="880"/>
        <v>106.50436030511736</v>
      </c>
      <c r="T80" s="53">
        <f t="shared" si="881"/>
        <v>4.0624442534415746</v>
      </c>
      <c r="U80" s="26"/>
      <c r="V80" s="23">
        <f t="shared" si="882"/>
        <v>4.8500000033527613</v>
      </c>
      <c r="W80" s="21">
        <f t="shared" si="883"/>
        <v>0.25000013411045074</v>
      </c>
      <c r="X80" s="21">
        <f t="shared" si="884"/>
        <v>4.8564390348872939</v>
      </c>
      <c r="Y80" s="21">
        <f t="shared" si="885"/>
        <v>-3.2999999999901775</v>
      </c>
      <c r="Z80" s="21">
        <f t="shared" si="886"/>
        <v>5.8715415437099816</v>
      </c>
      <c r="AA80" s="21">
        <f t="shared" si="887"/>
        <v>1.7151533233816768E-2</v>
      </c>
      <c r="AB80" s="22">
        <f t="shared" si="888"/>
        <v>5.0101849757984363E-5</v>
      </c>
      <c r="AC80" s="26"/>
      <c r="AD80" s="52">
        <f t="shared" si="889"/>
        <v>87.049219312906104</v>
      </c>
      <c r="AE80" s="53">
        <f t="shared" si="890"/>
        <v>-34.196508880931177</v>
      </c>
      <c r="AF80" s="26"/>
      <c r="AG80" s="67">
        <f t="shared" si="891"/>
        <v>3.1879635788331528</v>
      </c>
      <c r="AH80" s="67">
        <f t="shared" si="892"/>
        <v>58.303825457910264</v>
      </c>
      <c r="AI80" s="26"/>
      <c r="AJ80" s="20">
        <f t="shared" si="893"/>
        <v>154.85592378842694</v>
      </c>
    </row>
    <row r="81" spans="2:36" ht="15.75" x14ac:dyDescent="0.25">
      <c r="B81" s="113">
        <v>62</v>
      </c>
      <c r="C81" s="114"/>
      <c r="D81" s="100">
        <v>45634.625</v>
      </c>
      <c r="E81" s="97">
        <f t="shared" si="871"/>
        <v>13</v>
      </c>
      <c r="F81" s="98">
        <f t="shared" si="872"/>
        <v>355.33333333333576</v>
      </c>
      <c r="G81" s="17">
        <v>808897.17850000004</v>
      </c>
      <c r="H81" s="17">
        <v>9158926.9545000009</v>
      </c>
      <c r="I81" s="18">
        <v>2538.1279999999997</v>
      </c>
      <c r="K81" s="19">
        <f t="shared" ref="K81" si="894">(G81-G80)*100</f>
        <v>0.34999999916180968</v>
      </c>
      <c r="L81" s="20">
        <f t="shared" ref="L81" si="895">(H81-H80)*100</f>
        <v>-0.14999993145465851</v>
      </c>
      <c r="M81" s="20">
        <f t="shared" ref="M81" si="896">SQRT(K81^2+L81^2)</f>
        <v>0.38078862752144926</v>
      </c>
      <c r="N81" s="20">
        <f t="shared" ref="N81" si="897">(I81-I80)*100</f>
        <v>4.9999999964711606E-2</v>
      </c>
      <c r="O81" s="21">
        <f t="shared" ref="O81" si="898">(SQRT((G81-G80)^2+(H81-H80)^2+(I81-I80)^2)*100)</f>
        <v>0.38405725985344974</v>
      </c>
      <c r="P81" s="21">
        <f t="shared" ref="P81" si="899">O81/(F81-F80)</f>
        <v>2.9542866142573058E-2</v>
      </c>
      <c r="Q81" s="22">
        <f t="shared" ref="Q81" si="900">(P81-P80)/(F81-F80)</f>
        <v>-2.1856692580936872E-2</v>
      </c>
      <c r="R81" s="26"/>
      <c r="S81" s="52">
        <f t="shared" ref="S81" si="901">IF(K81&lt;0, ATAN2(L81,K81)*180/PI()+360,ATAN2(L81,K81)*180/PI())</f>
        <v>113.19858108349678</v>
      </c>
      <c r="T81" s="53">
        <f t="shared" ref="T81" si="902">ATAN(N81/M81)*180/PI()</f>
        <v>7.4805094258797347</v>
      </c>
      <c r="U81" s="26"/>
      <c r="V81" s="23">
        <f t="shared" ref="V81" si="903">(G81-$G$20)*100</f>
        <v>5.200000002514571</v>
      </c>
      <c r="W81" s="21">
        <f t="shared" ref="W81" si="904">(H81-$H$20)*100</f>
        <v>0.10000020265579224</v>
      </c>
      <c r="X81" s="21">
        <f t="shared" ref="X81" si="905">SQRT(V81^2+W81^2)</f>
        <v>5.2009614559889537</v>
      </c>
      <c r="Y81" s="21">
        <f t="shared" ref="Y81" si="906">(I81-$I$20)*100</f>
        <v>-3.2500000000254659</v>
      </c>
      <c r="Z81" s="21">
        <f t="shared" ref="Z81" si="907">SQRT((G81-$G$20)^2+(H81-$H$20)^2+(I81-$I$20)^2)*100</f>
        <v>6.1329030700678997</v>
      </c>
      <c r="AA81" s="21">
        <f t="shared" ref="AA81" si="908">Z81/F81</f>
        <v>1.7259577120266018E-2</v>
      </c>
      <c r="AB81" s="22">
        <f t="shared" ref="AB81" si="909">(AA81-$AA$20)/(F81-$F$20)</f>
        <v>4.8572918724950935E-5</v>
      </c>
      <c r="AC81" s="26"/>
      <c r="AD81" s="52">
        <f t="shared" ref="AD81" si="910">IF(F81&lt;=0,NA(),IF((G81-$G$20)&lt;0,ATAN2((H81-$H$20),(G81-$G$20))*180/PI()+360,ATAN2((H81-$H$20),(G81-$G$20))*180/PI()))</f>
        <v>88.898291653205291</v>
      </c>
      <c r="AE81" s="53">
        <f t="shared" ref="AE81" si="911">IF(E81&lt;=0,NA(),ATAN(Y81/X81)*180/PI())</f>
        <v>-32.000622616507499</v>
      </c>
      <c r="AF81" s="26"/>
      <c r="AG81" s="67">
        <f t="shared" ref="AG81" si="912">1/(O81/E81)</f>
        <v>33.849119282266912</v>
      </c>
      <c r="AH81" s="67">
        <f t="shared" ref="AH81" si="913">1/(Z81/F81)</f>
        <v>57.938847112645092</v>
      </c>
      <c r="AI81" s="26"/>
      <c r="AJ81" s="20">
        <f t="shared" ref="AJ81" si="914">SQRT((G81-$E$11)^2+(H81-$F$11)^2+(I81-$G$11)^2)</f>
        <v>154.85666114963058</v>
      </c>
    </row>
    <row r="82" spans="2:36" ht="15.75" x14ac:dyDescent="0.25">
      <c r="B82" s="113">
        <v>63</v>
      </c>
      <c r="C82" s="114"/>
      <c r="D82" s="100">
        <v>45643.583333333336</v>
      </c>
      <c r="E82" s="97">
        <f t="shared" ref="E82:E83" si="915">D82-D81</f>
        <v>8.9583333333357587</v>
      </c>
      <c r="F82" s="98">
        <f t="shared" ref="F82:F83" si="916">D82-D$20</f>
        <v>364.29166666667152</v>
      </c>
      <c r="G82" s="17">
        <v>808896.86499999999</v>
      </c>
      <c r="H82" s="17">
        <v>9158927.0269999988</v>
      </c>
      <c r="I82" s="18">
        <v>2538.1194999999998</v>
      </c>
      <c r="K82" s="19">
        <f t="shared" ref="K82:K83" si="917">(G82-G81)*100</f>
        <v>-31.350000004749745</v>
      </c>
      <c r="L82" s="20">
        <f t="shared" ref="L82:L83" si="918">(H82-H81)*100</f>
        <v>7.2499997913837433</v>
      </c>
      <c r="M82" s="20">
        <f t="shared" ref="M82:M83" si="919">SQRT(K82^2+L82^2)</f>
        <v>32.177398858094065</v>
      </c>
      <c r="N82" s="20">
        <f t="shared" ref="N82:N83" si="920">(I82-I81)*100</f>
        <v>-0.84999999999126885</v>
      </c>
      <c r="O82" s="21">
        <f t="shared" ref="O82:O83" si="921">(SQRT((G82-G81)^2+(H82-H81)^2+(I82-I81)^2)*100)</f>
        <v>32.188623724428766</v>
      </c>
      <c r="P82" s="21">
        <f t="shared" ref="P82:P83" si="922">O82/(F82-F81)</f>
        <v>3.5931486948189826</v>
      </c>
      <c r="Q82" s="22">
        <f t="shared" ref="Q82:Q83" si="923">(P82-P81)/(F82-F81)</f>
        <v>0.39779785994516592</v>
      </c>
      <c r="R82" s="26"/>
      <c r="S82" s="52">
        <f t="shared" ref="S82:S83" si="924">IF(K82&lt;0, ATAN2(L82,K82)*180/PI()+360,ATAN2(L82,K82)*180/PI())</f>
        <v>283.02130907909435</v>
      </c>
      <c r="T82" s="53">
        <f t="shared" ref="T82:T83" si="925">ATAN(N82/M82)*180/PI()</f>
        <v>-1.5131766697927074</v>
      </c>
      <c r="U82" s="26"/>
      <c r="V82" s="23">
        <f t="shared" ref="V82:V83" si="926">(G82-$G$20)*100</f>
        <v>-26.150000002235174</v>
      </c>
      <c r="W82" s="21">
        <f t="shared" ref="W82:W83" si="927">(H82-$H$20)*100</f>
        <v>7.3499999940395355</v>
      </c>
      <c r="X82" s="21">
        <f t="shared" ref="X82:X83" si="928">SQRT(V82^2+W82^2)</f>
        <v>27.163302450719808</v>
      </c>
      <c r="Y82" s="21">
        <f t="shared" ref="Y82:Y83" si="929">(I82-$I$20)*100</f>
        <v>-4.1000000000167347</v>
      </c>
      <c r="Z82" s="21">
        <f t="shared" ref="Z82:Z83" si="930">SQRT((G82-$G$20)^2+(H82-$H$20)^2+(I82-$I$20)^2)*100</f>
        <v>27.470984693480098</v>
      </c>
      <c r="AA82" s="21">
        <f t="shared" ref="AA82:AA83" si="931">Z82/F82</f>
        <v>7.540931403906137E-2</v>
      </c>
      <c r="AB82" s="22">
        <f t="shared" ref="AB82:AB83" si="932">(AA82-$AA$20)/(F82-$F$20)</f>
        <v>2.0700257771216388E-4</v>
      </c>
      <c r="AC82" s="26"/>
      <c r="AD82" s="52">
        <f t="shared" ref="AD82:AD83" si="933">IF(F82&lt;=0,NA(),IF((G82-$G$20)&lt;0,ATAN2((H82-$H$20),(G82-$G$20))*180/PI()+360,ATAN2((H82-$H$20),(G82-$G$20))*180/PI()))</f>
        <v>285.69911971734996</v>
      </c>
      <c r="AE82" s="53">
        <f t="shared" ref="AE82:AE83" si="934">IF(E82&lt;=0,NA(),ATAN(Y82/X82)*180/PI())</f>
        <v>-8.5833716821521691</v>
      </c>
      <c r="AF82" s="26"/>
      <c r="AG82" s="67">
        <f t="shared" ref="AG82:AG83" si="935">1/(O82/E82)</f>
        <v>0.27830743588260504</v>
      </c>
      <c r="AH82" s="67">
        <f t="shared" ref="AH82:AH83" si="936">1/(Z82/F82)</f>
        <v>13.260961364560467</v>
      </c>
      <c r="AI82" s="26"/>
      <c r="AJ82" s="20">
        <f t="shared" ref="AJ82:AJ83" si="937">SQRT((G82-$E$11)^2+(H82-$F$11)^2+(I82-$G$11)^2)</f>
        <v>154.85447593722273</v>
      </c>
    </row>
    <row r="83" spans="2:36" ht="15.75" x14ac:dyDescent="0.25">
      <c r="B83" s="113">
        <v>64</v>
      </c>
      <c r="C83" s="114"/>
      <c r="D83" s="100">
        <v>45644.416666666664</v>
      </c>
      <c r="E83" s="97">
        <f t="shared" si="915"/>
        <v>0.83333333332848269</v>
      </c>
      <c r="F83" s="98">
        <f t="shared" si="916"/>
        <v>365.125</v>
      </c>
      <c r="G83" s="17">
        <v>808896.97249999992</v>
      </c>
      <c r="H83" s="17">
        <v>9158927.0029999986</v>
      </c>
      <c r="I83" s="18">
        <v>2538.12</v>
      </c>
      <c r="K83" s="19">
        <f t="shared" si="917"/>
        <v>10.749999992549419</v>
      </c>
      <c r="L83" s="20">
        <f t="shared" si="918"/>
        <v>-2.4000000208616257</v>
      </c>
      <c r="M83" s="20">
        <f t="shared" si="919"/>
        <v>11.014649333498925</v>
      </c>
      <c r="N83" s="20">
        <f t="shared" si="920"/>
        <v>5.0000000010186341E-2</v>
      </c>
      <c r="O83" s="21">
        <f t="shared" si="921"/>
        <v>11.014762818143174</v>
      </c>
      <c r="P83" s="21">
        <f t="shared" si="922"/>
        <v>13.217715381848747</v>
      </c>
      <c r="Q83" s="22">
        <f t="shared" si="923"/>
        <v>11.549480024502945</v>
      </c>
      <c r="R83" s="26"/>
      <c r="S83" s="52">
        <f t="shared" si="924"/>
        <v>102.58522905540504</v>
      </c>
      <c r="T83" s="53">
        <f t="shared" si="925"/>
        <v>0.26008719953189902</v>
      </c>
      <c r="U83" s="26"/>
      <c r="V83" s="23">
        <f t="shared" si="926"/>
        <v>-15.400000009685755</v>
      </c>
      <c r="W83" s="21">
        <f t="shared" si="927"/>
        <v>4.9499999731779099</v>
      </c>
      <c r="X83" s="21">
        <f t="shared" si="928"/>
        <v>16.175985287851326</v>
      </c>
      <c r="Y83" s="21">
        <f t="shared" si="929"/>
        <v>-4.0500000000065484</v>
      </c>
      <c r="Z83" s="21">
        <f t="shared" si="930"/>
        <v>16.675281108060386</v>
      </c>
      <c r="AA83" s="21">
        <f t="shared" si="931"/>
        <v>4.5670061233989416E-2</v>
      </c>
      <c r="AB83" s="22">
        <f t="shared" si="932"/>
        <v>1.2508061960695492E-4</v>
      </c>
      <c r="AC83" s="26"/>
      <c r="AD83" s="52">
        <f t="shared" si="933"/>
        <v>287.81888881357736</v>
      </c>
      <c r="AE83" s="53">
        <f t="shared" si="934"/>
        <v>-14.056256016659598</v>
      </c>
      <c r="AF83" s="26"/>
      <c r="AG83" s="67">
        <f t="shared" si="935"/>
        <v>7.5656039724781174E-2</v>
      </c>
      <c r="AH83" s="67">
        <f t="shared" si="936"/>
        <v>21.896182597096267</v>
      </c>
      <c r="AI83" s="26"/>
      <c r="AJ83" s="20">
        <f t="shared" si="937"/>
        <v>154.85408402060236</v>
      </c>
    </row>
    <row r="84" spans="2:36" ht="15.75" x14ac:dyDescent="0.25">
      <c r="B84" s="113">
        <v>65</v>
      </c>
      <c r="C84" s="114"/>
      <c r="D84" s="100">
        <v>45648.375</v>
      </c>
      <c r="E84" s="97">
        <f t="shared" ref="E84:E85" si="938">D84-D83</f>
        <v>3.9583333333357587</v>
      </c>
      <c r="F84" s="98">
        <f t="shared" ref="F84:F85" si="939">D84-D$20</f>
        <v>369.08333333333576</v>
      </c>
      <c r="G84" s="17">
        <v>808897.14350000001</v>
      </c>
      <c r="H84" s="17">
        <v>9158926.9640000015</v>
      </c>
      <c r="I84" s="18">
        <v>2538.123</v>
      </c>
      <c r="K84" s="19">
        <f t="shared" ref="K84:K85" si="940">(G84-G83)*100</f>
        <v>17.100000008940697</v>
      </c>
      <c r="L84" s="20">
        <f t="shared" ref="L84:L85" si="941">(H84-H83)*100</f>
        <v>-3.8999997079372406</v>
      </c>
      <c r="M84" s="20">
        <f t="shared" ref="M84:M85" si="942">SQRT(K84^2+L84^2)</f>
        <v>17.539099122465849</v>
      </c>
      <c r="N84" s="20">
        <f t="shared" ref="N84:N85" si="943">(I84-I83)*100</f>
        <v>0.30000000001564331</v>
      </c>
      <c r="O84" s="21">
        <f t="shared" ref="O84:O85" si="944">(SQRT((G84-G83)^2+(H84-H83)^2+(I84-I83)^2)*100)</f>
        <v>17.541664631034642</v>
      </c>
      <c r="P84" s="21">
        <f t="shared" ref="P84:P85" si="945">O84/(F84-F83)</f>
        <v>4.431578433100773</v>
      </c>
      <c r="Q84" s="22">
        <f t="shared" ref="Q84:Q85" si="946">(P84-P83)/(F84-F83)</f>
        <v>-2.2196556502086544</v>
      </c>
      <c r="R84" s="26"/>
      <c r="S84" s="52">
        <f t="shared" ref="S84:S85" si="947">IF(K84&lt;0, ATAN2(L84,K84)*180/PI()+360,ATAN2(L84,K84)*180/PI())</f>
        <v>102.84770392201456</v>
      </c>
      <c r="T84" s="53">
        <f t="shared" ref="T84:T85" si="948">ATAN(N84/M84)*180/PI()</f>
        <v>0.97992820118750568</v>
      </c>
      <c r="U84" s="26"/>
      <c r="V84" s="23">
        <f t="shared" ref="V84:V85" si="949">(G84-$G$20)*100</f>
        <v>1.6999999992549419</v>
      </c>
      <c r="W84" s="21">
        <f t="shared" ref="W84:W85" si="950">(H84-$H$20)*100</f>
        <v>1.0500002652406693</v>
      </c>
      <c r="X84" s="21">
        <f t="shared" ref="X84:X85" si="951">SQRT(V84^2+W84^2)</f>
        <v>1.9981242590170107</v>
      </c>
      <c r="Y84" s="21">
        <f t="shared" ref="Y84:Y85" si="952">(I84-$I$20)*100</f>
        <v>-3.7499999999909051</v>
      </c>
      <c r="Z84" s="21">
        <f t="shared" ref="Z84:Z85" si="953">SQRT((G84-$G$20)^2+(H84-$H$20)^2+(I84-$I$20)^2)*100</f>
        <v>4.2491176206836245</v>
      </c>
      <c r="AA84" s="21">
        <f t="shared" ref="AA84:AA85" si="954">Z84/F84</f>
        <v>1.151262394405129E-2</v>
      </c>
      <c r="AB84" s="22">
        <f t="shared" ref="AB84:AB85" si="955">(AA84-$AA$20)/(F84-$F$20)</f>
        <v>3.1192478511766664E-5</v>
      </c>
      <c r="AC84" s="26"/>
      <c r="AD84" s="52">
        <f t="shared" ref="AD84:AD85" si="956">IF(F84&lt;=0,NA(),IF((G84-$G$20)&lt;0,ATAN2((H84-$H$20),(G84-$G$20))*180/PI()+360,ATAN2((H84-$H$20),(G84-$G$20))*180/PI()))</f>
        <v>58.298563848337288</v>
      </c>
      <c r="AE84" s="53">
        <f t="shared" ref="AE84:AE85" si="957">IF(E84&lt;=0,NA(),ATAN(Y84/X84)*180/PI())</f>
        <v>-61.949830232740887</v>
      </c>
      <c r="AF84" s="26"/>
      <c r="AG84" s="67">
        <f t="shared" ref="AG84:AG85" si="958">1/(O84/E84)</f>
        <v>0.22565323283701888</v>
      </c>
      <c r="AH84" s="67">
        <f t="shared" ref="AH84:AH85" si="959">1/(Z84/F84)</f>
        <v>86.861171255117029</v>
      </c>
      <c r="AI84" s="26"/>
      <c r="AJ84" s="20">
        <f t="shared" ref="AJ84:AJ85" si="960">SQRT((G84-$E$11)^2+(H84-$F$11)^2+(I84-$G$11)^2)</f>
        <v>154.85463194549763</v>
      </c>
    </row>
    <row r="85" spans="2:36" ht="15.75" x14ac:dyDescent="0.25">
      <c r="B85" s="113">
        <v>66</v>
      </c>
      <c r="C85" s="114"/>
      <c r="D85" s="100">
        <v>45652.375</v>
      </c>
      <c r="E85" s="97">
        <f t="shared" si="938"/>
        <v>4</v>
      </c>
      <c r="F85" s="98">
        <f t="shared" si="939"/>
        <v>373.08333333333576</v>
      </c>
      <c r="G85" s="17">
        <v>808897.13449999993</v>
      </c>
      <c r="H85" s="17">
        <v>9158926.966</v>
      </c>
      <c r="I85" s="18">
        <v>2538.1295</v>
      </c>
      <c r="K85" s="19">
        <f t="shared" si="940"/>
        <v>-0.90000000782310963</v>
      </c>
      <c r="L85" s="20">
        <f t="shared" si="941"/>
        <v>0.1999998465180397</v>
      </c>
      <c r="M85" s="20">
        <f t="shared" si="942"/>
        <v>0.92195442007120765</v>
      </c>
      <c r="N85" s="20">
        <f t="shared" si="943"/>
        <v>0.64999999999599822</v>
      </c>
      <c r="O85" s="21">
        <f t="shared" si="944"/>
        <v>1.1280513962952372</v>
      </c>
      <c r="P85" s="21">
        <f t="shared" si="945"/>
        <v>0.2820128490738093</v>
      </c>
      <c r="Q85" s="22">
        <f t="shared" si="946"/>
        <v>-1.0373913960067409</v>
      </c>
      <c r="R85" s="26"/>
      <c r="S85" s="52">
        <f t="shared" si="947"/>
        <v>282.52879829253015</v>
      </c>
      <c r="T85" s="53">
        <f t="shared" si="948"/>
        <v>35.184755453217811</v>
      </c>
      <c r="U85" s="26"/>
      <c r="V85" s="23">
        <f t="shared" si="949"/>
        <v>0.79999999143183231</v>
      </c>
      <c r="W85" s="21">
        <f t="shared" si="950"/>
        <v>1.250000111758709</v>
      </c>
      <c r="X85" s="21">
        <f t="shared" si="951"/>
        <v>1.4840822974780465</v>
      </c>
      <c r="Y85" s="21">
        <f t="shared" si="952"/>
        <v>-3.0999999999949068</v>
      </c>
      <c r="Z85" s="21">
        <f t="shared" si="953"/>
        <v>3.436931809864161</v>
      </c>
      <c r="AA85" s="21">
        <f t="shared" si="954"/>
        <v>9.2122362560575523E-3</v>
      </c>
      <c r="AB85" s="22">
        <f t="shared" si="955"/>
        <v>2.4692167762494953E-5</v>
      </c>
      <c r="AC85" s="26"/>
      <c r="AD85" s="52">
        <f t="shared" si="956"/>
        <v>32.619240466747264</v>
      </c>
      <c r="AE85" s="53">
        <f t="shared" si="957"/>
        <v>-64.417873129942606</v>
      </c>
      <c r="AF85" s="26"/>
      <c r="AG85" s="67">
        <f t="shared" si="958"/>
        <v>3.5459377233491827</v>
      </c>
      <c r="AH85" s="67">
        <f t="shared" si="959"/>
        <v>108.55127595565571</v>
      </c>
      <c r="AI85" s="26"/>
      <c r="AJ85" s="20">
        <f t="shared" si="960"/>
        <v>154.85528532372535</v>
      </c>
    </row>
    <row r="86" spans="2:36" ht="15.75" x14ac:dyDescent="0.25">
      <c r="B86" s="113">
        <v>67</v>
      </c>
      <c r="C86" s="114"/>
      <c r="D86" s="100">
        <v>45664.375</v>
      </c>
      <c r="E86" s="97">
        <f t="shared" ref="E86:E87" si="961">D86-D85</f>
        <v>12</v>
      </c>
      <c r="F86" s="98">
        <f t="shared" ref="F86:F87" si="962">D86-D$20</f>
        <v>385.08333333333576</v>
      </c>
      <c r="G86" s="17">
        <v>808897.11595000001</v>
      </c>
      <c r="H86" s="17">
        <v>9158927.0454500001</v>
      </c>
      <c r="I86" s="18">
        <v>2538.1419000000001</v>
      </c>
      <c r="K86" s="19">
        <f t="shared" ref="K86:K87" si="963">(G86-G85)*100</f>
        <v>-1.8549999920651317</v>
      </c>
      <c r="L86" s="20">
        <f t="shared" ref="L86:L87" si="964">(H86-H85)*100</f>
        <v>7.9450000077486038</v>
      </c>
      <c r="M86" s="20">
        <f t="shared" ref="M86:M87" si="965">SQRT(K86^2+L86^2)</f>
        <v>8.1586794331979338</v>
      </c>
      <c r="N86" s="20">
        <f t="shared" ref="N86:N87" si="966">(I86-I85)*100</f>
        <v>1.2400000000070577</v>
      </c>
      <c r="O86" s="21">
        <f t="shared" ref="O86:O87" si="967">(SQRT((G86-G85)^2+(H86-H85)^2+(I86-I85)^2)*100)</f>
        <v>8.252372391846146</v>
      </c>
      <c r="P86" s="21">
        <f t="shared" ref="P86:P87" si="968">O86/(F86-F85)</f>
        <v>0.68769769932051217</v>
      </c>
      <c r="Q86" s="22">
        <f t="shared" ref="Q86:Q87" si="969">(P86-P85)/(F86-F85)</f>
        <v>3.3807070853891903E-2</v>
      </c>
      <c r="R86" s="26"/>
      <c r="S86" s="52">
        <f t="shared" ref="S86:S87" si="970">IF(K86&lt;0, ATAN2(L86,K86)*180/PI()+360,ATAN2(L86,K86)*180/PI())</f>
        <v>346.85799895796475</v>
      </c>
      <c r="T86" s="53">
        <f t="shared" ref="T86:T87" si="971">ATAN(N86/M86)*180/PI()</f>
        <v>8.6419838718395745</v>
      </c>
      <c r="U86" s="26"/>
      <c r="V86" s="23">
        <f t="shared" ref="V86:V87" si="972">(G86-$G$20)*100</f>
        <v>-1.0550000006332994</v>
      </c>
      <c r="W86" s="21">
        <f t="shared" ref="W86:W87" si="973">(H86-$H$20)*100</f>
        <v>9.1950001195073128</v>
      </c>
      <c r="X86" s="21">
        <f t="shared" ref="X86:X87" si="974">SQRT(V86^2+W86^2)</f>
        <v>9.2553256128067023</v>
      </c>
      <c r="Y86" s="21">
        <f t="shared" ref="Y86:Y87" si="975">(I86-$I$20)*100</f>
        <v>-1.8599999999878492</v>
      </c>
      <c r="Z86" s="21">
        <f t="shared" ref="Z86:Z87" si="976">SQRT((G86-$G$20)^2+(H86-$H$20)^2+(I86-$I$20)^2)*100</f>
        <v>9.4403735201013408</v>
      </c>
      <c r="AA86" s="21">
        <f t="shared" ref="AA86:AA87" si="977">Z86/F86</f>
        <v>2.4515144393251542E-2</v>
      </c>
      <c r="AB86" s="22">
        <f t="shared" ref="AB86:AB87" si="978">(AA86-$AA$20)/(F86-$F$20)</f>
        <v>6.3661920086348554E-5</v>
      </c>
      <c r="AC86" s="26"/>
      <c r="AD86" s="52">
        <f t="shared" ref="AD86:AD87" si="979">IF(F86&lt;=0,NA(),IF((G86-$G$20)&lt;0,ATAN2((H86-$H$20),(G86-$G$20))*180/PI()+360,ATAN2((H86-$H$20),(G86-$G$20))*180/PI()))</f>
        <v>353.45471752863875</v>
      </c>
      <c r="AE86" s="53">
        <f t="shared" ref="AE86:AE87" si="980">IF(E86&lt;=0,NA(),ATAN(Y86/X86)*180/PI())</f>
        <v>-11.363107222711136</v>
      </c>
      <c r="AF86" s="26"/>
      <c r="AG86" s="67">
        <f t="shared" ref="AG86:AG87" si="981">1/(O86/E86)</f>
        <v>1.4541273018479803</v>
      </c>
      <c r="AH86" s="67">
        <f t="shared" ref="AH86:AH87" si="982">1/(Z86/F86)</f>
        <v>40.791111973840835</v>
      </c>
      <c r="AI86" s="26"/>
      <c r="AJ86" s="20">
        <f t="shared" ref="AJ86:AJ87" si="983">SQRT((G86-$E$11)^2+(H86-$F$11)^2+(I86-$G$11)^2)</f>
        <v>154.78340371751301</v>
      </c>
    </row>
    <row r="87" spans="2:36" ht="15.75" x14ac:dyDescent="0.25">
      <c r="B87" s="113">
        <v>68</v>
      </c>
      <c r="C87" s="114"/>
      <c r="D87" s="100">
        <v>45666.375</v>
      </c>
      <c r="E87" s="97">
        <f t="shared" si="961"/>
        <v>2</v>
      </c>
      <c r="F87" s="98">
        <f t="shared" si="962"/>
        <v>387.08333333333576</v>
      </c>
      <c r="G87" s="17">
        <v>808897.10829999996</v>
      </c>
      <c r="H87" s="17">
        <v>9158927.0460999999</v>
      </c>
      <c r="I87" s="18">
        <v>2538.1470499999996</v>
      </c>
      <c r="K87" s="19">
        <f t="shared" si="963"/>
        <v>-0.76500000432133675</v>
      </c>
      <c r="L87" s="20">
        <f t="shared" si="964"/>
        <v>6.4999982714653015E-2</v>
      </c>
      <c r="M87" s="20">
        <f t="shared" si="965"/>
        <v>0.76775647464840724</v>
      </c>
      <c r="N87" s="20">
        <f t="shared" si="966"/>
        <v>0.51499999995030521</v>
      </c>
      <c r="O87" s="21">
        <f t="shared" si="967"/>
        <v>0.92448634620169745</v>
      </c>
      <c r="P87" s="21">
        <f t="shared" si="968"/>
        <v>0.46224317310084873</v>
      </c>
      <c r="Q87" s="22">
        <f t="shared" si="969"/>
        <v>-0.11272726310983172</v>
      </c>
      <c r="R87" s="26"/>
      <c r="S87" s="52">
        <f t="shared" si="970"/>
        <v>274.85660262130875</v>
      </c>
      <c r="T87" s="53">
        <f t="shared" si="971"/>
        <v>33.853140599262936</v>
      </c>
      <c r="U87" s="26"/>
      <c r="V87" s="23">
        <f t="shared" si="972"/>
        <v>-1.8200000049546361</v>
      </c>
      <c r="W87" s="21">
        <f t="shared" si="973"/>
        <v>9.2600001022219658</v>
      </c>
      <c r="X87" s="21">
        <f t="shared" si="974"/>
        <v>9.4371606911817327</v>
      </c>
      <c r="Y87" s="21">
        <f t="shared" si="975"/>
        <v>-1.3450000000375439</v>
      </c>
      <c r="Z87" s="21">
        <f t="shared" si="976"/>
        <v>9.5325246871585225</v>
      </c>
      <c r="AA87" s="21">
        <f t="shared" si="977"/>
        <v>2.4626543863487955E-2</v>
      </c>
      <c r="AB87" s="22">
        <f t="shared" si="978"/>
        <v>6.3620780702228983E-5</v>
      </c>
      <c r="AC87" s="26"/>
      <c r="AD87" s="52">
        <f t="shared" si="979"/>
        <v>348.88057657164728</v>
      </c>
      <c r="AE87" s="53">
        <f t="shared" si="980"/>
        <v>-8.1112652995841383</v>
      </c>
      <c r="AF87" s="26"/>
      <c r="AG87" s="67">
        <f t="shared" si="981"/>
        <v>2.1633634809395605</v>
      </c>
      <c r="AH87" s="67">
        <f t="shared" si="982"/>
        <v>40.606591227063319</v>
      </c>
      <c r="AI87" s="26"/>
      <c r="AJ87" s="20">
        <f t="shared" si="983"/>
        <v>154.78494574092468</v>
      </c>
    </row>
    <row r="88" spans="2:36" ht="15.75" x14ac:dyDescent="0.25">
      <c r="B88" s="113">
        <v>69</v>
      </c>
      <c r="C88" s="114"/>
      <c r="D88" s="100">
        <v>45685.416666666664</v>
      </c>
      <c r="E88" s="97">
        <f t="shared" ref="E88:E89" si="984">D88-D87</f>
        <v>19.041666666664241</v>
      </c>
      <c r="F88" s="98">
        <f t="shared" ref="F88:F89" si="985">D88-D$20</f>
        <v>406.125</v>
      </c>
      <c r="G88" s="17">
        <v>808897.14100000006</v>
      </c>
      <c r="H88" s="17">
        <v>9158926.9680000003</v>
      </c>
      <c r="I88" s="18">
        <v>2538.1504999999997</v>
      </c>
      <c r="K88" s="19">
        <f t="shared" ref="K88:K89" si="986">(G88-G87)*100</f>
        <v>3.2700000097975135</v>
      </c>
      <c r="L88" s="20">
        <f t="shared" ref="L88:L89" si="987">(H88-H87)*100</f>
        <v>-7.8099999576807022</v>
      </c>
      <c r="M88" s="20">
        <f t="shared" ref="M88:M89" si="988">SQRT(K88^2+L88^2)</f>
        <v>8.4669356560120566</v>
      </c>
      <c r="N88" s="20">
        <f t="shared" ref="N88:N89" si="989">(I88-I87)*100</f>
        <v>0.34500000001571607</v>
      </c>
      <c r="O88" s="21">
        <f t="shared" ref="O88:O89" si="990">(SQRT((G88-G87)^2+(H88-H87)^2+(I88-I87)^2)*100)</f>
        <v>8.4739615530788868</v>
      </c>
      <c r="P88" s="21">
        <f t="shared" ref="P88:P89" si="991">O88/(F88-F87)</f>
        <v>0.4450220509276131</v>
      </c>
      <c r="Q88" s="22">
        <f t="shared" ref="Q88:Q89" si="992">(P88-P87)/(F88-F87)</f>
        <v>-9.0439153645012612E-4</v>
      </c>
      <c r="R88" s="26"/>
      <c r="S88" s="52">
        <f t="shared" ref="S88:S89" si="993">IF(K88&lt;0, ATAN2(L88,K88)*180/PI()+360,ATAN2(L88,K88)*180/PI())</f>
        <v>157.28123247904927</v>
      </c>
      <c r="T88" s="53">
        <f t="shared" ref="T88:T89" si="994">ATAN(N88/M88)*180/PI()</f>
        <v>2.3333252905321169</v>
      </c>
      <c r="U88" s="26"/>
      <c r="V88" s="23">
        <f t="shared" ref="V88:V89" si="995">(G88-$G$20)*100</f>
        <v>1.4500000048428774</v>
      </c>
      <c r="W88" s="21">
        <f t="shared" ref="W88:W89" si="996">(H88-$H$20)*100</f>
        <v>1.4500001445412636</v>
      </c>
      <c r="X88" s="21">
        <f t="shared" ref="X88:X89" si="997">SQRT(V88^2+W88^2)</f>
        <v>2.0506097710715294</v>
      </c>
      <c r="Y88" s="21">
        <f t="shared" ref="Y88:Y89" si="998">(I88-$I$20)*100</f>
        <v>-1.0000000000218279</v>
      </c>
      <c r="Z88" s="21">
        <f t="shared" ref="Z88:Z89" si="999">SQRT((G88-$G$20)^2+(H88-$H$20)^2+(I88-$I$20)^2)*100</f>
        <v>2.2814470042623576</v>
      </c>
      <c r="AA88" s="21">
        <f t="shared" ref="AA88:AA89" si="1000">Z88/F88</f>
        <v>5.6175980406583132E-3</v>
      </c>
      <c r="AB88" s="22">
        <f t="shared" ref="AB88:AB89" si="1001">(AA88-$AA$20)/(F88-$F$20)</f>
        <v>1.383218969691182E-5</v>
      </c>
      <c r="AC88" s="26"/>
      <c r="AD88" s="52">
        <f t="shared" ref="AD88:AD89" si="1002">IF(F88&lt;=0,NA(),IF((G88-$G$20)&lt;0,ATAN2((H88-$H$20),(G88-$G$20))*180/PI()+360,ATAN2((H88-$H$20),(G88-$G$20))*180/PI()))</f>
        <v>44.999997239956024</v>
      </c>
      <c r="AE88" s="53">
        <f t="shared" ref="AE88:AE89" si="1003">IF(E88&lt;=0,NA(),ATAN(Y88/X88)*180/PI())</f>
        <v>-25.996631973564952</v>
      </c>
      <c r="AF88" s="26"/>
      <c r="AG88" s="67">
        <f t="shared" ref="AG88:AG89" si="1004">1/(O88/E88)</f>
        <v>2.2470796624921832</v>
      </c>
      <c r="AH88" s="67">
        <f t="shared" ref="AH88:AH89" si="1005">1/(Z88/F88)</f>
        <v>178.01202449202157</v>
      </c>
      <c r="AI88" s="26"/>
      <c r="AJ88" s="20">
        <f t="shared" ref="AJ88:AJ89" si="1006">SQRT((G88-$E$11)^2+(H88-$F$11)^2+(I88-$G$11)^2)</f>
        <v>154.85392562778216</v>
      </c>
    </row>
    <row r="89" spans="2:36" ht="15.75" x14ac:dyDescent="0.25">
      <c r="B89" s="113">
        <v>70</v>
      </c>
      <c r="C89" s="114"/>
      <c r="D89" s="100">
        <v>45687.375</v>
      </c>
      <c r="E89" s="97">
        <f t="shared" si="984"/>
        <v>1.9583333333357587</v>
      </c>
      <c r="F89" s="98">
        <f t="shared" si="985"/>
        <v>408.08333333333576</v>
      </c>
      <c r="G89" s="17">
        <v>808897.1385</v>
      </c>
      <c r="H89" s="17">
        <v>9158926.9690000005</v>
      </c>
      <c r="I89" s="18">
        <v>2538.1509999999998</v>
      </c>
      <c r="K89" s="19">
        <f t="shared" si="986"/>
        <v>-0.25000000605359674</v>
      </c>
      <c r="L89" s="20">
        <f t="shared" si="987"/>
        <v>0.10000001639127731</v>
      </c>
      <c r="M89" s="20">
        <f t="shared" si="988"/>
        <v>0.26925825206491655</v>
      </c>
      <c r="N89" s="20">
        <f t="shared" si="989"/>
        <v>5.0000000010186341E-2</v>
      </c>
      <c r="O89" s="21">
        <f t="shared" si="990"/>
        <v>0.27386129026584383</v>
      </c>
      <c r="P89" s="21">
        <f t="shared" si="991"/>
        <v>0.13984406311430025</v>
      </c>
      <c r="Q89" s="22">
        <f t="shared" si="992"/>
        <v>-0.15583556824490291</v>
      </c>
      <c r="R89" s="26"/>
      <c r="S89" s="52">
        <f t="shared" si="993"/>
        <v>291.80141224639578</v>
      </c>
      <c r="T89" s="53">
        <f t="shared" si="994"/>
        <v>10.519734445533983</v>
      </c>
      <c r="U89" s="26"/>
      <c r="V89" s="23">
        <f t="shared" si="995"/>
        <v>1.1999999987892807</v>
      </c>
      <c r="W89" s="21">
        <f t="shared" si="996"/>
        <v>1.5500001609325409</v>
      </c>
      <c r="X89" s="21">
        <f t="shared" si="997"/>
        <v>1.960229704903274</v>
      </c>
      <c r="Y89" s="21">
        <f t="shared" si="998"/>
        <v>-0.95000000001164153</v>
      </c>
      <c r="Z89" s="21">
        <f t="shared" si="999"/>
        <v>2.178302204931009</v>
      </c>
      <c r="AA89" s="21">
        <f t="shared" si="1000"/>
        <v>5.3378857380379724E-3</v>
      </c>
      <c r="AB89" s="22">
        <f t="shared" si="1001"/>
        <v>1.3080381632929404E-5</v>
      </c>
      <c r="AC89" s="26"/>
      <c r="AD89" s="52">
        <f t="shared" si="1002"/>
        <v>37.746802479681214</v>
      </c>
      <c r="AE89" s="53">
        <f t="shared" si="1003"/>
        <v>-25.856548815097618</v>
      </c>
      <c r="AF89" s="26"/>
      <c r="AG89" s="67">
        <f t="shared" si="1004"/>
        <v>7.1508219779245064</v>
      </c>
      <c r="AH89" s="67">
        <f t="shared" si="1005"/>
        <v>187.34009101655414</v>
      </c>
      <c r="AI89" s="26"/>
      <c r="AJ89" s="20">
        <f t="shared" si="1006"/>
        <v>154.85355094504459</v>
      </c>
    </row>
    <row r="90" spans="2:36" ht="15.75" x14ac:dyDescent="0.25">
      <c r="B90" s="113">
        <v>71</v>
      </c>
      <c r="C90" s="114"/>
      <c r="D90" s="100">
        <v>45698.375</v>
      </c>
      <c r="E90" s="97">
        <f t="shared" ref="E90" si="1007">D90-D89</f>
        <v>11</v>
      </c>
      <c r="F90" s="98">
        <f t="shared" ref="F90" si="1008">D90-D$20</f>
        <v>419.08333333333576</v>
      </c>
      <c r="G90" s="17">
        <v>808897.1335</v>
      </c>
      <c r="H90" s="17">
        <v>9158926.9719999991</v>
      </c>
      <c r="I90" s="18">
        <v>2538.1480000000001</v>
      </c>
      <c r="K90" s="19">
        <f t="shared" ref="K90" si="1009">(G90-G89)*100</f>
        <v>-0.50000000046566129</v>
      </c>
      <c r="L90" s="20">
        <f t="shared" ref="L90" si="1010">(H90-H89)*100</f>
        <v>0.29999986290931702</v>
      </c>
      <c r="M90" s="20">
        <f t="shared" ref="M90" si="1011">SQRT(K90^2+L90^2)</f>
        <v>0.58309511935126868</v>
      </c>
      <c r="N90" s="20">
        <f t="shared" ref="N90" si="1012">(I90-I89)*100</f>
        <v>-0.29999999997016857</v>
      </c>
      <c r="O90" s="21">
        <f t="shared" ref="O90" si="1013">(SQRT((G90-G89)^2+(H90-H89)^2+(I90-I89)^2)*100)</f>
        <v>0.65574379005322758</v>
      </c>
      <c r="P90" s="21">
        <f t="shared" ref="P90" si="1014">O90/(F90-F89)</f>
        <v>5.961307182302069E-2</v>
      </c>
      <c r="Q90" s="22">
        <f t="shared" ref="Q90" si="1015">(P90-P89)/(F90-F89)</f>
        <v>-7.2937264810254143E-3</v>
      </c>
      <c r="R90" s="26"/>
      <c r="S90" s="52">
        <f t="shared" ref="S90" si="1016">IF(K90&lt;0, ATAN2(L90,K90)*180/PI()+360,ATAN2(L90,K90)*180/PI())</f>
        <v>300.96374495747534</v>
      </c>
      <c r="T90" s="53">
        <f t="shared" ref="T90" si="1017">ATAN(N90/M90)*180/PI()</f>
        <v>-27.22563079973941</v>
      </c>
      <c r="U90" s="26"/>
      <c r="V90" s="23">
        <f t="shared" ref="V90" si="1018">(G90-$G$20)*100</f>
        <v>0.69999999832361937</v>
      </c>
      <c r="W90" s="21">
        <f t="shared" ref="W90" si="1019">(H90-$H$20)*100</f>
        <v>1.8500000238418579</v>
      </c>
      <c r="X90" s="21">
        <f t="shared" ref="X90" si="1020">SQRT(V90^2+W90^2)</f>
        <v>1.9780040661909524</v>
      </c>
      <c r="Y90" s="21">
        <f t="shared" ref="Y90" si="1021">(I90-$I$20)*100</f>
        <v>-1.2499999999818101</v>
      </c>
      <c r="Z90" s="21">
        <f t="shared" ref="Z90" si="1022">SQRT((G90-$G$20)^2+(H90-$H$20)^2+(I90-$I$20)^2)*100</f>
        <v>2.3398718096986566</v>
      </c>
      <c r="AA90" s="21">
        <f t="shared" ref="AA90" si="1023">Z90/F90</f>
        <v>5.583309150205551E-3</v>
      </c>
      <c r="AB90" s="22">
        <f t="shared" ref="AB90" si="1024">(AA90-$AA$20)/(F90-$F$20)</f>
        <v>1.3322670471757053E-5</v>
      </c>
      <c r="AC90" s="26"/>
      <c r="AD90" s="52">
        <f t="shared" ref="AD90" si="1025">IF(F90&lt;=0,NA(),IF((G90-$G$20)&lt;0,ATAN2((H90-$H$20),(G90-$G$20))*180/PI()+360,ATAN2((H90-$H$20),(G90-$G$20))*180/PI()))</f>
        <v>20.725558575741218</v>
      </c>
      <c r="AE90" s="53">
        <f t="shared" ref="AE90" si="1026">IF(E90&lt;=0,NA(),ATAN(Y90/X90)*180/PI())</f>
        <v>-32.2908461705969</v>
      </c>
      <c r="AF90" s="26"/>
      <c r="AG90" s="67">
        <f t="shared" ref="AG90" si="1027">1/(O90/E90)</f>
        <v>16.774844332276658</v>
      </c>
      <c r="AH90" s="67">
        <f t="shared" ref="AH90" si="1028">1/(Z90/F90)</f>
        <v>179.10525337168278</v>
      </c>
      <c r="AI90" s="26"/>
      <c r="AJ90" s="20">
        <f t="shared" ref="AJ90" si="1029">SQRT((G90-$E$11)^2+(H90-$F$11)^2+(I90-$G$11)^2)</f>
        <v>154.85144802907743</v>
      </c>
    </row>
    <row r="91" spans="2:36" ht="15.75" x14ac:dyDescent="0.25">
      <c r="B91" s="113">
        <v>72</v>
      </c>
      <c r="C91" s="114"/>
      <c r="D91" s="100">
        <v>45702.458333333336</v>
      </c>
      <c r="E91" s="97">
        <f t="shared" ref="E91:E92" si="1030">D91-D90</f>
        <v>4.0833333333357587</v>
      </c>
      <c r="F91" s="98">
        <f t="shared" ref="F91:F92" si="1031">D91-D$20</f>
        <v>423.16666666667152</v>
      </c>
      <c r="G91" s="17">
        <v>808897.1335</v>
      </c>
      <c r="H91" s="17">
        <v>9158926.9739999995</v>
      </c>
      <c r="I91" s="18">
        <v>2538.1415000000002</v>
      </c>
      <c r="K91" s="19">
        <f t="shared" ref="K91:K92" si="1032">(G91-G90)*100</f>
        <v>0</v>
      </c>
      <c r="L91" s="20">
        <f t="shared" ref="L91:L92" si="1033">(H91-H90)*100</f>
        <v>0.20000003278255463</v>
      </c>
      <c r="M91" s="20">
        <f t="shared" ref="M91:M92" si="1034">SQRT(K91^2+L91^2)</f>
        <v>0.20000003278255463</v>
      </c>
      <c r="N91" s="20">
        <f t="shared" ref="N91:N92" si="1035">(I91-I90)*100</f>
        <v>-0.64999999999599822</v>
      </c>
      <c r="O91" s="21">
        <f t="shared" ref="O91:O92" si="1036">(SQRT((G91-G90)^2+(H91-H90)^2+(I91-I90)^2)*100)</f>
        <v>0.6800735350738335</v>
      </c>
      <c r="P91" s="21">
        <f t="shared" ref="P91:P92" si="1037">O91/(F91-F90)</f>
        <v>0.16654862083430927</v>
      </c>
      <c r="Q91" s="22">
        <f t="shared" ref="Q91:Q92" si="1038">(P91-P90)/(F91-F90)</f>
        <v>2.6188297717034709E-2</v>
      </c>
      <c r="R91" s="26"/>
      <c r="S91" s="52">
        <f t="shared" ref="S91:S92" si="1039">IF(K91&lt;0, ATAN2(L91,K91)*180/PI()+360,ATAN2(L91,K91)*180/PI())</f>
        <v>0</v>
      </c>
      <c r="T91" s="53">
        <f t="shared" ref="T91:T92" si="1040">ATAN(N91/M91)*180/PI()</f>
        <v>-72.8972683910727</v>
      </c>
      <c r="U91" s="26"/>
      <c r="V91" s="23">
        <f t="shared" ref="V91:V92" si="1041">(G91-$G$20)*100</f>
        <v>0.69999999832361937</v>
      </c>
      <c r="W91" s="21">
        <f t="shared" ref="W91:W92" si="1042">(H91-$H$20)*100</f>
        <v>2.0500000566244125</v>
      </c>
      <c r="X91" s="21">
        <f t="shared" ref="X91:X92" si="1043">SQRT(V91^2+W91^2)</f>
        <v>2.1662179552882397</v>
      </c>
      <c r="Y91" s="21">
        <f t="shared" ref="Y91:Y92" si="1044">(I91-$I$20)*100</f>
        <v>-1.8999999999778083</v>
      </c>
      <c r="Z91" s="21">
        <f t="shared" ref="Z91:Z92" si="1045">SQRT((G91-$G$20)^2+(H91-$H$20)^2+(I91-$I$20)^2)*100</f>
        <v>2.8814059467087998</v>
      </c>
      <c r="AA91" s="21">
        <f t="shared" ref="AA91:AA92" si="1046">Z91/F91</f>
        <v>6.809151508567389E-3</v>
      </c>
      <c r="AB91" s="22">
        <f t="shared" ref="AB91:AB92" si="1047">(AA91-$AA$20)/(F91-$F$20)</f>
        <v>1.6090944880426888E-5</v>
      </c>
      <c r="AC91" s="26"/>
      <c r="AD91" s="52">
        <f t="shared" ref="AD91:AD92" si="1048">IF(F91&lt;=0,NA(),IF((G91-$G$20)&lt;0,ATAN2((H91-$H$20),(G91-$G$20))*180/PI()+360,ATAN2((H91-$H$20),(G91-$G$20))*180/PI()))</f>
        <v>18.853158238486365</v>
      </c>
      <c r="AE91" s="53">
        <f t="shared" ref="AE91:AE92" si="1049">IF(E91&lt;=0,NA(),ATAN(Y91/X91)*180/PI())</f>
        <v>-41.254153722270715</v>
      </c>
      <c r="AF91" s="26"/>
      <c r="AG91" s="67">
        <f t="shared" ref="AG91:AG92" si="1050">1/(O91/E91)</f>
        <v>6.0042526620190326</v>
      </c>
      <c r="AH91" s="67">
        <f t="shared" ref="AH91:AH92" si="1051">1/(Z91/F91)</f>
        <v>146.8611762775117</v>
      </c>
      <c r="AI91" s="26"/>
      <c r="AJ91" s="20">
        <f t="shared" ref="AJ91:AJ92" si="1052">SQRT((G91-$E$11)^2+(H91-$F$11)^2+(I91-$G$11)^2)</f>
        <v>154.84888438362574</v>
      </c>
    </row>
    <row r="92" spans="2:36" ht="15.75" x14ac:dyDescent="0.25">
      <c r="B92" s="113">
        <v>73</v>
      </c>
      <c r="C92" s="114"/>
      <c r="D92" s="100">
        <v>45704.625</v>
      </c>
      <c r="E92" s="97">
        <f t="shared" si="1030"/>
        <v>2.1666666666642413</v>
      </c>
      <c r="F92" s="98">
        <f t="shared" si="1031"/>
        <v>425.33333333333576</v>
      </c>
      <c r="G92" s="17">
        <v>808897.13100000005</v>
      </c>
      <c r="H92" s="17">
        <v>9158926.9735000003</v>
      </c>
      <c r="I92" s="18">
        <v>2538.1469999999999</v>
      </c>
      <c r="K92" s="19">
        <f t="shared" si="1032"/>
        <v>-0.24999999441206455</v>
      </c>
      <c r="L92" s="20">
        <f t="shared" si="1033"/>
        <v>-4.9999915063381195E-2</v>
      </c>
      <c r="M92" s="20">
        <f t="shared" si="1034"/>
        <v>0.25495095354278957</v>
      </c>
      <c r="N92" s="20">
        <f t="shared" si="1035"/>
        <v>0.54999999997562554</v>
      </c>
      <c r="O92" s="21">
        <f t="shared" si="1036"/>
        <v>0.6062177733171189</v>
      </c>
      <c r="P92" s="21">
        <f t="shared" si="1037"/>
        <v>0.2797928184543681</v>
      </c>
      <c r="Q92" s="22">
        <f t="shared" si="1038"/>
        <v>5.2266552747777965E-2</v>
      </c>
      <c r="R92" s="26"/>
      <c r="S92" s="52">
        <f t="shared" si="1039"/>
        <v>258.69008599704586</v>
      </c>
      <c r="T92" s="53">
        <f t="shared" si="1040"/>
        <v>65.130051616076045</v>
      </c>
      <c r="U92" s="26"/>
      <c r="V92" s="23">
        <f t="shared" si="1041"/>
        <v>0.45000000391155481</v>
      </c>
      <c r="W92" s="21">
        <f t="shared" si="1042"/>
        <v>2.0000001415610313</v>
      </c>
      <c r="X92" s="21">
        <f t="shared" si="1043"/>
        <v>2.0500001389669578</v>
      </c>
      <c r="Y92" s="21">
        <f t="shared" si="1044"/>
        <v>-1.3500000000021828</v>
      </c>
      <c r="Z92" s="21">
        <f t="shared" si="1045"/>
        <v>2.4545876577890713</v>
      </c>
      <c r="AA92" s="21">
        <f t="shared" si="1046"/>
        <v>5.7709741170589119E-3</v>
      </c>
      <c r="AB92" s="22">
        <f t="shared" si="1047"/>
        <v>1.3568120964871972E-5</v>
      </c>
      <c r="AC92" s="26"/>
      <c r="AD92" s="52">
        <f t="shared" si="1048"/>
        <v>12.680382729975449</v>
      </c>
      <c r="AE92" s="53">
        <f t="shared" si="1049"/>
        <v>-33.366364217036271</v>
      </c>
      <c r="AF92" s="26"/>
      <c r="AG92" s="67">
        <f t="shared" si="1050"/>
        <v>3.5740731499979215</v>
      </c>
      <c r="AH92" s="67">
        <f t="shared" si="1051"/>
        <v>173.28097123915617</v>
      </c>
      <c r="AI92" s="26"/>
      <c r="AJ92" s="20">
        <f t="shared" si="1052"/>
        <v>154.85044449837491</v>
      </c>
    </row>
    <row r="93" spans="2:36" ht="15.75" x14ac:dyDescent="0.25">
      <c r="B93" s="113">
        <v>74</v>
      </c>
      <c r="C93" s="114"/>
      <c r="D93" s="100">
        <v>45713.625</v>
      </c>
      <c r="E93" s="97">
        <f t="shared" ref="E93" si="1053">D93-D92</f>
        <v>9</v>
      </c>
      <c r="F93" s="98">
        <f t="shared" ref="F93" si="1054">D93-D$20</f>
        <v>434.33333333333576</v>
      </c>
      <c r="G93" s="17">
        <v>808897.14049999998</v>
      </c>
      <c r="H93" s="17">
        <v>9158926.9745000005</v>
      </c>
      <c r="I93" s="18">
        <v>2538.1410000000001</v>
      </c>
      <c r="K93" s="19">
        <f t="shared" ref="K93" si="1055">(G93-G92)*100</f>
        <v>0.94999999273568392</v>
      </c>
      <c r="L93" s="20">
        <f t="shared" ref="L93" si="1056">(H93-H92)*100</f>
        <v>0.10000001639127731</v>
      </c>
      <c r="M93" s="20">
        <f t="shared" ref="M93" si="1057">SQRT(K93^2+L93^2)</f>
        <v>0.9552486532186556</v>
      </c>
      <c r="N93" s="20">
        <f t="shared" ref="N93" si="1058">(I93-I92)*100</f>
        <v>-0.59999999998581188</v>
      </c>
      <c r="O93" s="21">
        <f t="shared" ref="O93" si="1059">(SQRT((G93-G92)^2+(H93-H92)^2+(I93-I92)^2)*100)</f>
        <v>1.1280514125956447</v>
      </c>
      <c r="P93" s="21">
        <f t="shared" ref="P93" si="1060">O93/(F93-F92)</f>
        <v>0.12533904584396052</v>
      </c>
      <c r="Q93" s="22">
        <f t="shared" ref="Q93" si="1061">(P93-P92)/(F93-F92)</f>
        <v>-1.7161530290045288E-2</v>
      </c>
      <c r="R93" s="26"/>
      <c r="S93" s="52">
        <f t="shared" ref="S93" si="1062">IF(K93&lt;0, ATAN2(L93,K93)*180/PI()+360,ATAN2(L93,K93)*180/PI())</f>
        <v>83.990993019146643</v>
      </c>
      <c r="T93" s="53">
        <f t="shared" ref="T93" si="1063">ATAN(N93/M93)*180/PI()</f>
        <v>-32.133287708964737</v>
      </c>
      <c r="U93" s="26"/>
      <c r="V93" s="23">
        <f t="shared" ref="V93" si="1064">(G93-$G$20)*100</f>
        <v>1.3999999966472387</v>
      </c>
      <c r="W93" s="21">
        <f t="shared" ref="W93" si="1065">(H93-$H$20)*100</f>
        <v>2.1000001579523087</v>
      </c>
      <c r="X93" s="21">
        <f t="shared" ref="X93" si="1066">SQRT(V93^2+W93^2)</f>
        <v>2.5238860223892816</v>
      </c>
      <c r="Y93" s="21">
        <f t="shared" ref="Y93" si="1067">(I93-$I$20)*100</f>
        <v>-1.9499999999879947</v>
      </c>
      <c r="Z93" s="21">
        <f t="shared" ref="Z93" si="1068">SQRT((G93-$G$20)^2+(H93-$H$20)^2+(I93-$I$20)^2)*100</f>
        <v>3.1894357892839245</v>
      </c>
      <c r="AA93" s="21">
        <f t="shared" ref="AA93" si="1069">Z93/F93</f>
        <v>7.3432903820811355E-3</v>
      </c>
      <c r="AB93" s="22">
        <f t="shared" ref="AB93" si="1070">(AA93-$AA$20)/(F93-$F$20)</f>
        <v>1.6907038485221245E-5</v>
      </c>
      <c r="AC93" s="26"/>
      <c r="AD93" s="52">
        <f t="shared" ref="AD93" si="1071">IF(F93&lt;=0,NA(),IF((G93-$G$20)&lt;0,ATAN2((H93-$H$20),(G93-$G$20))*180/PI()+360,ATAN2((H93-$H$20),(G93-$G$20))*180/PI()))</f>
        <v>33.6900654736394</v>
      </c>
      <c r="AE93" s="53">
        <f t="shared" ref="AE93" si="1072">IF(E93&lt;=0,NA(),ATAN(Y93/X93)*180/PI())</f>
        <v>-37.690323388497333</v>
      </c>
      <c r="AF93" s="26"/>
      <c r="AG93" s="67">
        <f t="shared" ref="AG93" si="1073">1/(O93/E93)</f>
        <v>7.9783597622479041</v>
      </c>
      <c r="AH93" s="67">
        <f t="shared" ref="AH93" si="1074">1/(Z93/F93)</f>
        <v>136.17873568505044</v>
      </c>
      <c r="AI93" s="26"/>
      <c r="AJ93" s="20">
        <f t="shared" ref="AJ93" si="1075">SQRT((G93-$E$11)^2+(H93-$F$11)^2+(I93-$G$11)^2)</f>
        <v>154.8468153678013</v>
      </c>
    </row>
    <row r="94" spans="2:36" ht="15.75" x14ac:dyDescent="0.25">
      <c r="B94" s="113">
        <v>75</v>
      </c>
      <c r="C94" s="114"/>
      <c r="D94" s="100"/>
      <c r="E94" s="97"/>
      <c r="F94" s="98"/>
      <c r="G94" s="17"/>
      <c r="H94" s="17"/>
      <c r="I94" s="18"/>
    </row>
    <row r="95" spans="2:36" ht="15.75" x14ac:dyDescent="0.25">
      <c r="B95" s="113">
        <v>76</v>
      </c>
      <c r="C95" s="114"/>
      <c r="D95" s="100"/>
      <c r="E95" s="97"/>
      <c r="F95" s="98"/>
      <c r="G95" s="17"/>
      <c r="H95" s="17"/>
      <c r="I95" s="18"/>
    </row>
    <row r="96" spans="2:36" ht="15.75" x14ac:dyDescent="0.25">
      <c r="B96" s="113">
        <v>77</v>
      </c>
      <c r="C96" s="114"/>
      <c r="D96" s="100"/>
      <c r="E96" s="97"/>
      <c r="F96" s="98"/>
      <c r="G96" s="17"/>
      <c r="H96" s="17"/>
      <c r="I96" s="18"/>
    </row>
    <row r="97" spans="2:9" ht="15.75" x14ac:dyDescent="0.25">
      <c r="B97" s="113">
        <v>78</v>
      </c>
      <c r="C97" s="114"/>
      <c r="D97" s="100"/>
      <c r="E97" s="97"/>
      <c r="F97" s="98"/>
      <c r="G97" s="17"/>
      <c r="H97" s="17"/>
      <c r="I97" s="18"/>
    </row>
    <row r="98" spans="2:9" ht="15.75" x14ac:dyDescent="0.25">
      <c r="B98" s="113">
        <v>79</v>
      </c>
      <c r="C98" s="114"/>
      <c r="D98" s="100"/>
      <c r="E98" s="97"/>
      <c r="F98" s="98"/>
      <c r="G98" s="17"/>
      <c r="H98" s="17"/>
      <c r="I98" s="18"/>
    </row>
    <row r="99" spans="2:9" ht="15.75" x14ac:dyDescent="0.25">
      <c r="B99" s="113">
        <v>80</v>
      </c>
      <c r="C99" s="114"/>
      <c r="D99" s="100"/>
      <c r="E99" s="97"/>
      <c r="F99" s="98"/>
      <c r="G99" s="17"/>
      <c r="H99" s="17"/>
      <c r="I99" s="18"/>
    </row>
    <row r="100" spans="2:9" ht="15.75" x14ac:dyDescent="0.25">
      <c r="B100" s="113">
        <v>81</v>
      </c>
      <c r="C100" s="114"/>
      <c r="D100" s="100"/>
      <c r="E100" s="97"/>
      <c r="F100" s="98"/>
      <c r="G100" s="17"/>
      <c r="H100" s="17"/>
      <c r="I100" s="18"/>
    </row>
    <row r="101" spans="2:9" ht="15.75" x14ac:dyDescent="0.25">
      <c r="B101" s="113">
        <v>82</v>
      </c>
      <c r="C101" s="114"/>
      <c r="D101" s="100"/>
      <c r="E101" s="97"/>
      <c r="F101" s="98"/>
      <c r="G101" s="17"/>
      <c r="H101" s="17"/>
      <c r="I101" s="18"/>
    </row>
    <row r="102" spans="2:9" ht="15.75" x14ac:dyDescent="0.25">
      <c r="B102" s="113">
        <v>83</v>
      </c>
      <c r="C102" s="114"/>
      <c r="D102" s="100"/>
      <c r="E102" s="97"/>
      <c r="F102" s="98"/>
      <c r="G102" s="17"/>
      <c r="H102" s="17"/>
      <c r="I102" s="18"/>
    </row>
    <row r="103" spans="2:9" ht="15.75" x14ac:dyDescent="0.25">
      <c r="B103" s="113">
        <v>84</v>
      </c>
      <c r="C103" s="114"/>
      <c r="D103" s="100"/>
      <c r="E103" s="97"/>
      <c r="F103" s="98"/>
      <c r="G103" s="17"/>
      <c r="H103" s="17"/>
      <c r="I103" s="18"/>
    </row>
    <row r="104" spans="2:9" ht="15.75" x14ac:dyDescent="0.25">
      <c r="B104" s="113">
        <v>85</v>
      </c>
      <c r="C104" s="114"/>
      <c r="D104" s="100"/>
      <c r="E104" s="97"/>
      <c r="F104" s="98"/>
      <c r="G104" s="17"/>
      <c r="H104" s="17"/>
      <c r="I104" s="18"/>
    </row>
    <row r="105" spans="2:9" ht="15.75" x14ac:dyDescent="0.25">
      <c r="B105" s="113">
        <v>86</v>
      </c>
      <c r="C105" s="114"/>
      <c r="D105" s="100"/>
      <c r="E105" s="97"/>
      <c r="F105" s="98"/>
      <c r="G105" s="17"/>
      <c r="H105" s="17"/>
      <c r="I105" s="18"/>
    </row>
    <row r="106" spans="2:9" ht="15.75" x14ac:dyDescent="0.25">
      <c r="B106" s="113">
        <v>87</v>
      </c>
      <c r="C106" s="114"/>
      <c r="D106" s="100"/>
      <c r="E106" s="97"/>
      <c r="F106" s="98"/>
      <c r="G106" s="17"/>
      <c r="H106" s="17"/>
      <c r="I106" s="18"/>
    </row>
    <row r="107" spans="2:9" ht="15.75" x14ac:dyDescent="0.25">
      <c r="B107" s="113">
        <v>88</v>
      </c>
      <c r="C107" s="114"/>
      <c r="D107" s="100"/>
      <c r="E107" s="97"/>
      <c r="F107" s="98"/>
      <c r="G107" s="17"/>
      <c r="H107" s="17"/>
      <c r="I107" s="18"/>
    </row>
  </sheetData>
  <mergeCells count="100">
    <mergeCell ref="B106:C106"/>
    <mergeCell ref="B107:C107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90:C90"/>
    <mergeCell ref="B86:C86"/>
    <mergeCell ref="B80:C80"/>
    <mergeCell ref="B81:C81"/>
    <mergeCell ref="B82:C82"/>
    <mergeCell ref="B83:C83"/>
    <mergeCell ref="B84:C84"/>
    <mergeCell ref="B87:C87"/>
    <mergeCell ref="B88:C88"/>
    <mergeCell ref="B89:C89"/>
    <mergeCell ref="B76:C76"/>
    <mergeCell ref="B77:C77"/>
    <mergeCell ref="B78:C78"/>
    <mergeCell ref="B79:C79"/>
    <mergeCell ref="B85:C85"/>
    <mergeCell ref="B71:C71"/>
    <mergeCell ref="B72:C72"/>
    <mergeCell ref="B73:C73"/>
    <mergeCell ref="B74:C74"/>
    <mergeCell ref="B75:C75"/>
    <mergeCell ref="AD17:AE17"/>
    <mergeCell ref="AG17:AG18"/>
    <mergeCell ref="B24:C24"/>
    <mergeCell ref="AH17:AH18"/>
    <mergeCell ref="G17:I17"/>
    <mergeCell ref="B20:C20"/>
    <mergeCell ref="B21:C21"/>
    <mergeCell ref="K17:Q17"/>
    <mergeCell ref="S17:T17"/>
    <mergeCell ref="V17:AB17"/>
    <mergeCell ref="F17:F18"/>
    <mergeCell ref="B2:D5"/>
    <mergeCell ref="B17:C19"/>
    <mergeCell ref="D17:D19"/>
    <mergeCell ref="E17:E18"/>
    <mergeCell ref="B25:C25"/>
    <mergeCell ref="B22:C22"/>
    <mergeCell ref="B23:C23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6:C56"/>
    <mergeCell ref="B57:C57"/>
    <mergeCell ref="B51:C51"/>
    <mergeCell ref="B52:C52"/>
    <mergeCell ref="B53:C53"/>
    <mergeCell ref="B54:C54"/>
    <mergeCell ref="B55:C55"/>
    <mergeCell ref="B59:C59"/>
    <mergeCell ref="B58:C58"/>
    <mergeCell ref="B60:C60"/>
    <mergeCell ref="B61:C61"/>
    <mergeCell ref="B62:C62"/>
    <mergeCell ref="B68:C68"/>
    <mergeCell ref="B69:C69"/>
    <mergeCell ref="B70:C70"/>
    <mergeCell ref="B63:C63"/>
    <mergeCell ref="B64:C64"/>
    <mergeCell ref="B65:C65"/>
    <mergeCell ref="B66:C66"/>
    <mergeCell ref="B67:C6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C0B7-222C-43B1-B245-1F7C78918560}">
  <dimension ref="B1:CV106"/>
  <sheetViews>
    <sheetView zoomScale="85" zoomScaleNormal="85" workbookViewId="0">
      <pane ySplit="19" topLeftCell="A80" activePane="bottomLeft" state="frozen"/>
      <selection activeCell="N75" sqref="N75"/>
      <selection pane="bottomLeft" activeCell="G92" sqref="G9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5"/>
      <c r="C2" s="116"/>
      <c r="D2" s="117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8"/>
      <c r="C3" s="119"/>
      <c r="D3" s="120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8"/>
      <c r="C4" s="119"/>
      <c r="D4" s="120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21"/>
      <c r="C5" s="122"/>
      <c r="D5" s="123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44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L9" t="s">
        <v>50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49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808879.42500000005</v>
      </c>
      <c r="F14" s="68">
        <f>H20</f>
        <v>9158934.1140000001</v>
      </c>
      <c r="G14" s="68">
        <f>I20</f>
        <v>2538.6605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24" t="s">
        <v>1</v>
      </c>
      <c r="C17" s="125"/>
      <c r="D17" s="130" t="s">
        <v>0</v>
      </c>
      <c r="E17" s="133" t="s">
        <v>19</v>
      </c>
      <c r="F17" s="130" t="s">
        <v>2</v>
      </c>
      <c r="G17" s="137" t="s">
        <v>22</v>
      </c>
      <c r="H17" s="138"/>
      <c r="I17" s="139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7" t="s">
        <v>23</v>
      </c>
      <c r="T17" s="139"/>
      <c r="U17" s="7"/>
      <c r="V17" s="137" t="s">
        <v>24</v>
      </c>
      <c r="W17" s="143"/>
      <c r="X17" s="143"/>
      <c r="Y17" s="143"/>
      <c r="Z17" s="143"/>
      <c r="AA17" s="143"/>
      <c r="AB17" s="139"/>
      <c r="AC17" s="7"/>
      <c r="AD17" s="137" t="s">
        <v>34</v>
      </c>
      <c r="AE17" s="139"/>
      <c r="AF17" s="7"/>
      <c r="AG17" s="135" t="s">
        <v>35</v>
      </c>
      <c r="AH17" s="135" t="s">
        <v>35</v>
      </c>
      <c r="AI17" s="7"/>
      <c r="AJ17" s="95" t="s">
        <v>38</v>
      </c>
    </row>
    <row r="18" spans="2:100" ht="15.75" x14ac:dyDescent="0.25">
      <c r="B18" s="126"/>
      <c r="C18" s="127"/>
      <c r="D18" s="131"/>
      <c r="E18" s="134"/>
      <c r="F18" s="131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36"/>
      <c r="AH18" s="136"/>
      <c r="AI18" s="7"/>
      <c r="AJ18" s="96" t="s">
        <v>39</v>
      </c>
    </row>
    <row r="19" spans="2:100" ht="18.75" thickBot="1" x14ac:dyDescent="0.3">
      <c r="B19" s="128"/>
      <c r="C19" s="129"/>
      <c r="D19" s="132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11">
        <v>1</v>
      </c>
      <c r="C20" s="112"/>
      <c r="D20" s="101">
        <v>45279.291666666664</v>
      </c>
      <c r="E20" s="25">
        <v>0</v>
      </c>
      <c r="F20" s="24">
        <v>0</v>
      </c>
      <c r="G20" s="17">
        <v>808879.42500000005</v>
      </c>
      <c r="H20" s="17">
        <v>9158934.1140000001</v>
      </c>
      <c r="I20" s="18">
        <v>2538.6605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153.01872445035298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3">
        <v>2</v>
      </c>
      <c r="C21" s="114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808879.41650000005</v>
      </c>
      <c r="H21" s="17">
        <v>9158934.113499999</v>
      </c>
      <c r="I21" s="18">
        <v>2538.663</v>
      </c>
      <c r="J21" s="10"/>
      <c r="K21" s="19">
        <f t="shared" ref="K21:L21" si="6">(G21-G20)*100</f>
        <v>-0.84999999962747097</v>
      </c>
      <c r="L21" s="20">
        <f t="shared" si="6"/>
        <v>-5.0000101327896118E-2</v>
      </c>
      <c r="M21" s="20">
        <f t="shared" ref="M21" si="7">SQRT(K21^2+L21^2)</f>
        <v>0.85146932387461882</v>
      </c>
      <c r="N21" s="20">
        <f t="shared" ref="N21" si="8">(I21-I20)*100</f>
        <v>0.25000000000545697</v>
      </c>
      <c r="O21" s="21">
        <f t="shared" ref="O21" si="9">(SQRT((G21-G20)^2+(H21-H20)^2+(I21-I20)^2)*100)</f>
        <v>0.88741197281884188</v>
      </c>
      <c r="P21" s="21">
        <f t="shared" ref="P21" si="10">O21/(F21-F20)</f>
        <v>0.88741197281884188</v>
      </c>
      <c r="Q21" s="22">
        <f t="shared" ref="Q21" si="11">(P21-P20)/(F21-F20)</f>
        <v>0.88741197281884188</v>
      </c>
      <c r="R21" s="26"/>
      <c r="S21" s="52">
        <f t="shared" ref="S21" si="12">IF(K21&lt;0, ATAN2(L21,K21)*180/PI()+360,ATAN2(L21,K21)*180/PI())</f>
        <v>266.63353252846144</v>
      </c>
      <c r="T21" s="53">
        <f t="shared" ref="T21" si="13">ATAN(N21/M21)*180/PI()</f>
        <v>16.362772078188282</v>
      </c>
      <c r="U21" s="26"/>
      <c r="V21" s="23">
        <f t="shared" si="0"/>
        <v>-0.84999999962747097</v>
      </c>
      <c r="W21" s="21">
        <f t="shared" si="1"/>
        <v>-5.0000101327896118E-2</v>
      </c>
      <c r="X21" s="21">
        <f t="shared" ref="X21" si="14">SQRT(V21^2+W21^2)</f>
        <v>0.85146932387461882</v>
      </c>
      <c r="Y21" s="21">
        <f t="shared" si="2"/>
        <v>0.25000000000545697</v>
      </c>
      <c r="Z21" s="21">
        <f t="shared" ref="Z21" si="15">SQRT((G21-$G$20)^2+(H21-$H$20)^2+(I21-$I$20)^2)*100</f>
        <v>0.88741197281884188</v>
      </c>
      <c r="AA21" s="21">
        <f t="shared" ref="AA21" si="16">Z21/F21</f>
        <v>0.88741197281884188</v>
      </c>
      <c r="AB21" s="22">
        <f t="shared" ref="AB21" si="17">(AA21-$AA$20)/(F21-$F$20)</f>
        <v>0.88741197281884188</v>
      </c>
      <c r="AC21" s="26"/>
      <c r="AD21" s="52">
        <f t="shared" ref="AD21" si="18">IF(F21&lt;=0,NA(),IF((G21-$G$20)&lt;0,ATAN2((H21-$H$20),(G21-$G$20))*180/PI()+360,ATAN2((H21-$H$20),(G21-$G$20))*180/PI()))</f>
        <v>266.63353252846144</v>
      </c>
      <c r="AE21" s="53">
        <f t="shared" ref="AE21" si="19">IF(E21&lt;=0,NA(),ATAN(Y21/X21)*180/PI())</f>
        <v>16.362772078188282</v>
      </c>
      <c r="AF21" s="26"/>
      <c r="AG21" s="67">
        <f t="shared" ref="AG21" si="20">1/(O21/E21)</f>
        <v>1.1268723328394197</v>
      </c>
      <c r="AH21" s="67">
        <f t="shared" ref="AH21" si="21">1/(Z21/F21)</f>
        <v>1.1268723328394197</v>
      </c>
      <c r="AI21" s="26"/>
      <c r="AJ21" s="20">
        <f t="shared" si="3"/>
        <v>153.02231402626509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3">
        <v>3</v>
      </c>
      <c r="C22" s="114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808879.43149999995</v>
      </c>
      <c r="H22" s="17">
        <v>9158934.1099999994</v>
      </c>
      <c r="I22" s="18">
        <v>2538.6554999999998</v>
      </c>
      <c r="K22" s="19">
        <f t="shared" ref="K22:K23" si="24">(G22-G21)*100</f>
        <v>1.4999999897554517</v>
      </c>
      <c r="L22" s="20">
        <f t="shared" ref="L22:L23" si="25">(H22-H21)*100</f>
        <v>-0.34999996423721313</v>
      </c>
      <c r="M22" s="20">
        <f t="shared" ref="M22:M23" si="26">SQRT(K22^2+L22^2)</f>
        <v>1.5402921619720089</v>
      </c>
      <c r="N22" s="20">
        <f t="shared" ref="N22:N23" si="27">(I22-I21)*100</f>
        <v>-0.7500000000163709</v>
      </c>
      <c r="O22" s="21">
        <f t="shared" ref="O22:O23" si="28">(SQRT((G22-G21)^2+(H22-H21)^2+(I22-I21)^2)*100)</f>
        <v>1.7131841536323416</v>
      </c>
      <c r="P22" s="21">
        <f t="shared" ref="P22:P23" si="29">O22/(F22-F21)</f>
        <v>0.24474059337604878</v>
      </c>
      <c r="Q22" s="22">
        <f t="shared" ref="Q22:Q23" si="30">(P22-P21)/(F22-F21)</f>
        <v>-9.1810197063256146E-2</v>
      </c>
      <c r="R22" s="26"/>
      <c r="S22" s="52">
        <f t="shared" ref="S22:S23" si="31">IF(K22&lt;0, ATAN2(L22,K22)*180/PI()+360,ATAN2(L22,K22)*180/PI())</f>
        <v>103.13402109748341</v>
      </c>
      <c r="T22" s="53">
        <f t="shared" ref="T22:T23" si="32">ATAN(N22/M22)*180/PI()</f>
        <v>-25.962405341060474</v>
      </c>
      <c r="U22" s="26"/>
      <c r="V22" s="23">
        <f t="shared" ref="V22:V23" si="33">(G22-$G$20)*100</f>
        <v>0.64999999012798071</v>
      </c>
      <c r="W22" s="21">
        <f t="shared" ref="W22:W23" si="34">(H22-$H$20)*100</f>
        <v>-0.40000006556510925</v>
      </c>
      <c r="X22" s="21">
        <f t="shared" ref="X22:X23" si="35">SQRT(V22^2+W22^2)</f>
        <v>0.76321690207860748</v>
      </c>
      <c r="Y22" s="21">
        <f t="shared" ref="Y22:Y23" si="36">(I22-$I$20)*100</f>
        <v>-0.50000000001091394</v>
      </c>
      <c r="Z22" s="21">
        <f t="shared" ref="Z22:Z23" si="37">SQRT((G22-$G$20)^2+(H22-$H$20)^2+(I22-$I$20)^2)*100</f>
        <v>0.91241440126149953</v>
      </c>
      <c r="AA22" s="21">
        <f t="shared" ref="AA22:AA23" si="38">Z22/F22</f>
        <v>0.11405180015768744</v>
      </c>
      <c r="AB22" s="22">
        <f t="shared" ref="AB22:AB23" si="39">(AA22-$AA$20)/(F22-$F$20)</f>
        <v>1.425647501971093E-2</v>
      </c>
      <c r="AC22" s="26"/>
      <c r="AD22" s="52">
        <f t="shared" ref="AD22:AD23" si="40">IF(F22&lt;=0,NA(),IF((G22-$G$20)&lt;0,ATAN2((H22-$H$20),(G22-$G$20))*180/PI()+360,ATAN2((H22-$H$20),(G22-$G$20))*180/PI()))</f>
        <v>121.60750682657947</v>
      </c>
      <c r="AE22" s="53">
        <f t="shared" ref="AE22:AE23" si="41">IF(E22&lt;=0,NA(),ATAN(Y22/X22)*180/PI())</f>
        <v>-33.229680405258584</v>
      </c>
      <c r="AF22" s="26"/>
      <c r="AG22" s="67">
        <f t="shared" ref="AG22:AG23" si="42">1/(O22/E22)</f>
        <v>4.0859588767257753</v>
      </c>
      <c r="AH22" s="67">
        <f t="shared" ref="AH22:AH23" si="43">1/(Z22/F22)</f>
        <v>8.767945780929411</v>
      </c>
      <c r="AI22" s="26"/>
      <c r="AJ22" s="20">
        <f t="shared" ref="AJ22:AJ23" si="44">SQRT((G22-$E$11)^2+(H22-$F$11)^2+(I22-$G$11)^2)</f>
        <v>153.01977193441718</v>
      </c>
    </row>
    <row r="23" spans="2:100" ht="15.75" x14ac:dyDescent="0.25">
      <c r="B23" s="113">
        <v>4</v>
      </c>
      <c r="C23" s="114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808879.44149999996</v>
      </c>
      <c r="H23" s="17">
        <v>9158934.1074999999</v>
      </c>
      <c r="I23" s="18">
        <v>2538.6554999999998</v>
      </c>
      <c r="K23" s="19">
        <f t="shared" si="24"/>
        <v>1.0000000009313226</v>
      </c>
      <c r="L23" s="20">
        <f t="shared" si="25"/>
        <v>-0.24999994784593582</v>
      </c>
      <c r="M23" s="20">
        <f t="shared" si="26"/>
        <v>1.0307763946587134</v>
      </c>
      <c r="N23" s="20">
        <f t="shared" si="27"/>
        <v>0</v>
      </c>
      <c r="O23" s="21">
        <f t="shared" si="28"/>
        <v>1.0307763946587134</v>
      </c>
      <c r="P23" s="21">
        <f t="shared" si="29"/>
        <v>0.5153881973293567</v>
      </c>
      <c r="Q23" s="22">
        <f t="shared" si="30"/>
        <v>0.13532380197665395</v>
      </c>
      <c r="R23" s="26"/>
      <c r="S23" s="52">
        <f t="shared" si="31"/>
        <v>104.03624064294011</v>
      </c>
      <c r="T23" s="53">
        <f t="shared" si="32"/>
        <v>0</v>
      </c>
      <c r="U23" s="26"/>
      <c r="V23" s="23">
        <f t="shared" si="33"/>
        <v>1.6499999910593033</v>
      </c>
      <c r="W23" s="21">
        <f t="shared" si="34"/>
        <v>-0.65000001341104507</v>
      </c>
      <c r="X23" s="21">
        <f t="shared" si="35"/>
        <v>1.7734147816937975</v>
      </c>
      <c r="Y23" s="21">
        <f t="shared" si="36"/>
        <v>-0.50000000001091394</v>
      </c>
      <c r="Z23" s="21">
        <f t="shared" si="37"/>
        <v>1.8425525739964581</v>
      </c>
      <c r="AA23" s="21">
        <f t="shared" si="38"/>
        <v>0.18425525739964582</v>
      </c>
      <c r="AB23" s="22">
        <f t="shared" si="39"/>
        <v>1.8425525739964581E-2</v>
      </c>
      <c r="AC23" s="26"/>
      <c r="AD23" s="52">
        <f t="shared" si="40"/>
        <v>111.50143483305446</v>
      </c>
      <c r="AE23" s="53">
        <f t="shared" si="41"/>
        <v>-15.745370200778723</v>
      </c>
      <c r="AF23" s="26"/>
      <c r="AG23" s="67">
        <f t="shared" si="42"/>
        <v>1.9402850224002202</v>
      </c>
      <c r="AH23" s="67">
        <f t="shared" si="43"/>
        <v>5.4272535509313622</v>
      </c>
      <c r="AI23" s="26"/>
      <c r="AJ23" s="20">
        <f t="shared" si="44"/>
        <v>153.01873486263278</v>
      </c>
    </row>
    <row r="24" spans="2:100" ht="15.75" x14ac:dyDescent="0.25">
      <c r="B24" s="113">
        <v>5</v>
      </c>
      <c r="C24" s="114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808879.4310000001</v>
      </c>
      <c r="H24" s="17">
        <v>9158934.113499999</v>
      </c>
      <c r="I24" s="18">
        <v>2538.6624999999999</v>
      </c>
      <c r="K24" s="19">
        <f t="shared" ref="K24:K25" si="47">(G24-G23)*100</f>
        <v>-1.0499999858438969</v>
      </c>
      <c r="L24" s="20">
        <f t="shared" ref="L24:L25" si="48">(H24-H23)*100</f>
        <v>0.59999991208314896</v>
      </c>
      <c r="M24" s="20">
        <f t="shared" ref="M24:M25" si="49">SQRT(K24^2+L24^2)</f>
        <v>1.2093386063348719</v>
      </c>
      <c r="N24" s="20">
        <f t="shared" ref="N24:N25" si="50">(I24-I23)*100</f>
        <v>0.70000000000618456</v>
      </c>
      <c r="O24" s="21">
        <f t="shared" ref="O24:O25" si="51">(SQRT((G24-G23)^2+(H24-H23)^2+(I24-I23)^2)*100)</f>
        <v>1.3973188128629159</v>
      </c>
      <c r="P24" s="21">
        <f t="shared" ref="P24:P25" si="52">O24/(F24-F23)</f>
        <v>0.46577293762097199</v>
      </c>
      <c r="Q24" s="22">
        <f t="shared" ref="Q24:Q25" si="53">(P24-P23)/(F24-F23)</f>
        <v>-1.6538419902794903E-2</v>
      </c>
      <c r="R24" s="26"/>
      <c r="S24" s="52">
        <f t="shared" ref="S24:S25" si="54">IF(K24&lt;0, ATAN2(L24,K24)*180/PI()+360,ATAN2(L24,K24)*180/PI())</f>
        <v>299.74487801319731</v>
      </c>
      <c r="T24" s="53">
        <f t="shared" ref="T24:T25" si="55">ATAN(N24/M24)*180/PI()</f>
        <v>30.063493997655893</v>
      </c>
      <c r="U24" s="26"/>
      <c r="V24" s="23">
        <f t="shared" ref="V24:V25" si="56">(G24-$G$20)*100</f>
        <v>0.60000000521540642</v>
      </c>
      <c r="W24" s="21">
        <f t="shared" ref="W24:W25" si="57">(H24-$H$20)*100</f>
        <v>-5.0000101327896118E-2</v>
      </c>
      <c r="X24" s="21">
        <f t="shared" ref="X24:X25" si="58">SQRT(V24^2+W24^2)</f>
        <v>0.60207974255183805</v>
      </c>
      <c r="Y24" s="21">
        <f t="shared" ref="Y24:Y25" si="59">(I24-$I$20)*100</f>
        <v>0.19999999999527063</v>
      </c>
      <c r="Z24" s="21">
        <f t="shared" ref="Z24:Z25" si="60">SQRT((G24-$G$20)^2+(H24-$H$20)^2+(I24-$I$20)^2)*100</f>
        <v>0.63442888993912927</v>
      </c>
      <c r="AA24" s="21">
        <f t="shared" ref="AA24:AA25" si="61">Z24/F24</f>
        <v>4.8802222303009943E-2</v>
      </c>
      <c r="AB24" s="22">
        <f t="shared" ref="AB24:AB25" si="62">(AA24-$AA$20)/(F24-$F$20)</f>
        <v>3.7540171002315341E-3</v>
      </c>
      <c r="AC24" s="26"/>
      <c r="AD24" s="52">
        <f t="shared" ref="AD24:AD25" si="63">IF(F24&lt;=0,NA(),IF((G24-$G$20)&lt;0,ATAN2((H24-$H$20),(G24-$G$20))*180/PI()+360,ATAN2((H24-$H$20),(G24-$G$20))*180/PI()))</f>
        <v>94.763651258878895</v>
      </c>
      <c r="AE24" s="53">
        <f t="shared" ref="AE24:AE25" si="64">IF(E24&lt;=0,NA(),ATAN(Y24/X24)*180/PI())</f>
        <v>18.375553897740229</v>
      </c>
      <c r="AF24" s="26"/>
      <c r="AG24" s="67">
        <f t="shared" ref="AG24:AG25" si="65">1/(O24/E24)</f>
        <v>2.146968875237147</v>
      </c>
      <c r="AH24" s="67">
        <f t="shared" ref="AH24:AH25" si="66">1/(Z24/F24)</f>
        <v>20.490870145032794</v>
      </c>
      <c r="AI24" s="26"/>
      <c r="AJ24" s="20">
        <f t="shared" ref="AJ24:AJ25" si="67">SQRT((G24-$E$11)^2+(H24-$F$11)^2+(I24-$G$11)^2)</f>
        <v>153.01736629202543</v>
      </c>
    </row>
    <row r="25" spans="2:100" ht="15.75" x14ac:dyDescent="0.25">
      <c r="B25" s="113">
        <v>6</v>
      </c>
      <c r="C25" s="114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808879.43350000004</v>
      </c>
      <c r="H25" s="17">
        <v>9158934.1129999999</v>
      </c>
      <c r="I25" s="18">
        <v>2538.6610000000001</v>
      </c>
      <c r="K25" s="19">
        <f t="shared" si="47"/>
        <v>0.24999999441206455</v>
      </c>
      <c r="L25" s="20">
        <f t="shared" si="48"/>
        <v>-4.9999915063381195E-2</v>
      </c>
      <c r="M25" s="20">
        <f t="shared" si="49"/>
        <v>0.25495095354278957</v>
      </c>
      <c r="N25" s="20">
        <f t="shared" si="50"/>
        <v>-0.14999999998508429</v>
      </c>
      <c r="O25" s="21">
        <f t="shared" si="51"/>
        <v>0.29580397006785236</v>
      </c>
      <c r="P25" s="21">
        <f t="shared" si="52"/>
        <v>0.29580398718475448</v>
      </c>
      <c r="Q25" s="22">
        <f t="shared" si="53"/>
        <v>-0.16996896027158884</v>
      </c>
      <c r="R25" s="26"/>
      <c r="S25" s="52">
        <f t="shared" si="54"/>
        <v>101.30991400295416</v>
      </c>
      <c r="T25" s="53">
        <f t="shared" si="55"/>
        <v>-30.47036163780075</v>
      </c>
      <c r="U25" s="26"/>
      <c r="V25" s="23">
        <f t="shared" si="56"/>
        <v>0.84999999962747097</v>
      </c>
      <c r="W25" s="21">
        <f t="shared" si="57"/>
        <v>-0.10000001639127731</v>
      </c>
      <c r="X25" s="21">
        <f t="shared" si="58"/>
        <v>0.8558621399763845</v>
      </c>
      <c r="Y25" s="21">
        <f t="shared" si="59"/>
        <v>5.0000000010186341E-2</v>
      </c>
      <c r="Z25" s="21">
        <f t="shared" si="60"/>
        <v>0.85732141151727626</v>
      </c>
      <c r="AA25" s="21">
        <f t="shared" si="61"/>
        <v>6.1237243932915117E-2</v>
      </c>
      <c r="AB25" s="22">
        <f t="shared" si="62"/>
        <v>4.3740888704303423E-3</v>
      </c>
      <c r="AC25" s="26"/>
      <c r="AD25" s="52">
        <f t="shared" si="63"/>
        <v>96.709837900470632</v>
      </c>
      <c r="AE25" s="53">
        <f t="shared" si="64"/>
        <v>3.3434549266606282</v>
      </c>
      <c r="AF25" s="26"/>
      <c r="AG25" s="67">
        <f t="shared" si="65"/>
        <v>3.3806170414309387</v>
      </c>
      <c r="AH25" s="67">
        <f t="shared" si="66"/>
        <v>16.32993152166501</v>
      </c>
      <c r="AI25" s="26"/>
      <c r="AJ25" s="20">
        <f t="shared" si="67"/>
        <v>153.01683966956182</v>
      </c>
    </row>
    <row r="26" spans="2:100" ht="15.75" x14ac:dyDescent="0.25">
      <c r="B26" s="113">
        <v>7</v>
      </c>
      <c r="C26" s="114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808879.42950000009</v>
      </c>
      <c r="H26" s="17">
        <v>9158934.1114999987</v>
      </c>
      <c r="I26" s="18">
        <v>2538.6594999999998</v>
      </c>
      <c r="K26" s="19">
        <f t="shared" ref="K26:K27" si="70">(G26-G25)*100</f>
        <v>-0.39999999571591616</v>
      </c>
      <c r="L26" s="20">
        <f t="shared" ref="L26:L27" si="71">(H26-H25)*100</f>
        <v>-0.15000011771917343</v>
      </c>
      <c r="M26" s="20">
        <f t="shared" ref="M26:M27" si="72">SQRT(K26^2+L26^2)</f>
        <v>0.42720022458853979</v>
      </c>
      <c r="N26" s="20">
        <f t="shared" ref="N26:N27" si="73">(I26-I25)*100</f>
        <v>-0.15000000003055902</v>
      </c>
      <c r="O26" s="21">
        <f t="shared" ref="O26:O27" si="74">(SQRT((G26-G25)^2+(H26-H25)^2+(I26-I25)^2)*100)</f>
        <v>0.45276929213194944</v>
      </c>
      <c r="P26" s="21">
        <f t="shared" ref="P26:P27" si="75">O26/(F26-F25)</f>
        <v>0.14684409198952167</v>
      </c>
      <c r="Q26" s="22">
        <f t="shared" ref="Q26:Q27" si="76">(P26-P25)/(F26-F25)</f>
        <v>-4.8311316453907439E-2</v>
      </c>
      <c r="R26" s="26"/>
      <c r="S26" s="52">
        <f t="shared" ref="S26:S27" si="77">IF(K26&lt;0, ATAN2(L26,K26)*180/PI()+360,ATAN2(L26,K26)*180/PI())</f>
        <v>249.44393979552081</v>
      </c>
      <c r="T26" s="53">
        <f t="shared" ref="T26:T27" si="78">ATAN(N26/M26)*180/PI()</f>
        <v>-19.347368399878707</v>
      </c>
      <c r="U26" s="26"/>
      <c r="V26" s="23">
        <f t="shared" ref="V26:V27" si="79">(G26-$G$20)*100</f>
        <v>0.45000000391155481</v>
      </c>
      <c r="W26" s="21">
        <f t="shared" ref="W26:W27" si="80">(H26-$H$20)*100</f>
        <v>-0.25000013411045074</v>
      </c>
      <c r="X26" s="21">
        <f t="shared" ref="X26:X27" si="81">SQRT(V26^2+W26^2)</f>
        <v>0.51478157559846938</v>
      </c>
      <c r="Y26" s="21">
        <f t="shared" ref="Y26:Y27" si="82">(I26-$I$20)*100</f>
        <v>-0.10000000002037268</v>
      </c>
      <c r="Z26" s="21">
        <f t="shared" ref="Z26:Z27" si="83">SQRT((G26-$G$20)^2+(H26-$H$20)^2+(I26-$I$20)^2)*100</f>
        <v>0.52440449138019141</v>
      </c>
      <c r="AA26" s="21">
        <f t="shared" ref="AA26:AA27" si="84">Z26/F26</f>
        <v>3.0696848275909284E-2</v>
      </c>
      <c r="AB26" s="22">
        <f t="shared" ref="AB26:AB27" si="85">(AA26-$AA$20)/(F26-$F$20)</f>
        <v>1.7968886795651665E-3</v>
      </c>
      <c r="AC26" s="26"/>
      <c r="AD26" s="52">
        <f t="shared" ref="AD26:AD27" si="86">IF(F26&lt;=0,NA(),IF((G26-$G$20)&lt;0,ATAN2((H26-$H$20),(G26-$G$20))*180/PI()+360,ATAN2((H26-$H$20),(G26-$G$20))*180/PI()))</f>
        <v>119.05461693588437</v>
      </c>
      <c r="AE26" s="53">
        <f t="shared" ref="AE26:AE27" si="87">IF(E26&lt;=0,NA(),ATAN(Y26/X26)*180/PI())</f>
        <v>-10.993200072572973</v>
      </c>
      <c r="AF26" s="26"/>
      <c r="AG26" s="67">
        <f t="shared" ref="AG26:AG27" si="88">1/(O26/E26)</f>
        <v>6.8099437059500962</v>
      </c>
      <c r="AH26" s="67">
        <f t="shared" ref="AH26:AH27" si="89">1/(Z26/F26)</f>
        <v>32.576634285442083</v>
      </c>
      <c r="AI26" s="26"/>
      <c r="AJ26" s="20">
        <f t="shared" ref="AJ26:AJ27" si="90">SQRT((G26-$E$11)^2+(H26-$F$11)^2+(I26-$G$11)^2)</f>
        <v>153.01944414777202</v>
      </c>
    </row>
    <row r="27" spans="2:100" ht="15.75" x14ac:dyDescent="0.25">
      <c r="B27" s="113">
        <v>8</v>
      </c>
      <c r="C27" s="114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808879.4325</v>
      </c>
      <c r="H27" s="17">
        <v>9158934.1145000011</v>
      </c>
      <c r="I27" s="18">
        <v>2538.6549999999997</v>
      </c>
      <c r="K27" s="19">
        <f t="shared" si="70"/>
        <v>0.29999999096617103</v>
      </c>
      <c r="L27" s="20">
        <f t="shared" si="71"/>
        <v>0.30000023543834686</v>
      </c>
      <c r="M27" s="20">
        <f t="shared" si="72"/>
        <v>0.42426422880413361</v>
      </c>
      <c r="N27" s="20">
        <f t="shared" si="73"/>
        <v>-0.4500000000007276</v>
      </c>
      <c r="O27" s="21">
        <f t="shared" si="74"/>
        <v>0.61846595366553614</v>
      </c>
      <c r="P27" s="21">
        <f t="shared" si="75"/>
        <v>0.61846595366553614</v>
      </c>
      <c r="Q27" s="22">
        <f t="shared" si="76"/>
        <v>0.4716218616760145</v>
      </c>
      <c r="R27" s="26"/>
      <c r="S27" s="52">
        <f t="shared" si="77"/>
        <v>44.999976654635674</v>
      </c>
      <c r="T27" s="53">
        <f t="shared" si="78"/>
        <v>-46.686132550461942</v>
      </c>
      <c r="U27" s="26"/>
      <c r="V27" s="23">
        <f t="shared" si="79"/>
        <v>0.74999999487772584</v>
      </c>
      <c r="W27" s="21">
        <f t="shared" si="80"/>
        <v>5.0000101327896118E-2</v>
      </c>
      <c r="X27" s="21">
        <f t="shared" si="81"/>
        <v>0.75166482054795447</v>
      </c>
      <c r="Y27" s="21">
        <f t="shared" si="82"/>
        <v>-0.55000000002110028</v>
      </c>
      <c r="Z27" s="21">
        <f t="shared" si="83"/>
        <v>0.93139680183721851</v>
      </c>
      <c r="AA27" s="21">
        <f t="shared" si="84"/>
        <v>5.150581392647522E-2</v>
      </c>
      <c r="AB27" s="22">
        <f t="shared" si="85"/>
        <v>2.8482477747355747E-3</v>
      </c>
      <c r="AC27" s="26"/>
      <c r="AD27" s="52">
        <f t="shared" si="86"/>
        <v>86.185917433108202</v>
      </c>
      <c r="AE27" s="53">
        <f t="shared" si="87"/>
        <v>-36.19327436834439</v>
      </c>
      <c r="AF27" s="26"/>
      <c r="AG27" s="67">
        <f t="shared" si="88"/>
        <v>1.6169038797902786</v>
      </c>
      <c r="AH27" s="67">
        <f t="shared" si="89"/>
        <v>19.415283902269838</v>
      </c>
      <c r="AI27" s="26"/>
      <c r="AJ27" s="20">
        <f t="shared" si="90"/>
        <v>153.01517257245479</v>
      </c>
    </row>
    <row r="28" spans="2:100" ht="15.75" x14ac:dyDescent="0.25">
      <c r="B28" s="113">
        <v>9</v>
      </c>
      <c r="C28" s="114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808879.43650000007</v>
      </c>
      <c r="H28" s="17">
        <v>9158934.1105000004</v>
      </c>
      <c r="I28" s="18">
        <v>2538.6585</v>
      </c>
      <c r="K28" s="19">
        <f t="shared" ref="K28:K29" si="93">(G28-G27)*100</f>
        <v>0.40000000735744834</v>
      </c>
      <c r="L28" s="20">
        <f t="shared" ref="L28:L29" si="94">(H28-H27)*100</f>
        <v>-0.40000006556510925</v>
      </c>
      <c r="M28" s="20">
        <f t="shared" ref="M28:M29" si="95">SQRT(K28^2+L28^2)</f>
        <v>0.5656854765132745</v>
      </c>
      <c r="N28" s="20">
        <f t="shared" ref="N28:N29" si="96">(I28-I27)*100</f>
        <v>0.35000000002582965</v>
      </c>
      <c r="O28" s="21">
        <f t="shared" ref="O28:O29" si="97">(SQRT((G28-G27)^2+(H28-H27)^2+(I28-I27)^2)*100)</f>
        <v>0.66520677864565636</v>
      </c>
      <c r="P28" s="21">
        <f t="shared" ref="P28:P29" si="98">O28/(F28-F27)</f>
        <v>0.33260338932282818</v>
      </c>
      <c r="Q28" s="22">
        <f t="shared" ref="Q28:Q29" si="99">(P28-P27)/(F28-F27)</f>
        <v>-0.14293128217135398</v>
      </c>
      <c r="R28" s="26"/>
      <c r="S28" s="52">
        <f t="shared" ref="S28:S29" si="100">IF(K28&lt;0, ATAN2(L28,K28)*180/PI()+360,ATAN2(L28,K28)*180/PI())</f>
        <v>135.00000416881625</v>
      </c>
      <c r="T28" s="53">
        <f t="shared" ref="T28:T29" si="101">ATAN(N28/M28)*180/PI()</f>
        <v>31.745840208713691</v>
      </c>
      <c r="U28" s="26"/>
      <c r="V28" s="23">
        <f t="shared" ref="V28:V29" si="102">(G28-$G$20)*100</f>
        <v>1.1500000022351742</v>
      </c>
      <c r="W28" s="21">
        <f t="shared" ref="W28:W29" si="103">(H28-$H$20)*100</f>
        <v>-0.34999996423721313</v>
      </c>
      <c r="X28" s="21">
        <f t="shared" ref="X28:X29" si="104">SQRT(V28^2+W28^2)</f>
        <v>1.2020815197427133</v>
      </c>
      <c r="Y28" s="21">
        <f t="shared" ref="Y28:Y29" si="105">(I28-$I$20)*100</f>
        <v>-0.19999999999527063</v>
      </c>
      <c r="Z28" s="21">
        <f t="shared" ref="Z28:Z29" si="106">SQRT((G28-$G$20)^2+(H28-$H$20)^2+(I28-$I$20)^2)*100</f>
        <v>1.218605752532401</v>
      </c>
      <c r="AA28" s="21">
        <f t="shared" ref="AA28:AA29" si="107">Z28/F28</f>
        <v>6.0677464856377782E-2</v>
      </c>
      <c r="AB28" s="22">
        <f t="shared" ref="AB28:AB29" si="108">(AA28-$AA$20)/(F28-$F$20)</f>
        <v>3.0212845571636741E-3</v>
      </c>
      <c r="AC28" s="26"/>
      <c r="AD28" s="52">
        <f t="shared" ref="AD28:AD29" si="109">IF(F28&lt;=0,NA(),IF((G28-$G$20)&lt;0,ATAN2((H28-$H$20),(G28-$G$20))*180/PI()+360,ATAN2((H28-$H$20),(G28-$G$20))*180/PI()))</f>
        <v>106.92751140239035</v>
      </c>
      <c r="AE28" s="53">
        <f t="shared" ref="AE28:AE29" si="110">IF(E28&lt;=0,NA(),ATAN(Y28/X28)*180/PI())</f>
        <v>-9.4462328360460006</v>
      </c>
      <c r="AF28" s="26"/>
      <c r="AG28" s="67">
        <f t="shared" ref="AG28:AG29" si="111">1/(O28/E28)</f>
        <v>3.0065839137597905</v>
      </c>
      <c r="AH28" s="67">
        <f t="shared" ref="AH28:AH29" si="112">1/(Z28/F28)</f>
        <v>16.480583069298923</v>
      </c>
      <c r="AI28" s="26"/>
      <c r="AJ28" s="20">
        <f t="shared" ref="AJ28:AJ29" si="113">SQRT((G28-$E$11)^2+(H28-$F$11)^2+(I28-$G$11)^2)</f>
        <v>153.01791591447164</v>
      </c>
    </row>
    <row r="29" spans="2:100" ht="15.75" x14ac:dyDescent="0.25">
      <c r="B29" s="113">
        <v>10</v>
      </c>
      <c r="C29" s="114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808879.42449999996</v>
      </c>
      <c r="H29" s="17">
        <v>9158934.1140000001</v>
      </c>
      <c r="I29" s="18">
        <v>2538.6594999999998</v>
      </c>
      <c r="K29" s="19">
        <f t="shared" si="93"/>
        <v>-1.2000000104308128</v>
      </c>
      <c r="L29" s="20">
        <f t="shared" si="94"/>
        <v>0.34999996423721313</v>
      </c>
      <c r="M29" s="20">
        <f t="shared" si="95"/>
        <v>1.2500000000000004</v>
      </c>
      <c r="N29" s="20">
        <f t="shared" si="96"/>
        <v>9.9999999974897946E-2</v>
      </c>
      <c r="O29" s="21">
        <f t="shared" si="97"/>
        <v>1.2539936203964441</v>
      </c>
      <c r="P29" s="21">
        <f t="shared" si="98"/>
        <v>1.2539936203964441</v>
      </c>
      <c r="Q29" s="22">
        <f t="shared" si="99"/>
        <v>0.92139023107361595</v>
      </c>
      <c r="R29" s="26"/>
      <c r="S29" s="52">
        <f t="shared" si="100"/>
        <v>286.26020300076465</v>
      </c>
      <c r="T29" s="53">
        <f t="shared" si="101"/>
        <v>4.5739212587575837</v>
      </c>
      <c r="U29" s="26"/>
      <c r="V29" s="23">
        <f t="shared" si="102"/>
        <v>-5.0000008195638657E-2</v>
      </c>
      <c r="W29" s="21">
        <f t="shared" si="103"/>
        <v>0</v>
      </c>
      <c r="X29" s="21">
        <f t="shared" si="104"/>
        <v>5.0000008195638657E-2</v>
      </c>
      <c r="Y29" s="21">
        <f t="shared" si="105"/>
        <v>-0.10000000002037268</v>
      </c>
      <c r="Z29" s="21">
        <f t="shared" si="106"/>
        <v>0.11180340255841263</v>
      </c>
      <c r="AA29" s="21">
        <f t="shared" si="107"/>
        <v>5.3029281845881314E-3</v>
      </c>
      <c r="AB29" s="22">
        <f t="shared" si="108"/>
        <v>2.5152228543498127E-4</v>
      </c>
      <c r="AC29" s="26"/>
      <c r="AD29" s="52">
        <f t="shared" si="109"/>
        <v>270</v>
      </c>
      <c r="AE29" s="53">
        <f t="shared" si="110"/>
        <v>-63.434945070987169</v>
      </c>
      <c r="AF29" s="26"/>
      <c r="AG29" s="67">
        <f t="shared" si="111"/>
        <v>0.79745222283017259</v>
      </c>
      <c r="AH29" s="67">
        <f t="shared" si="112"/>
        <v>188.57505988979713</v>
      </c>
      <c r="AI29" s="26"/>
      <c r="AJ29" s="20">
        <f t="shared" si="113"/>
        <v>153.01879316172742</v>
      </c>
    </row>
    <row r="30" spans="2:100" ht="15.75" x14ac:dyDescent="0.25">
      <c r="B30" s="113">
        <v>11</v>
      </c>
      <c r="C30" s="114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808879.41449999996</v>
      </c>
      <c r="H30" s="17">
        <v>9158934.1174999997</v>
      </c>
      <c r="I30" s="18">
        <v>2538.6585</v>
      </c>
      <c r="K30" s="19">
        <f t="shared" ref="K30:K31" si="116">(G30-G29)*100</f>
        <v>-1.0000000009313226</v>
      </c>
      <c r="L30" s="20">
        <f t="shared" ref="L30:L31" si="117">(H30-H29)*100</f>
        <v>0.34999996423721313</v>
      </c>
      <c r="M30" s="20">
        <f t="shared" ref="M30:M31" si="118">SQRT(K30^2+L30^2)</f>
        <v>1.0594809940856398</v>
      </c>
      <c r="N30" s="20">
        <f t="shared" ref="N30:N31" si="119">(I30-I29)*100</f>
        <v>-9.9999999974897946E-2</v>
      </c>
      <c r="O30" s="21">
        <f t="shared" ref="O30:O31" si="120">(SQRT((G30-G29)^2+(H30-H29)^2+(I30-I29)^2)*100)</f>
        <v>1.0641898218004506</v>
      </c>
      <c r="P30" s="21">
        <f t="shared" ref="P30:P31" si="121">O30/(F30-F29)</f>
        <v>1.0641898218004506</v>
      </c>
      <c r="Q30" s="22">
        <f t="shared" ref="Q30:Q31" si="122">(P30-P29)/(F30-F29)</f>
        <v>-0.1898037985959935</v>
      </c>
      <c r="R30" s="26"/>
      <c r="S30" s="52">
        <f t="shared" ref="S30:S31" si="123">IF(K30&lt;0, ATAN2(L30,K30)*180/PI()+360,ATAN2(L30,K30)*180/PI())</f>
        <v>289.29004437711023</v>
      </c>
      <c r="T30" s="53">
        <f t="shared" ref="T30:T31" si="124">ATAN(N30/M30)*180/PI()</f>
        <v>-5.391936254656601</v>
      </c>
      <c r="U30" s="26"/>
      <c r="V30" s="23">
        <f t="shared" ref="V30:V31" si="125">(G30-$G$20)*100</f>
        <v>-1.0500000091269612</v>
      </c>
      <c r="W30" s="21">
        <f t="shared" ref="W30:W31" si="126">(H30-$H$20)*100</f>
        <v>0.34999996423721313</v>
      </c>
      <c r="X30" s="21">
        <f t="shared" ref="X30:X31" si="127">SQRT(V30^2+W30^2)</f>
        <v>1.106797178408343</v>
      </c>
      <c r="Y30" s="21">
        <f t="shared" ref="Y30:Y31" si="128">(I30-$I$20)*100</f>
        <v>-0.19999999999527063</v>
      </c>
      <c r="Z30" s="21">
        <f t="shared" ref="Z30:Z31" si="129">SQRT((G30-$G$20)^2+(H30-$H$20)^2+(I30-$I$20)^2)*100</f>
        <v>1.1247221853110116</v>
      </c>
      <c r="AA30" s="21">
        <f t="shared" ref="AA30:AA31" si="130">Z30/F30</f>
        <v>5.0930815938606253E-2</v>
      </c>
      <c r="AB30" s="22">
        <f t="shared" ref="AB30:AB31" si="131">(AA30-$AA$20)/(F30-$F$20)</f>
        <v>2.306301099106445E-3</v>
      </c>
      <c r="AC30" s="26"/>
      <c r="AD30" s="52">
        <f t="shared" ref="AD30:AD31" si="132">IF(F30&lt;=0,NA(),IF((G30-$G$20)&lt;0,ATAN2((H30-$H$20),(G30-$G$20))*180/PI()+360,ATAN2((H30-$H$20),(G30-$G$20))*180/PI()))</f>
        <v>288.43494691717729</v>
      </c>
      <c r="AE30" s="53">
        <f t="shared" ref="AE30:AE31" si="133">IF(E30&lt;=0,NA(),ATAN(Y30/X30)*180/PI())</f>
        <v>-10.242905054760522</v>
      </c>
      <c r="AF30" s="26"/>
      <c r="AG30" s="67">
        <f t="shared" ref="AG30:AG31" si="134">1/(O30/E30)</f>
        <v>0.93968198108505585</v>
      </c>
      <c r="AH30" s="67">
        <f t="shared" ref="AH30:AH31" si="135">1/(Z30/F30)</f>
        <v>19.634478293169977</v>
      </c>
      <c r="AI30" s="26"/>
      <c r="AJ30" s="20">
        <f t="shared" ref="AJ30:AJ31" si="136">SQRT((G30-$E$11)^2+(H30-$F$11)^2+(I30-$G$11)^2)</f>
        <v>153.01879542404231</v>
      </c>
    </row>
    <row r="31" spans="2:100" ht="15.75" x14ac:dyDescent="0.25">
      <c r="B31" s="113">
        <v>12</v>
      </c>
      <c r="C31" s="114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808879.43149999995</v>
      </c>
      <c r="H31" s="17">
        <v>9158934.1114999987</v>
      </c>
      <c r="I31" s="18">
        <v>2538.6585</v>
      </c>
      <c r="K31" s="19">
        <f t="shared" si="116"/>
        <v>1.6999999992549419</v>
      </c>
      <c r="L31" s="20">
        <f t="shared" si="117"/>
        <v>-0.60000009834766388</v>
      </c>
      <c r="M31" s="20">
        <f t="shared" si="118"/>
        <v>1.8027756697614956</v>
      </c>
      <c r="N31" s="20">
        <f t="shared" si="119"/>
        <v>0</v>
      </c>
      <c r="O31" s="21">
        <f t="shared" si="120"/>
        <v>1.8027756697614954</v>
      </c>
      <c r="P31" s="21">
        <f t="shared" si="121"/>
        <v>0.9013878348807477</v>
      </c>
      <c r="Q31" s="22">
        <f t="shared" si="122"/>
        <v>-8.1400993459851467E-2</v>
      </c>
      <c r="R31" s="26"/>
      <c r="S31" s="52">
        <f t="shared" si="123"/>
        <v>109.44003778354644</v>
      </c>
      <c r="T31" s="53">
        <f t="shared" si="124"/>
        <v>0</v>
      </c>
      <c r="U31" s="26"/>
      <c r="V31" s="23">
        <f t="shared" si="125"/>
        <v>0.64999999012798071</v>
      </c>
      <c r="W31" s="21">
        <f t="shared" si="126"/>
        <v>-0.25000013411045074</v>
      </c>
      <c r="X31" s="21">
        <f t="shared" si="127"/>
        <v>0.69641945278805817</v>
      </c>
      <c r="Y31" s="21">
        <f t="shared" si="128"/>
        <v>-0.19999999999527063</v>
      </c>
      <c r="Z31" s="21">
        <f t="shared" si="129"/>
        <v>0.72456887472463694</v>
      </c>
      <c r="AA31" s="21">
        <f t="shared" si="130"/>
        <v>3.0085904832853866E-2</v>
      </c>
      <c r="AB31" s="22">
        <f t="shared" si="131"/>
        <v>1.2492417231633566E-3</v>
      </c>
      <c r="AC31" s="26"/>
      <c r="AD31" s="52">
        <f t="shared" si="132"/>
        <v>111.03752161507504</v>
      </c>
      <c r="AE31" s="53">
        <f t="shared" si="133"/>
        <v>-16.023178876875775</v>
      </c>
      <c r="AF31" s="26"/>
      <c r="AG31" s="67">
        <f t="shared" si="134"/>
        <v>1.1094003727399966</v>
      </c>
      <c r="AH31" s="67">
        <f t="shared" si="135"/>
        <v>33.238156058647043</v>
      </c>
      <c r="AI31" s="26"/>
      <c r="AJ31" s="20">
        <f t="shared" si="136"/>
        <v>153.01866853200423</v>
      </c>
    </row>
    <row r="32" spans="2:100" ht="15.75" x14ac:dyDescent="0.25">
      <c r="B32" s="113">
        <v>13</v>
      </c>
      <c r="C32" s="114"/>
      <c r="D32" s="100">
        <v>45304.375</v>
      </c>
      <c r="E32" s="97">
        <f t="shared" ref="E32" si="137">D32-D31</f>
        <v>1</v>
      </c>
      <c r="F32" s="98">
        <f t="shared" ref="F32" si="138">D32-D$20</f>
        <v>25.083333333335759</v>
      </c>
      <c r="G32" s="17">
        <v>808879.42500000005</v>
      </c>
      <c r="H32" s="17">
        <v>9158934.1165000014</v>
      </c>
      <c r="I32" s="18">
        <v>2538.6590000000001</v>
      </c>
      <c r="K32" s="19">
        <f t="shared" ref="K32:K33" si="139">(G32-G31)*100</f>
        <v>-0.64999999012798071</v>
      </c>
      <c r="L32" s="20">
        <f t="shared" ref="L32:L33" si="140">(H32-H31)*100</f>
        <v>0.50000026822090149</v>
      </c>
      <c r="M32" s="20">
        <f t="shared" ref="M32:M33" si="141">SQRT(K32^2+L32^2)</f>
        <v>0.82006112905523598</v>
      </c>
      <c r="N32" s="20">
        <f t="shared" ref="N32:N33" si="142">(I32-I31)*100</f>
        <v>5.0000000010186341E-2</v>
      </c>
      <c r="O32" s="21">
        <f t="shared" ref="O32:O33" si="143">(SQRT((G32-G31)^2+(H32-H31)^2+(I32-I31)^2)*100)</f>
        <v>0.82158399168214513</v>
      </c>
      <c r="P32" s="21">
        <f t="shared" ref="P32:P33" si="144">O32/(F32-F31)</f>
        <v>0.82158399168214513</v>
      </c>
      <c r="Q32" s="22">
        <f t="shared" ref="Q32:Q33" si="145">(P32-P31)/(F32-F31)</f>
        <v>-7.9803843198602564E-2</v>
      </c>
      <c r="R32" s="26"/>
      <c r="S32" s="52">
        <f t="shared" ref="S32:S33" si="146">IF(K32&lt;0, ATAN2(L32,K32)*180/PI()+360,ATAN2(L32,K32)*180/PI())</f>
        <v>307.56860730312076</v>
      </c>
      <c r="T32" s="53">
        <f t="shared" ref="T32:T33" si="147">ATAN(N32/M32)*180/PI()</f>
        <v>3.4890654475664418</v>
      </c>
      <c r="U32" s="26"/>
      <c r="V32" s="23">
        <f t="shared" ref="V32:V33" si="148">(G32-$G$20)*100</f>
        <v>0</v>
      </c>
      <c r="W32" s="21">
        <f t="shared" ref="W32:W33" si="149">(H32-$H$20)*100</f>
        <v>0.25000013411045074</v>
      </c>
      <c r="X32" s="21">
        <f t="shared" ref="X32:X33" si="150">SQRT(V32^2+W32^2)</f>
        <v>0.25000013411045074</v>
      </c>
      <c r="Y32" s="21">
        <f t="shared" ref="Y32:Y33" si="151">(I32-$I$20)*100</f>
        <v>-0.14999999998508429</v>
      </c>
      <c r="Z32" s="21">
        <f t="shared" ref="Z32:Z33" si="152">SQRT((G32-$G$20)^2+(H32-$H$20)^2+(I32-$I$20)^2)*100</f>
        <v>0.29154770973336191</v>
      </c>
      <c r="AA32" s="21">
        <f t="shared" ref="AA32:AA33" si="153">Z32/F32</f>
        <v>1.1623164507641212E-2</v>
      </c>
      <c r="AB32" s="22">
        <f t="shared" ref="AB32:AB33" si="154">(AA32-$AA$20)/(F32-$F$20)</f>
        <v>4.6338197372651512E-4</v>
      </c>
      <c r="AC32" s="26"/>
      <c r="AD32" s="52">
        <f t="shared" ref="AD32:AD33" si="155">IF(F32&lt;=0,NA(),IF((G32-$G$20)&lt;0,ATAN2((H32-$H$20),(G32-$G$20))*180/PI()+360,ATAN2((H32-$H$20),(G32-$G$20))*180/PI()))</f>
        <v>0</v>
      </c>
      <c r="AE32" s="53">
        <f t="shared" ref="AE32:AE33" si="156">IF(E32&lt;=0,NA(),ATAN(Y32/X32)*180/PI())</f>
        <v>-30.963742969630943</v>
      </c>
      <c r="AF32" s="26"/>
      <c r="AG32" s="67">
        <f t="shared" ref="AG32:AG33" si="157">1/(O32/E32)</f>
        <v>1.2171610086420483</v>
      </c>
      <c r="AH32" s="67">
        <f t="shared" ref="AH32:AH33" si="158">1/(Z32/F32)</f>
        <v>86.035089612866415</v>
      </c>
      <c r="AI32" s="26"/>
      <c r="AJ32" s="20">
        <f t="shared" ref="AJ32:AJ33" si="159">SQRT((G32-$E$11)^2+(H32-$F$11)^2+(I32-$G$11)^2)</f>
        <v>153.01623448192987</v>
      </c>
    </row>
    <row r="33" spans="2:36" ht="15.75" x14ac:dyDescent="0.25">
      <c r="B33" s="113">
        <v>14</v>
      </c>
      <c r="C33" s="114"/>
      <c r="D33" s="100">
        <v>45305.375</v>
      </c>
      <c r="E33" s="97">
        <f t="shared" ref="E33:E34" si="160">D33-D32</f>
        <v>1</v>
      </c>
      <c r="F33" s="98">
        <f t="shared" ref="F33:F34" si="161">D33-D$20</f>
        <v>26.083333333335759</v>
      </c>
      <c r="G33" s="17">
        <v>808879.43400000001</v>
      </c>
      <c r="H33" s="17">
        <v>9158934.1125000007</v>
      </c>
      <c r="I33" s="18">
        <v>2538.6615000000002</v>
      </c>
      <c r="K33" s="19">
        <f t="shared" si="139"/>
        <v>0.89999999618157744</v>
      </c>
      <c r="L33" s="20">
        <f t="shared" si="140"/>
        <v>-0.40000006556510925</v>
      </c>
      <c r="M33" s="20">
        <f t="shared" si="141"/>
        <v>0.98488580331880671</v>
      </c>
      <c r="N33" s="20">
        <f t="shared" si="142"/>
        <v>0.25000000000545697</v>
      </c>
      <c r="O33" s="21">
        <f t="shared" si="143"/>
        <v>1.0161200940743469</v>
      </c>
      <c r="P33" s="21">
        <f t="shared" si="144"/>
        <v>1.0161200940743469</v>
      </c>
      <c r="Q33" s="22">
        <f t="shared" si="145"/>
        <v>0.19453610239220176</v>
      </c>
      <c r="R33" s="26"/>
      <c r="S33" s="52">
        <f t="shared" si="146"/>
        <v>113.96249255030536</v>
      </c>
      <c r="T33" s="53">
        <f t="shared" si="147"/>
        <v>14.242942833683877</v>
      </c>
      <c r="U33" s="26"/>
      <c r="V33" s="23">
        <f t="shared" si="148"/>
        <v>0.89999999618157744</v>
      </c>
      <c r="W33" s="21">
        <f t="shared" si="149"/>
        <v>-0.14999993145465851</v>
      </c>
      <c r="X33" s="21">
        <f t="shared" si="150"/>
        <v>0.91241436450948188</v>
      </c>
      <c r="Y33" s="21">
        <f t="shared" si="151"/>
        <v>0.10000000002037268</v>
      </c>
      <c r="Z33" s="21">
        <f t="shared" si="152"/>
        <v>0.91787797259075576</v>
      </c>
      <c r="AA33" s="21">
        <f t="shared" si="153"/>
        <v>3.5190209811782891E-2</v>
      </c>
      <c r="AB33" s="22">
        <f t="shared" si="154"/>
        <v>1.3491454240937874E-3</v>
      </c>
      <c r="AC33" s="26"/>
      <c r="AD33" s="52">
        <f t="shared" si="155"/>
        <v>99.462318001652008</v>
      </c>
      <c r="AE33" s="53">
        <f t="shared" si="156"/>
        <v>6.2546150712746122</v>
      </c>
      <c r="AF33" s="26"/>
      <c r="AG33" s="67">
        <f t="shared" si="157"/>
        <v>0.98413564088698413</v>
      </c>
      <c r="AH33" s="67">
        <f t="shared" si="158"/>
        <v>28.416994537644548</v>
      </c>
      <c r="AI33" s="26"/>
      <c r="AJ33" s="20">
        <f t="shared" si="159"/>
        <v>153.01718885625456</v>
      </c>
    </row>
    <row r="34" spans="2:36" ht="15.75" x14ac:dyDescent="0.25">
      <c r="B34" s="113">
        <v>15</v>
      </c>
      <c r="C34" s="114"/>
      <c r="D34" s="100">
        <v>45309.375</v>
      </c>
      <c r="E34" s="97">
        <f t="shared" si="160"/>
        <v>4</v>
      </c>
      <c r="F34" s="98">
        <f t="shared" si="161"/>
        <v>30.083333333335759</v>
      </c>
      <c r="G34" s="17">
        <v>808879.43700000003</v>
      </c>
      <c r="H34" s="17">
        <v>9158934.113499999</v>
      </c>
      <c r="I34" s="18">
        <v>2538.6610000000001</v>
      </c>
      <c r="K34" s="19">
        <f t="shared" ref="K34:K35" si="162">(G34-G33)*100</f>
        <v>0.30000000260770321</v>
      </c>
      <c r="L34" s="20">
        <f t="shared" ref="L34:L35" si="163">(H34-H33)*100</f>
        <v>9.999983012676239E-2</v>
      </c>
      <c r="M34" s="20">
        <f t="shared" ref="M34:M35" si="164">SQRT(K34^2+L34^2)</f>
        <v>0.31622771477212946</v>
      </c>
      <c r="N34" s="20">
        <f t="shared" ref="N34:N35" si="165">(I34-I33)*100</f>
        <v>-5.0000000010186341E-2</v>
      </c>
      <c r="O34" s="21">
        <f t="shared" ref="O34:O35" si="166">(SQRT((G34-G33)^2+(H34-H33)^2+(I34-I33)^2)*100)</f>
        <v>0.32015616125731811</v>
      </c>
      <c r="P34" s="21">
        <f t="shared" ref="P34:P35" si="167">O34/(F34-F33)</f>
        <v>8.0039040314329526E-2</v>
      </c>
      <c r="Q34" s="22">
        <f t="shared" ref="Q34:Q35" si="168">(P34-P33)/(F34-F33)</f>
        <v>-0.23402026344000434</v>
      </c>
      <c r="R34" s="26"/>
      <c r="S34" s="52">
        <f t="shared" ref="S34:S35" si="169">IF(K34&lt;0, ATAN2(L34,K34)*180/PI()+360,ATAN2(L34,K34)*180/PI())</f>
        <v>71.565080525551835</v>
      </c>
      <c r="T34" s="53">
        <f t="shared" ref="T34:T35" si="170">ATAN(N34/M34)*180/PI()</f>
        <v>-8.9848783657331008</v>
      </c>
      <c r="U34" s="26"/>
      <c r="V34" s="23">
        <f t="shared" ref="V34:V35" si="171">(G34-$G$20)*100</f>
        <v>1.1999999987892807</v>
      </c>
      <c r="W34" s="21">
        <f t="shared" ref="W34:W35" si="172">(H34-$H$20)*100</f>
        <v>-5.0000101327896118E-2</v>
      </c>
      <c r="X34" s="21">
        <f t="shared" ref="X34:X35" si="173">SQRT(V34^2+W34^2)</f>
        <v>1.2010412179551015</v>
      </c>
      <c r="Y34" s="21">
        <f t="shared" ref="Y34:Y35" si="174">(I34-$I$20)*100</f>
        <v>5.0000000010186341E-2</v>
      </c>
      <c r="Z34" s="21">
        <f t="shared" ref="Z34:Z35" si="175">SQRT((G34-$G$20)^2+(H34-$H$20)^2+(I34-$I$20)^2)*100</f>
        <v>1.2020815310236208</v>
      </c>
      <c r="AA34" s="21">
        <f t="shared" ref="AA34:AA35" si="176">Z34/F34</f>
        <v>3.9958388842887223E-2</v>
      </c>
      <c r="AB34" s="22">
        <f t="shared" ref="AB34:AB35" si="177">(AA34-$AA$20)/(F34-$F$20)</f>
        <v>1.3282566928382493E-3</v>
      </c>
      <c r="AC34" s="26"/>
      <c r="AD34" s="52">
        <f t="shared" ref="AD34:AD35" si="178">IF(F34&lt;=0,NA(),IF((G34-$G$20)&lt;0,ATAN2((H34-$H$20),(G34-$G$20))*180/PI()+360,ATAN2((H34-$H$20),(G34-$G$20))*180/PI()))</f>
        <v>92.385948862459088</v>
      </c>
      <c r="AE34" s="53">
        <f t="shared" ref="AE34:AE35" si="179">IF(E34&lt;=0,NA(),ATAN(Y34/X34)*180/PI())</f>
        <v>2.3838779731560167</v>
      </c>
      <c r="AF34" s="26"/>
      <c r="AG34" s="67">
        <f t="shared" ref="AG34:AG35" si="180">1/(O34/E34)</f>
        <v>12.493902926281942</v>
      </c>
      <c r="AH34" s="67">
        <f t="shared" ref="AH34:AH35" si="181">1/(Z34/F34)</f>
        <v>25.026034055875218</v>
      </c>
      <c r="AI34" s="26"/>
      <c r="AJ34" s="20">
        <f t="shared" ref="AJ34:AJ35" si="182">SQRT((G34-$E$11)^2+(H34-$F$11)^2+(I34-$G$11)^2)</f>
        <v>153.01518976135841</v>
      </c>
    </row>
    <row r="35" spans="2:36" ht="15.75" x14ac:dyDescent="0.25">
      <c r="B35" s="113">
        <v>16</v>
      </c>
      <c r="C35" s="114"/>
      <c r="D35" s="100">
        <v>45310.375</v>
      </c>
      <c r="E35" s="97">
        <f t="shared" ref="E35:E36" si="183">D35-D34</f>
        <v>1</v>
      </c>
      <c r="F35" s="98">
        <f t="shared" ref="F35:F36" si="184">D35-D$20</f>
        <v>31.083333333335759</v>
      </c>
      <c r="G35" s="17">
        <v>808879.41250000009</v>
      </c>
      <c r="H35" s="17">
        <v>9158934.1229999997</v>
      </c>
      <c r="I35" s="18">
        <v>2538.6644999999999</v>
      </c>
      <c r="K35" s="19">
        <f t="shared" si="162"/>
        <v>-2.4499999941326678</v>
      </c>
      <c r="L35" s="20">
        <f t="shared" si="163"/>
        <v>0.95000006258487701</v>
      </c>
      <c r="M35" s="20">
        <f t="shared" si="164"/>
        <v>2.6277366858498858</v>
      </c>
      <c r="N35" s="20">
        <f t="shared" si="165"/>
        <v>0.34999999998035491</v>
      </c>
      <c r="O35" s="21">
        <f t="shared" si="166"/>
        <v>2.65094324536524</v>
      </c>
      <c r="P35" s="21">
        <f t="shared" si="167"/>
        <v>2.65094324536524</v>
      </c>
      <c r="Q35" s="22">
        <f t="shared" si="168"/>
        <v>2.5709042050509106</v>
      </c>
      <c r="R35" s="26"/>
      <c r="S35" s="52">
        <f t="shared" si="169"/>
        <v>291.19405780010788</v>
      </c>
      <c r="T35" s="53">
        <f t="shared" si="170"/>
        <v>7.5868260209016327</v>
      </c>
      <c r="U35" s="26"/>
      <c r="V35" s="23">
        <f t="shared" si="171"/>
        <v>-1.2499999953433871</v>
      </c>
      <c r="W35" s="21">
        <f t="shared" si="172"/>
        <v>0.8999999612569809</v>
      </c>
      <c r="X35" s="21">
        <f t="shared" si="173"/>
        <v>1.5402921536582062</v>
      </c>
      <c r="Y35" s="21">
        <f t="shared" si="174"/>
        <v>0.39999999999054126</v>
      </c>
      <c r="Z35" s="21">
        <f t="shared" si="175"/>
        <v>1.5913830207129485</v>
      </c>
      <c r="AA35" s="21">
        <f t="shared" si="176"/>
        <v>5.1197308977356276E-2</v>
      </c>
      <c r="AB35" s="22">
        <f t="shared" si="177"/>
        <v>1.6470984121400199E-3</v>
      </c>
      <c r="AC35" s="26"/>
      <c r="AD35" s="52">
        <f t="shared" si="178"/>
        <v>305.75388618609509</v>
      </c>
      <c r="AE35" s="53">
        <f t="shared" si="179"/>
        <v>14.557631252269296</v>
      </c>
      <c r="AF35" s="26"/>
      <c r="AG35" s="67">
        <f t="shared" si="180"/>
        <v>0.37722422075551554</v>
      </c>
      <c r="AH35" s="67">
        <f t="shared" si="181"/>
        <v>19.532276597629057</v>
      </c>
      <c r="AI35" s="26"/>
      <c r="AJ35" s="20">
        <f t="shared" si="182"/>
        <v>153.01492499024133</v>
      </c>
    </row>
    <row r="36" spans="2:36" ht="15.75" x14ac:dyDescent="0.25">
      <c r="B36" s="113">
        <v>17</v>
      </c>
      <c r="C36" s="114"/>
      <c r="D36" s="100">
        <v>45311.375</v>
      </c>
      <c r="E36" s="97">
        <f t="shared" si="183"/>
        <v>1</v>
      </c>
      <c r="F36" s="98">
        <f t="shared" si="184"/>
        <v>32.083333333335759</v>
      </c>
      <c r="G36" s="17">
        <v>808879.41800000006</v>
      </c>
      <c r="H36" s="17">
        <v>9158934.120000001</v>
      </c>
      <c r="I36" s="18">
        <v>2538.66</v>
      </c>
      <c r="K36" s="19">
        <f t="shared" ref="K36:K37" si="185">(G36-G35)*100</f>
        <v>0.54999999701976776</v>
      </c>
      <c r="L36" s="20">
        <f t="shared" ref="L36:L37" si="186">(H36-H35)*100</f>
        <v>-0.29999986290931702</v>
      </c>
      <c r="M36" s="20">
        <f t="shared" ref="M36:M37" si="187">SQRT(K36^2+L36^2)</f>
        <v>0.62649813604459637</v>
      </c>
      <c r="N36" s="20">
        <f t="shared" ref="N36:N37" si="188">(I36-I35)*100</f>
        <v>-0.4500000000007276</v>
      </c>
      <c r="O36" s="21">
        <f t="shared" ref="O36:O37" si="189">(SQRT((G36-G35)^2+(H36-H35)^2+(I36-I35)^2)*100)</f>
        <v>0.77136237558491816</v>
      </c>
      <c r="P36" s="21">
        <f t="shared" ref="P36:P37" si="190">O36/(F36-F35)</f>
        <v>0.77136237558491816</v>
      </c>
      <c r="Q36" s="22">
        <f t="shared" ref="Q36:Q37" si="191">(P36-P35)/(F36-F35)</f>
        <v>-1.8795808697803218</v>
      </c>
      <c r="R36" s="26"/>
      <c r="S36" s="52">
        <f t="shared" ref="S36:S37" si="192">IF(K36&lt;0, ATAN2(L36,K36)*180/PI()+360,ATAN2(L36,K36)*180/PI())</f>
        <v>118.61044878986664</v>
      </c>
      <c r="T36" s="53">
        <f t="shared" ref="T36:T37" si="193">ATAN(N36/M36)*180/PI()</f>
        <v>-35.688866062623802</v>
      </c>
      <c r="U36" s="26"/>
      <c r="V36" s="23">
        <f t="shared" ref="V36:V37" si="194">(G36-$G$20)*100</f>
        <v>-0.69999999832361937</v>
      </c>
      <c r="W36" s="21">
        <f t="shared" ref="W36:W37" si="195">(H36-$H$20)*100</f>
        <v>0.60000009834766388</v>
      </c>
      <c r="X36" s="21">
        <f t="shared" ref="X36:X37" si="196">SQRT(V36^2+W36^2)</f>
        <v>0.92195450846030003</v>
      </c>
      <c r="Y36" s="21">
        <f t="shared" ref="Y36:Y37" si="197">(I36-$I$20)*100</f>
        <v>-5.0000000010186341E-2</v>
      </c>
      <c r="Z36" s="21">
        <f t="shared" ref="Z36:Z37" si="198">SQRT((G36-$G$20)^2+(H36-$H$20)^2+(I36-$I$20)^2)*100</f>
        <v>0.92330932827048384</v>
      </c>
      <c r="AA36" s="21">
        <f t="shared" ref="AA36:AA37" si="199">Z36/F36</f>
        <v>2.8778472569467452E-2</v>
      </c>
      <c r="AB36" s="22">
        <f t="shared" ref="AB36:AB37" si="200">(AA36-$AA$20)/(F36-$F$20)</f>
        <v>8.9699135281450209E-4</v>
      </c>
      <c r="AC36" s="26"/>
      <c r="AD36" s="52">
        <f t="shared" ref="AD36:AD37" si="201">IF(F36&lt;=0,NA(),IF((G36-$G$20)&lt;0,ATAN2((H36-$H$20),(G36-$G$20))*180/PI()+360,ATAN2((H36-$H$20),(G36-$G$20))*180/PI()))</f>
        <v>310.60129935331469</v>
      </c>
      <c r="AE36" s="53">
        <f t="shared" ref="AE36:AE37" si="202">IF(E36&lt;=0,NA(),ATAN(Y36/X36)*180/PI())</f>
        <v>-3.1042587022511912</v>
      </c>
      <c r="AF36" s="26"/>
      <c r="AG36" s="67">
        <f t="shared" ref="AG36:AG37" si="203">1/(O36/E36)</f>
        <v>1.2964075402844322</v>
      </c>
      <c r="AH36" s="67">
        <f t="shared" ref="AH36:AH37" si="204">1/(Z36/F36)</f>
        <v>34.748195811509156</v>
      </c>
      <c r="AI36" s="26"/>
      <c r="AJ36" s="20">
        <f t="shared" ref="AJ36:AJ37" si="205">SQRT((G36-$E$11)^2+(H36-$F$11)^2+(I36-$G$11)^2)</f>
        <v>153.01542363069035</v>
      </c>
    </row>
    <row r="37" spans="2:36" ht="15.75" x14ac:dyDescent="0.25">
      <c r="B37" s="113">
        <v>18</v>
      </c>
      <c r="C37" s="114"/>
      <c r="D37" s="100">
        <v>45316.375</v>
      </c>
      <c r="E37" s="97">
        <f t="shared" ref="E37:E38" si="206">D37-D36</f>
        <v>5</v>
      </c>
      <c r="F37" s="98">
        <f t="shared" ref="F37:F38" si="207">D37-D$20</f>
        <v>37.083333333335759</v>
      </c>
      <c r="G37" s="17">
        <v>808879.41899999999</v>
      </c>
      <c r="H37" s="17">
        <v>9158934.1204999983</v>
      </c>
      <c r="I37" s="18">
        <v>2538.6615000000002</v>
      </c>
      <c r="K37" s="19">
        <f t="shared" si="185"/>
        <v>9.9999993108212948E-2</v>
      </c>
      <c r="L37" s="20">
        <f t="shared" si="186"/>
        <v>4.9999728798866272E-2</v>
      </c>
      <c r="M37" s="20">
        <f t="shared" si="187"/>
        <v>0.11180327142621012</v>
      </c>
      <c r="N37" s="20">
        <f t="shared" si="188"/>
        <v>0.15000000003055902</v>
      </c>
      <c r="O37" s="21">
        <f t="shared" si="189"/>
        <v>0.18708279319801305</v>
      </c>
      <c r="P37" s="21">
        <f t="shared" si="190"/>
        <v>3.741655863960261E-2</v>
      </c>
      <c r="Q37" s="22">
        <f t="shared" si="191"/>
        <v>-0.14678916338906312</v>
      </c>
      <c r="R37" s="26"/>
      <c r="S37" s="52">
        <f t="shared" si="192"/>
        <v>63.435071553023562</v>
      </c>
      <c r="T37" s="53">
        <f t="shared" si="193"/>
        <v>53.300806100589455</v>
      </c>
      <c r="U37" s="26"/>
      <c r="V37" s="23">
        <f t="shared" si="194"/>
        <v>-0.60000000521540642</v>
      </c>
      <c r="W37" s="21">
        <f t="shared" si="195"/>
        <v>0.64999982714653015</v>
      </c>
      <c r="X37" s="21">
        <f t="shared" si="196"/>
        <v>0.88459017717189625</v>
      </c>
      <c r="Y37" s="21">
        <f t="shared" si="197"/>
        <v>0.10000000002037268</v>
      </c>
      <c r="Z37" s="21">
        <f t="shared" si="198"/>
        <v>0.89022456804622141</v>
      </c>
      <c r="AA37" s="21">
        <f t="shared" si="199"/>
        <v>2.4006055767536984E-2</v>
      </c>
      <c r="AB37" s="22">
        <f t="shared" si="200"/>
        <v>6.4735431283241562E-4</v>
      </c>
      <c r="AC37" s="26"/>
      <c r="AD37" s="52">
        <f t="shared" si="201"/>
        <v>317.29060220046733</v>
      </c>
      <c r="AE37" s="53">
        <f t="shared" si="202"/>
        <v>6.4497169436166422</v>
      </c>
      <c r="AF37" s="26"/>
      <c r="AG37" s="67">
        <f t="shared" si="203"/>
        <v>26.726135068487441</v>
      </c>
      <c r="AH37" s="67">
        <f t="shared" si="204"/>
        <v>41.656155833491169</v>
      </c>
      <c r="AI37" s="26"/>
      <c r="AJ37" s="20">
        <f t="shared" si="205"/>
        <v>153.01476815380761</v>
      </c>
    </row>
    <row r="38" spans="2:36" ht="15.75" x14ac:dyDescent="0.25">
      <c r="B38" s="113">
        <v>19</v>
      </c>
      <c r="C38" s="114"/>
      <c r="D38" s="100">
        <v>45320.375</v>
      </c>
      <c r="E38" s="97">
        <f t="shared" si="206"/>
        <v>4</v>
      </c>
      <c r="F38" s="98">
        <f t="shared" si="207"/>
        <v>41.083333333335759</v>
      </c>
      <c r="G38" s="17">
        <v>808879.42800000007</v>
      </c>
      <c r="H38" s="17">
        <v>9158934.1170000006</v>
      </c>
      <c r="I38" s="18">
        <v>2538.6610000000001</v>
      </c>
      <c r="K38" s="19">
        <f t="shared" ref="K38:K39" si="208">(G38-G37)*100</f>
        <v>0.90000000782310963</v>
      </c>
      <c r="L38" s="20">
        <f t="shared" ref="L38:L39" si="209">(H38-H37)*100</f>
        <v>-0.34999977797269821</v>
      </c>
      <c r="M38" s="20">
        <f t="shared" ref="M38:M39" si="210">SQRT(K38^2+L38^2)</f>
        <v>0.96566032260963042</v>
      </c>
      <c r="N38" s="20">
        <f t="shared" ref="N38:N39" si="211">(I38-I37)*100</f>
        <v>-5.0000000010186341E-2</v>
      </c>
      <c r="O38" s="21">
        <f t="shared" ref="O38:O39" si="212">(SQRT((G38-G37)^2+(H38-H37)^2+(I38-I37)^2)*100)</f>
        <v>0.96695390720734664</v>
      </c>
      <c r="P38" s="21">
        <f t="shared" ref="P38:P39" si="213">O38/(F38-F37)</f>
        <v>0.24173847680183666</v>
      </c>
      <c r="Q38" s="22">
        <f t="shared" ref="Q38:Q39" si="214">(P38-P37)/(F38-F37)</f>
        <v>5.1080479540558513E-2</v>
      </c>
      <c r="R38" s="26"/>
      <c r="S38" s="52">
        <f t="shared" ref="S38:S39" si="215">IF(K38&lt;0, ATAN2(L38,K38)*180/PI()+360,ATAN2(L38,K38)*180/PI())</f>
        <v>111.25049306103524</v>
      </c>
      <c r="T38" s="53">
        <f t="shared" ref="T38:T39" si="216">ATAN(N38/M38)*180/PI()</f>
        <v>-2.9640163171335354</v>
      </c>
      <c r="U38" s="26"/>
      <c r="V38" s="23">
        <f t="shared" ref="V38:V39" si="217">(G38-$G$20)*100</f>
        <v>0.30000000260770321</v>
      </c>
      <c r="W38" s="21">
        <f t="shared" ref="W38:W39" si="218">(H38-$H$20)*100</f>
        <v>0.30000004917383194</v>
      </c>
      <c r="X38" s="21">
        <f t="shared" ref="X38:X39" si="219">SQRT(V38^2+W38^2)</f>
        <v>0.42426410532700443</v>
      </c>
      <c r="Y38" s="21">
        <f t="shared" ref="Y38:Y39" si="220">(I38-$I$20)*100</f>
        <v>5.0000000010186341E-2</v>
      </c>
      <c r="Z38" s="21">
        <f t="shared" ref="Z38:Z39" si="221">SQRT((G38-$G$20)^2+(H38-$H$20)^2+(I38-$I$20)^2)*100</f>
        <v>0.4272002236304917</v>
      </c>
      <c r="AA38" s="21">
        <f t="shared" ref="AA38:AA39" si="222">Z38/F38</f>
        <v>1.0398382725285189E-2</v>
      </c>
      <c r="AB38" s="22">
        <f t="shared" ref="AB38:AB39" si="223">(AA38-$AA$20)/(F38-$F$20)</f>
        <v>2.5310465051402614E-4</v>
      </c>
      <c r="AC38" s="26"/>
      <c r="AD38" s="52">
        <f t="shared" ref="AD38:AD39" si="224">IF(F38&lt;=0,NA(),IF((G38-$G$20)&lt;0,ATAN2((H38-$H$20),(G38-$G$20))*180/PI()+360,ATAN2((H38-$H$20),(G38-$G$20))*180/PI()))</f>
        <v>44.99999555326265</v>
      </c>
      <c r="AE38" s="53">
        <f t="shared" ref="AE38:AE39" si="225">IF(E38&lt;=0,NA(),ATAN(Y38/X38)*180/PI())</f>
        <v>6.7213687659621044</v>
      </c>
      <c r="AF38" s="26"/>
      <c r="AG38" s="67">
        <f t="shared" ref="AG38:AG39" si="226">1/(O38/E38)</f>
        <v>4.1367018326161729</v>
      </c>
      <c r="AH38" s="67">
        <f t="shared" ref="AH38:AH39" si="227">1/(Z38/F38)</f>
        <v>96.168801093304026</v>
      </c>
      <c r="AI38" s="26"/>
      <c r="AJ38" s="20">
        <f t="shared" ref="AJ38:AJ39" si="228">SQRT((G38-$E$11)^2+(H38-$F$11)^2+(I38-$G$11)^2)</f>
        <v>153.01495360591238</v>
      </c>
    </row>
    <row r="39" spans="2:36" ht="15.75" x14ac:dyDescent="0.25">
      <c r="B39" s="113">
        <v>20</v>
      </c>
      <c r="C39" s="114"/>
      <c r="D39" s="100">
        <v>45322.375</v>
      </c>
      <c r="E39" s="97">
        <f t="shared" ref="E39:E40" si="229">D39-D38</f>
        <v>2</v>
      </c>
      <c r="F39" s="98">
        <f t="shared" ref="F39:F40" si="230">D39-D$20</f>
        <v>43.083333333335759</v>
      </c>
      <c r="G39" s="17">
        <v>808879.43400000001</v>
      </c>
      <c r="H39" s="17">
        <v>9158934.113499999</v>
      </c>
      <c r="I39" s="18">
        <v>2538.6605</v>
      </c>
      <c r="K39" s="19">
        <f t="shared" si="208"/>
        <v>0.59999999357387424</v>
      </c>
      <c r="L39" s="20">
        <f t="shared" si="209"/>
        <v>-0.35000015050172806</v>
      </c>
      <c r="M39" s="20">
        <f t="shared" si="210"/>
        <v>0.69462226975521124</v>
      </c>
      <c r="N39" s="20">
        <f t="shared" si="211"/>
        <v>-5.0000000010186341E-2</v>
      </c>
      <c r="O39" s="21">
        <f t="shared" si="212"/>
        <v>0.69641948396128328</v>
      </c>
      <c r="P39" s="21">
        <f t="shared" si="213"/>
        <v>0.34820974198064164</v>
      </c>
      <c r="Q39" s="22">
        <f t="shared" si="214"/>
        <v>5.323563258940249E-2</v>
      </c>
      <c r="R39" s="26"/>
      <c r="S39" s="52">
        <f t="shared" si="215"/>
        <v>120.25644815365199</v>
      </c>
      <c r="T39" s="53">
        <f t="shared" si="216"/>
        <v>-4.1171390622182731</v>
      </c>
      <c r="U39" s="26"/>
      <c r="V39" s="23">
        <f t="shared" si="217"/>
        <v>0.89999999618157744</v>
      </c>
      <c r="W39" s="21">
        <f t="shared" si="218"/>
        <v>-5.0000101327896118E-2</v>
      </c>
      <c r="X39" s="21">
        <f t="shared" si="219"/>
        <v>0.90138782067411993</v>
      </c>
      <c r="Y39" s="21">
        <f t="shared" si="220"/>
        <v>0</v>
      </c>
      <c r="Z39" s="21">
        <f t="shared" si="221"/>
        <v>0.90138782067411982</v>
      </c>
      <c r="AA39" s="21">
        <f t="shared" si="222"/>
        <v>2.0921961021448412E-2</v>
      </c>
      <c r="AB39" s="22">
        <f t="shared" si="223"/>
        <v>4.8561611655196677E-4</v>
      </c>
      <c r="AC39" s="26"/>
      <c r="AD39" s="52">
        <f t="shared" si="224"/>
        <v>93.17983656421336</v>
      </c>
      <c r="AE39" s="53">
        <f t="shared" si="225"/>
        <v>0</v>
      </c>
      <c r="AF39" s="26"/>
      <c r="AG39" s="67">
        <f t="shared" si="226"/>
        <v>2.8718323453902506</v>
      </c>
      <c r="AH39" s="67">
        <f t="shared" si="227"/>
        <v>47.796666812199746</v>
      </c>
      <c r="AI39" s="26"/>
      <c r="AJ39" s="20">
        <f t="shared" si="228"/>
        <v>153.01615277465714</v>
      </c>
    </row>
    <row r="40" spans="2:36" ht="15.75" x14ac:dyDescent="0.25">
      <c r="B40" s="113">
        <v>21</v>
      </c>
      <c r="C40" s="114"/>
      <c r="D40" s="100">
        <v>45326.375</v>
      </c>
      <c r="E40" s="97">
        <f t="shared" si="229"/>
        <v>4</v>
      </c>
      <c r="F40" s="98">
        <f t="shared" si="230"/>
        <v>47.083333333335759</v>
      </c>
      <c r="G40" s="17">
        <v>808879.42149999994</v>
      </c>
      <c r="H40" s="17">
        <v>9158934.1195</v>
      </c>
      <c r="I40" s="18">
        <v>2538.6545000000001</v>
      </c>
      <c r="K40" s="19">
        <f t="shared" ref="K40:K41" si="231">(G40-G39)*100</f>
        <v>-1.2500000069849193</v>
      </c>
      <c r="L40" s="20">
        <f t="shared" ref="L40:L41" si="232">(H40-H39)*100</f>
        <v>0.60000009834766388</v>
      </c>
      <c r="M40" s="20">
        <f t="shared" ref="M40:M41" si="233">SQRT(K40^2+L40^2)</f>
        <v>1.3865425112413627</v>
      </c>
      <c r="N40" s="20">
        <f t="shared" ref="N40:N41" si="234">(I40-I39)*100</f>
        <v>-0.59999999998581188</v>
      </c>
      <c r="O40" s="21">
        <f t="shared" ref="O40:O41" si="235">(SQRT((G40-G39)^2+(H40-H39)^2+(I40-I39)^2)*100)</f>
        <v>1.5107945378053493</v>
      </c>
      <c r="P40" s="21">
        <f t="shared" ref="P40:P41" si="236">O40/(F40-F39)</f>
        <v>0.37769863445133733</v>
      </c>
      <c r="Q40" s="22">
        <f t="shared" ref="Q40:Q41" si="237">(P40-P39)/(F40-F39)</f>
        <v>7.3722231176739234E-3</v>
      </c>
      <c r="R40" s="26"/>
      <c r="S40" s="52">
        <f t="shared" ref="S40:S41" si="238">IF(K40&lt;0, ATAN2(L40,K40)*180/PI()+360,ATAN2(L40,K40)*180/PI())</f>
        <v>295.64100936319136</v>
      </c>
      <c r="T40" s="53">
        <f t="shared" ref="T40:T41" si="239">ATAN(N40/M40)*180/PI()</f>
        <v>-23.39963371915124</v>
      </c>
      <c r="U40" s="26"/>
      <c r="V40" s="23">
        <f t="shared" ref="V40:V41" si="240">(G40-$G$20)*100</f>
        <v>-0.35000001080334187</v>
      </c>
      <c r="W40" s="21">
        <f t="shared" ref="W40:W41" si="241">(H40-$H$20)*100</f>
        <v>0.54999999701976776</v>
      </c>
      <c r="X40" s="21">
        <f t="shared" ref="X40:X41" si="242">SQRT(V40^2+W40^2)</f>
        <v>0.65192024380600733</v>
      </c>
      <c r="Y40" s="21">
        <f t="shared" ref="Y40:Y41" si="243">(I40-$I$20)*100</f>
        <v>-0.59999999998581188</v>
      </c>
      <c r="Z40" s="21">
        <f t="shared" ref="Z40:Z41" si="244">SQRT((G40-$G$20)^2+(H40-$H$20)^2+(I40-$I$20)^2)*100</f>
        <v>0.88600225974150781</v>
      </c>
      <c r="AA40" s="21">
        <f t="shared" ref="AA40:AA41" si="245">Z40/F40</f>
        <v>1.8817747109553178E-2</v>
      </c>
      <c r="AB40" s="22">
        <f t="shared" ref="AB40:AB41" si="246">(AA40-$AA$20)/(F40-$F$20)</f>
        <v>3.9966896515863096E-4</v>
      </c>
      <c r="AC40" s="26"/>
      <c r="AD40" s="52">
        <f t="shared" ref="AD40:AD41" si="247">IF(F40&lt;=0,NA(),IF((G40-$G$20)&lt;0,ATAN2((H40-$H$20),(G40-$G$20))*180/PI()+360,ATAN2((H40-$H$20),(G40-$G$20))*180/PI()))</f>
        <v>327.52880676748941</v>
      </c>
      <c r="AE40" s="53">
        <f t="shared" ref="AE40:AE41" si="248">IF(E40&lt;=0,NA(),ATAN(Y40/X40)*180/PI())</f>
        <v>-42.625162553832169</v>
      </c>
      <c r="AF40" s="26"/>
      <c r="AG40" s="67">
        <f t="shared" ref="AG40:AG41" si="249">1/(O40/E40)</f>
        <v>2.6476134907203113</v>
      </c>
      <c r="AH40" s="67">
        <f t="shared" ref="AH40:AH41" si="250">1/(Z40/F40)</f>
        <v>53.141324207313396</v>
      </c>
      <c r="AI40" s="26"/>
      <c r="AJ40" s="20">
        <f t="shared" ref="AJ40:AJ41" si="251">SQRT((G40-$E$11)^2+(H40-$F$11)^2+(I40-$G$11)^2)</f>
        <v>153.01415839370142</v>
      </c>
    </row>
    <row r="41" spans="2:36" ht="15.75" x14ac:dyDescent="0.25">
      <c r="B41" s="113">
        <v>22</v>
      </c>
      <c r="C41" s="114"/>
      <c r="D41" s="100">
        <v>45328.375</v>
      </c>
      <c r="E41" s="97">
        <f t="shared" ref="E41:E42" si="252">D41-D40</f>
        <v>2</v>
      </c>
      <c r="F41" s="98">
        <f t="shared" ref="F41:F42" si="253">D41-D$20</f>
        <v>49.083333333335759</v>
      </c>
      <c r="G41" s="17">
        <v>808879.42350000003</v>
      </c>
      <c r="H41" s="17">
        <v>9158934.1209999993</v>
      </c>
      <c r="I41" s="18">
        <v>2538.652</v>
      </c>
      <c r="K41" s="19">
        <f t="shared" si="231"/>
        <v>0.20000000949949026</v>
      </c>
      <c r="L41" s="20">
        <f t="shared" si="232"/>
        <v>0.14999993145465851</v>
      </c>
      <c r="M41" s="20">
        <f t="shared" si="233"/>
        <v>0.24999996647239464</v>
      </c>
      <c r="N41" s="20">
        <f t="shared" si="234"/>
        <v>-0.25000000000545697</v>
      </c>
      <c r="O41" s="21">
        <f t="shared" si="235"/>
        <v>0.35355336688953615</v>
      </c>
      <c r="P41" s="21">
        <f t="shared" si="236"/>
        <v>0.17677668344476807</v>
      </c>
      <c r="Q41" s="22">
        <f t="shared" si="237"/>
        <v>-0.10046097550328463</v>
      </c>
      <c r="R41" s="26"/>
      <c r="S41" s="52">
        <f t="shared" si="238"/>
        <v>53.130116227979599</v>
      </c>
      <c r="T41" s="53">
        <f t="shared" si="239"/>
        <v>-45.000003842606155</v>
      </c>
      <c r="U41" s="26"/>
      <c r="V41" s="23">
        <f t="shared" si="240"/>
        <v>-0.1500000013038516</v>
      </c>
      <c r="W41" s="21">
        <f t="shared" si="241"/>
        <v>0.69999992847442627</v>
      </c>
      <c r="X41" s="21">
        <f t="shared" si="242"/>
        <v>0.71589098349913405</v>
      </c>
      <c r="Y41" s="21">
        <f t="shared" si="243"/>
        <v>-0.84999999999126885</v>
      </c>
      <c r="Z41" s="21">
        <f t="shared" si="244"/>
        <v>1.1113054936607281</v>
      </c>
      <c r="AA41" s="21">
        <f t="shared" si="245"/>
        <v>2.2641198512611337E-2</v>
      </c>
      <c r="AB41" s="22">
        <f t="shared" si="246"/>
        <v>4.6128078463722005E-4</v>
      </c>
      <c r="AC41" s="26"/>
      <c r="AD41" s="52">
        <f t="shared" si="247"/>
        <v>347.90524162150354</v>
      </c>
      <c r="AE41" s="53">
        <f t="shared" si="248"/>
        <v>-49.895089244848066</v>
      </c>
      <c r="AF41" s="26"/>
      <c r="AG41" s="67">
        <f t="shared" si="249"/>
        <v>5.6568546287522077</v>
      </c>
      <c r="AH41" s="67">
        <f t="shared" si="250"/>
        <v>44.167273187547544</v>
      </c>
      <c r="AI41" s="26"/>
      <c r="AJ41" s="20">
        <f t="shared" si="251"/>
        <v>153.01182866569252</v>
      </c>
    </row>
    <row r="42" spans="2:36" ht="15.75" x14ac:dyDescent="0.25">
      <c r="B42" s="113">
        <v>23</v>
      </c>
      <c r="C42" s="114"/>
      <c r="D42" s="100">
        <v>45331.375</v>
      </c>
      <c r="E42" s="97">
        <f t="shared" si="252"/>
        <v>3</v>
      </c>
      <c r="F42" s="98">
        <f t="shared" si="253"/>
        <v>52.083333333335759</v>
      </c>
      <c r="G42" s="17">
        <v>808879.43350000004</v>
      </c>
      <c r="H42" s="17">
        <v>9158934.1145000011</v>
      </c>
      <c r="I42" s="18">
        <v>2538.6619999999998</v>
      </c>
      <c r="K42" s="19">
        <f t="shared" ref="K42:K43" si="254">(G42-G41)*100</f>
        <v>1.0000000009313226</v>
      </c>
      <c r="L42" s="20">
        <f t="shared" ref="L42:L43" si="255">(H42-H41)*100</f>
        <v>-0.64999982714653015</v>
      </c>
      <c r="M42" s="20">
        <f t="shared" ref="M42:M43" si="256">SQRT(K42^2+L42^2)</f>
        <v>1.1926859507653993</v>
      </c>
      <c r="N42" s="20">
        <f t="shared" ref="N42:N43" si="257">(I42-I41)*100</f>
        <v>0.99999999997635314</v>
      </c>
      <c r="O42" s="21">
        <f t="shared" ref="O42:O43" si="258">(SQRT((G42-G41)^2+(H42-H41)^2+(I42-I41)^2)*100)</f>
        <v>1.5564381700234258</v>
      </c>
      <c r="P42" s="21">
        <f t="shared" ref="P42:P43" si="259">O42/(F42-F41)</f>
        <v>0.51881272334114192</v>
      </c>
      <c r="Q42" s="22">
        <f t="shared" ref="Q42:Q43" si="260">(P42-P41)/(F42-F41)</f>
        <v>0.11401201329879129</v>
      </c>
      <c r="R42" s="26"/>
      <c r="S42" s="52">
        <f t="shared" ref="S42:S43" si="261">IF(K42&lt;0, ATAN2(L42,K42)*180/PI()+360,ATAN2(L42,K42)*180/PI())</f>
        <v>123.02386056918179</v>
      </c>
      <c r="T42" s="53">
        <f t="shared" ref="T42:T43" si="262">ATAN(N42/M42)*180/PI()</f>
        <v>39.977938193991783</v>
      </c>
      <c r="U42" s="26"/>
      <c r="V42" s="23">
        <f t="shared" ref="V42:V43" si="263">(G42-$G$20)*100</f>
        <v>0.84999999962747097</v>
      </c>
      <c r="W42" s="21">
        <f t="shared" ref="W42:W43" si="264">(H42-$H$20)*100</f>
        <v>5.0000101327896118E-2</v>
      </c>
      <c r="X42" s="21">
        <f t="shared" ref="X42:X43" si="265">SQRT(V42^2+W42^2)</f>
        <v>0.85146932387461882</v>
      </c>
      <c r="Y42" s="21">
        <f t="shared" ref="Y42:Y43" si="266">(I42-$I$20)*100</f>
        <v>0.14999999998508429</v>
      </c>
      <c r="Z42" s="21">
        <f t="shared" ref="Z42:Z43" si="267">SQRT((G42-$G$20)^2+(H42-$H$20)^2+(I42-$I$20)^2)*100</f>
        <v>0.86458082878064435</v>
      </c>
      <c r="AA42" s="21">
        <f t="shared" ref="AA42:AA43" si="268">Z42/F42</f>
        <v>1.6599951912587597E-2</v>
      </c>
      <c r="AB42" s="22">
        <f t="shared" ref="AB42:AB43" si="269">(AA42-$AA$20)/(F42-$F$20)</f>
        <v>3.1871907672166702E-4</v>
      </c>
      <c r="AC42" s="26"/>
      <c r="AD42" s="52">
        <f t="shared" ref="AD42:AD43" si="270">IF(F42&lt;=0,NA(),IF((G42-$G$20)&lt;0,ATAN2((H42-$H$20),(G42-$G$20))*180/PI()+360,ATAN2((H42-$H$20),(G42-$G$20))*180/PI()))</f>
        <v>86.63353252846143</v>
      </c>
      <c r="AE42" s="53">
        <f t="shared" ref="AE42:AE43" si="271">IF(E42&lt;=0,NA(),ATAN(Y42/X42)*180/PI())</f>
        <v>9.9910579561370465</v>
      </c>
      <c r="AF42" s="26"/>
      <c r="AG42" s="67">
        <f t="shared" ref="AG42:AG43" si="272">1/(O42/E42)</f>
        <v>1.9274777872832862</v>
      </c>
      <c r="AH42" s="67">
        <f t="shared" ref="AH42:AH43" si="273">1/(Z42/F42)</f>
        <v>60.24113836388338</v>
      </c>
      <c r="AI42" s="26"/>
      <c r="AJ42" s="20">
        <f t="shared" ref="AJ42:AJ43" si="274">SQRT((G42-$E$11)^2+(H42-$F$11)^2+(I42-$G$11)^2)</f>
        <v>153.01553599675168</v>
      </c>
    </row>
    <row r="43" spans="2:36" ht="15.75" x14ac:dyDescent="0.25">
      <c r="B43" s="113">
        <v>24</v>
      </c>
      <c r="C43" s="114"/>
      <c r="D43" s="100">
        <v>45334.416666666664</v>
      </c>
      <c r="E43" s="97">
        <f t="shared" ref="E43:E44" si="275">D43-D42</f>
        <v>3.0416666666642413</v>
      </c>
      <c r="F43" s="98">
        <f t="shared" ref="F43:F44" si="276">D43-D$20</f>
        <v>55.125</v>
      </c>
      <c r="G43" s="17">
        <v>808879.43299999996</v>
      </c>
      <c r="H43" s="17">
        <v>9158934.1105000004</v>
      </c>
      <c r="I43" s="18">
        <v>2538.6544999999996</v>
      </c>
      <c r="K43" s="19">
        <f t="shared" si="254"/>
        <v>-5.0000008195638657E-2</v>
      </c>
      <c r="L43" s="20">
        <f t="shared" si="255"/>
        <v>-0.40000006556510925</v>
      </c>
      <c r="M43" s="20">
        <f t="shared" si="256"/>
        <v>0.4031129534902787</v>
      </c>
      <c r="N43" s="20">
        <f t="shared" si="257"/>
        <v>-0.7500000000163709</v>
      </c>
      <c r="O43" s="21">
        <f t="shared" si="258"/>
        <v>0.85146934959293274</v>
      </c>
      <c r="P43" s="21">
        <f t="shared" si="259"/>
        <v>0.27993512863351616</v>
      </c>
      <c r="Q43" s="22">
        <f t="shared" si="260"/>
        <v>-7.8535099629966978E-2</v>
      </c>
      <c r="R43" s="26"/>
      <c r="S43" s="52">
        <f t="shared" si="261"/>
        <v>187.1250163489018</v>
      </c>
      <c r="T43" s="53">
        <f t="shared" si="262"/>
        <v>-61.742684395632992</v>
      </c>
      <c r="U43" s="26"/>
      <c r="V43" s="23">
        <f t="shared" si="263"/>
        <v>0.79999999143183231</v>
      </c>
      <c r="W43" s="21">
        <f t="shared" si="264"/>
        <v>-0.34999996423721313</v>
      </c>
      <c r="X43" s="21">
        <f t="shared" si="265"/>
        <v>0.87321243764446133</v>
      </c>
      <c r="Y43" s="21">
        <f t="shared" si="266"/>
        <v>-0.60000000003128662</v>
      </c>
      <c r="Z43" s="21">
        <f t="shared" si="267"/>
        <v>1.059480986754612</v>
      </c>
      <c r="AA43" s="21">
        <f t="shared" si="268"/>
        <v>1.9219609737045115E-2</v>
      </c>
      <c r="AB43" s="22">
        <f t="shared" si="269"/>
        <v>3.4865505191918576E-4</v>
      </c>
      <c r="AC43" s="26"/>
      <c r="AD43" s="52">
        <f t="shared" si="270"/>
        <v>113.629375806167</v>
      </c>
      <c r="AE43" s="53">
        <f t="shared" si="271"/>
        <v>-34.493658812034603</v>
      </c>
      <c r="AF43" s="26"/>
      <c r="AG43" s="67">
        <f t="shared" si="272"/>
        <v>3.5722562040763886</v>
      </c>
      <c r="AH43" s="67">
        <f t="shared" si="273"/>
        <v>52.030192791716033</v>
      </c>
      <c r="AI43" s="26"/>
      <c r="AJ43" s="20">
        <f t="shared" si="274"/>
        <v>153.01869727118142</v>
      </c>
    </row>
    <row r="44" spans="2:36" ht="15.75" x14ac:dyDescent="0.25">
      <c r="B44" s="113">
        <v>25</v>
      </c>
      <c r="C44" s="114"/>
      <c r="D44" s="100">
        <v>45336.416666666664</v>
      </c>
      <c r="E44" s="97">
        <f t="shared" si="275"/>
        <v>2</v>
      </c>
      <c r="F44" s="98">
        <f t="shared" si="276"/>
        <v>57.125</v>
      </c>
      <c r="G44" s="17">
        <v>808879.44449999998</v>
      </c>
      <c r="H44" s="17">
        <v>9158934.1079999991</v>
      </c>
      <c r="I44" s="18">
        <v>2538.6575000000003</v>
      </c>
      <c r="K44" s="19">
        <f t="shared" ref="K44:K45" si="277">(G44-G43)*100</f>
        <v>1.1500000022351742</v>
      </c>
      <c r="L44" s="20">
        <f t="shared" ref="L44:L45" si="278">(H44-H43)*100</f>
        <v>-0.25000013411045074</v>
      </c>
      <c r="M44" s="20">
        <f t="shared" ref="M44:M45" si="279">SQRT(K44^2+L44^2)</f>
        <v>1.176860260267184</v>
      </c>
      <c r="N44" s="20">
        <f t="shared" ref="N44:N45" si="280">(I44-I43)*100</f>
        <v>0.30000000006111804</v>
      </c>
      <c r="O44" s="21">
        <f t="shared" ref="O44:O45" si="281">(SQRT((G44-G43)^2+(H44-H43)^2+(I44-I43)^2)*100)</f>
        <v>1.2144958098868908</v>
      </c>
      <c r="P44" s="21">
        <f t="shared" ref="P44:P45" si="282">O44/(F44-F43)</f>
        <v>0.60724790494344538</v>
      </c>
      <c r="Q44" s="22">
        <f t="shared" ref="Q44:Q45" si="283">(P44-P43)/(F44-F43)</f>
        <v>0.16365638815496461</v>
      </c>
      <c r="R44" s="26"/>
      <c r="S44" s="52">
        <f t="shared" ref="S44:S45" si="284">IF(K44&lt;0, ATAN2(L44,K44)*180/PI()+360,ATAN2(L44,K44)*180/PI())</f>
        <v>102.26478008496134</v>
      </c>
      <c r="T44" s="53">
        <f t="shared" ref="T44:T45" si="285">ATAN(N44/M44)*180/PI()</f>
        <v>14.301009441548024</v>
      </c>
      <c r="U44" s="26"/>
      <c r="V44" s="23">
        <f t="shared" ref="V44:V45" si="286">(G44-$G$20)*100</f>
        <v>1.9499999936670065</v>
      </c>
      <c r="W44" s="21">
        <f t="shared" ref="W44:W45" si="287">(H44-$H$20)*100</f>
        <v>-0.60000009834766388</v>
      </c>
      <c r="X44" s="21">
        <f t="shared" ref="X44:X45" si="288">SQRT(V44^2+W44^2)</f>
        <v>2.0402205991800328</v>
      </c>
      <c r="Y44" s="21">
        <f t="shared" ref="Y44:Y45" si="289">(I44-$I$20)*100</f>
        <v>-0.29999999997016857</v>
      </c>
      <c r="Z44" s="21">
        <f t="shared" ref="Z44:Z45" si="290">SQRT((G44-$G$20)^2+(H44-$H$20)^2+(I44-$I$20)^2)*100</f>
        <v>2.0621590853522025</v>
      </c>
      <c r="AA44" s="21">
        <f t="shared" ref="AA44:AA45" si="291">Z44/F44</f>
        <v>3.6099064951460876E-2</v>
      </c>
      <c r="AB44" s="22">
        <f t="shared" ref="AB44:AB45" si="292">(AA44-$AA$20)/(F44-$F$20)</f>
        <v>6.3193111512404156E-4</v>
      </c>
      <c r="AC44" s="26"/>
      <c r="AD44" s="52">
        <f t="shared" ref="AD44:AD45" si="293">IF(F44&lt;=0,NA(),IF((G44-$G$20)&lt;0,ATAN2((H44-$H$20),(G44-$G$20))*180/PI()+360,ATAN2((H44-$H$20),(G44-$G$20))*180/PI()))</f>
        <v>107.1027316611314</v>
      </c>
      <c r="AE44" s="53">
        <f t="shared" ref="AE44:AE45" si="294">IF(E44&lt;=0,NA(),ATAN(Y44/X44)*180/PI())</f>
        <v>-8.3649943602808534</v>
      </c>
      <c r="AF44" s="26"/>
      <c r="AG44" s="67">
        <f t="shared" ref="AG44:AG45" si="295">1/(O44/E44)</f>
        <v>1.6467738988628255</v>
      </c>
      <c r="AH44" s="67">
        <f t="shared" ref="AH44:AH45" si="296">1/(Z44/F44)</f>
        <v>27.701548539958278</v>
      </c>
      <c r="AI44" s="26"/>
      <c r="AJ44" s="20">
        <f t="shared" ref="AJ44:AJ45" si="297">SQRT((G44-$E$11)^2+(H44-$F$11)^2+(I44-$G$11)^2)</f>
        <v>153.01745425588319</v>
      </c>
    </row>
    <row r="45" spans="2:36" ht="15.75" x14ac:dyDescent="0.25">
      <c r="B45" s="113">
        <v>26</v>
      </c>
      <c r="C45" s="114"/>
      <c r="D45" s="100">
        <v>45338.416666666664</v>
      </c>
      <c r="E45" s="97">
        <f t="shared" ref="E45:E46" si="298">D45-D44</f>
        <v>2</v>
      </c>
      <c r="F45" s="98">
        <f t="shared" ref="F45:F46" si="299">D45-D$20</f>
        <v>59.125</v>
      </c>
      <c r="G45" s="17">
        <v>808879.44549999991</v>
      </c>
      <c r="H45" s="17">
        <v>9158934.1090000011</v>
      </c>
      <c r="I45" s="18">
        <v>2538.6525000000001</v>
      </c>
      <c r="K45" s="19">
        <f t="shared" si="277"/>
        <v>9.9999993108212948E-2</v>
      </c>
      <c r="L45" s="20">
        <f t="shared" si="278"/>
        <v>0.10000020265579224</v>
      </c>
      <c r="M45" s="20">
        <f t="shared" si="279"/>
        <v>0.1414214946634427</v>
      </c>
      <c r="N45" s="20">
        <f t="shared" si="280"/>
        <v>-0.50000000001091394</v>
      </c>
      <c r="O45" s="21">
        <f t="shared" si="281"/>
        <v>0.51961527995600365</v>
      </c>
      <c r="P45" s="21">
        <f t="shared" si="282"/>
        <v>0.25980763997800183</v>
      </c>
      <c r="Q45" s="22">
        <f t="shared" si="283"/>
        <v>-0.17372013248272178</v>
      </c>
      <c r="R45" s="26"/>
      <c r="S45" s="52">
        <f t="shared" si="284"/>
        <v>44.999939969099259</v>
      </c>
      <c r="T45" s="53">
        <f t="shared" si="285"/>
        <v>-74.20681626459573</v>
      </c>
      <c r="U45" s="26"/>
      <c r="V45" s="23">
        <f t="shared" si="286"/>
        <v>2.0499999867752194</v>
      </c>
      <c r="W45" s="21">
        <f t="shared" si="287"/>
        <v>-0.49999989569187164</v>
      </c>
      <c r="X45" s="21">
        <f t="shared" si="288"/>
        <v>2.1100947470363227</v>
      </c>
      <c r="Y45" s="21">
        <f t="shared" si="289"/>
        <v>-0.79999999998108251</v>
      </c>
      <c r="Z45" s="21">
        <f t="shared" si="290"/>
        <v>2.2566567841477392</v>
      </c>
      <c r="AA45" s="21">
        <f t="shared" si="291"/>
        <v>3.8167556602921593E-2</v>
      </c>
      <c r="AB45" s="22">
        <f t="shared" si="292"/>
        <v>6.4554006939402276E-4</v>
      </c>
      <c r="AC45" s="26"/>
      <c r="AD45" s="52">
        <f t="shared" si="293"/>
        <v>103.70695833753518</v>
      </c>
      <c r="AE45" s="53">
        <f t="shared" si="294"/>
        <v>-20.763215567269505</v>
      </c>
      <c r="AF45" s="26"/>
      <c r="AG45" s="67">
        <f t="shared" si="295"/>
        <v>3.8490015154468553</v>
      </c>
      <c r="AH45" s="67">
        <f t="shared" si="296"/>
        <v>26.200262448119446</v>
      </c>
      <c r="AI45" s="26"/>
      <c r="AJ45" s="20">
        <f t="shared" si="297"/>
        <v>153.01567998534645</v>
      </c>
    </row>
    <row r="46" spans="2:36" ht="15.75" x14ac:dyDescent="0.25">
      <c r="B46" s="113">
        <v>27</v>
      </c>
      <c r="C46" s="114"/>
      <c r="D46" s="100">
        <v>45341.416666666664</v>
      </c>
      <c r="E46" s="97">
        <f t="shared" si="298"/>
        <v>3</v>
      </c>
      <c r="F46" s="98">
        <f t="shared" si="299"/>
        <v>62.125</v>
      </c>
      <c r="G46" s="17">
        <v>808879.43200000003</v>
      </c>
      <c r="H46" s="17">
        <v>9158934.1150000002</v>
      </c>
      <c r="I46" s="18">
        <v>2538.6565000000001</v>
      </c>
      <c r="K46" s="19">
        <f t="shared" ref="K46:K47" si="300">(G46-G45)*100</f>
        <v>-1.3499999884516001</v>
      </c>
      <c r="L46" s="20">
        <f t="shared" ref="L46:L47" si="301">(H46-H45)*100</f>
        <v>0.59999991208314896</v>
      </c>
      <c r="M46" s="20">
        <f t="shared" ref="M46:M47" si="302">SQRT(K46^2+L46^2)</f>
        <v>1.4773286240099415</v>
      </c>
      <c r="N46" s="20">
        <f t="shared" ref="N46:N47" si="303">(I46-I45)*100</f>
        <v>0.39999999999054126</v>
      </c>
      <c r="O46" s="21">
        <f t="shared" ref="O46:O47" si="304">(SQRT((G46-G45)^2+(H46-H45)^2+(I46-I45)^2)*100)</f>
        <v>1.5305227418472225</v>
      </c>
      <c r="P46" s="21">
        <f t="shared" ref="P46:P47" si="305">O46/(F46-F45)</f>
        <v>0.51017424728240746</v>
      </c>
      <c r="Q46" s="22">
        <f t="shared" ref="Q46:Q47" si="306">(P46-P45)/(F46-F45)</f>
        <v>8.3455535768135206E-2</v>
      </c>
      <c r="R46" s="26"/>
      <c r="S46" s="52">
        <f t="shared" ref="S46:S47" si="307">IF(K46&lt;0, ATAN2(L46,K46)*180/PI()+360,ATAN2(L46,K46)*180/PI())</f>
        <v>293.96248604064806</v>
      </c>
      <c r="T46" s="53">
        <f t="shared" ref="T46:T47" si="308">ATAN(N46/M46)*180/PI()</f>
        <v>15.150099284588592</v>
      </c>
      <c r="U46" s="26"/>
      <c r="V46" s="23">
        <f t="shared" ref="V46:V47" si="309">(G46-$G$20)*100</f>
        <v>0.69999999832361937</v>
      </c>
      <c r="W46" s="21">
        <f t="shared" ref="W46:W47" si="310">(H46-$H$20)*100</f>
        <v>0.10000001639127731</v>
      </c>
      <c r="X46" s="21">
        <f t="shared" ref="X46:X47" si="311">SQRT(V46^2+W46^2)</f>
        <v>0.70710678184509224</v>
      </c>
      <c r="Y46" s="21">
        <f t="shared" ref="Y46:Y47" si="312">(I46-$I$20)*100</f>
        <v>-0.39999999999054126</v>
      </c>
      <c r="Z46" s="21">
        <f t="shared" ref="Z46:Z47" si="313">SQRT((G46-$G$20)^2+(H46-$H$20)^2+(I46-$I$20)^2)*100</f>
        <v>0.81240384103212837</v>
      </c>
      <c r="AA46" s="21">
        <f t="shared" ref="AA46:AA47" si="314">Z46/F46</f>
        <v>1.307692299448094E-2</v>
      </c>
      <c r="AB46" s="22">
        <f t="shared" ref="AB46:AB47" si="315">(AA46-$AA$20)/(F46-$F$20)</f>
        <v>2.1049373029345577E-4</v>
      </c>
      <c r="AC46" s="26"/>
      <c r="AD46" s="52">
        <f t="shared" ref="AD46:AD47" si="316">IF(F46&lt;=0,NA(),IF((G46-$G$20)&lt;0,ATAN2((H46-$H$20),(G46-$G$20))*180/PI()+360,ATAN2((H46-$H$20),(G46-$G$20))*180/PI()))</f>
        <v>81.869896311822714</v>
      </c>
      <c r="AE46" s="53">
        <f t="shared" ref="AE46:AE47" si="317">IF(E46&lt;=0,NA(),ATAN(Y46/X46)*180/PI())</f>
        <v>-29.496208473118028</v>
      </c>
      <c r="AF46" s="26"/>
      <c r="AG46" s="67">
        <f t="shared" ref="AG46:AG47" si="318">1/(O46/E46)</f>
        <v>1.9601146183422484</v>
      </c>
      <c r="AH46" s="67">
        <f t="shared" ref="AH46:AH47" si="319">1/(Z46/F46)</f>
        <v>76.470588717395202</v>
      </c>
      <c r="AI46" s="26"/>
      <c r="AJ46" s="20">
        <f t="shared" ref="AJ46:AJ47" si="320">SQRT((G46-$E$11)^2+(H46-$F$11)^2+(I46-$G$11)^2)</f>
        <v>153.01502370149095</v>
      </c>
    </row>
    <row r="47" spans="2:36" ht="15.75" x14ac:dyDescent="0.25">
      <c r="B47" s="113">
        <v>28</v>
      </c>
      <c r="C47" s="114"/>
      <c r="D47" s="100">
        <v>45343.416666666664</v>
      </c>
      <c r="E47" s="97">
        <f t="shared" ref="E47:E48" si="321">D47-D46</f>
        <v>2</v>
      </c>
      <c r="F47" s="98">
        <f t="shared" ref="F47:F48" si="322">D47-D$20</f>
        <v>64.125</v>
      </c>
      <c r="G47" s="17">
        <v>808879.4155</v>
      </c>
      <c r="H47" s="17">
        <v>9158934.1235000007</v>
      </c>
      <c r="I47" s="18">
        <v>2538.654</v>
      </c>
      <c r="K47" s="19">
        <f t="shared" si="300"/>
        <v>-1.6500000027008355</v>
      </c>
      <c r="L47" s="20">
        <f t="shared" si="301"/>
        <v>0.8500000461935997</v>
      </c>
      <c r="M47" s="20">
        <f t="shared" si="302"/>
        <v>1.8560711428826964</v>
      </c>
      <c r="N47" s="20">
        <f t="shared" si="303"/>
        <v>-0.25000000000545697</v>
      </c>
      <c r="O47" s="21">
        <f t="shared" si="304"/>
        <v>1.8728321033783586</v>
      </c>
      <c r="P47" s="21">
        <f t="shared" si="305"/>
        <v>0.9364160516891793</v>
      </c>
      <c r="Q47" s="22">
        <f t="shared" si="306"/>
        <v>0.21312090220338592</v>
      </c>
      <c r="R47" s="26"/>
      <c r="S47" s="52">
        <f t="shared" si="307"/>
        <v>297.2553296044112</v>
      </c>
      <c r="T47" s="53">
        <f t="shared" si="308"/>
        <v>-7.6711784528653304</v>
      </c>
      <c r="U47" s="26"/>
      <c r="V47" s="23">
        <f t="shared" si="309"/>
        <v>-0.9500000043772161</v>
      </c>
      <c r="W47" s="21">
        <f t="shared" si="310"/>
        <v>0.95000006258487701</v>
      </c>
      <c r="X47" s="21">
        <f t="shared" si="311"/>
        <v>1.343502931603791</v>
      </c>
      <c r="Y47" s="21">
        <f t="shared" si="312"/>
        <v>-0.64999999999599822</v>
      </c>
      <c r="Z47" s="21">
        <f t="shared" si="313"/>
        <v>1.4924811982811637</v>
      </c>
      <c r="AA47" s="21">
        <f t="shared" si="314"/>
        <v>2.327456059697721E-2</v>
      </c>
      <c r="AB47" s="22">
        <f t="shared" si="315"/>
        <v>3.6295611067410855E-4</v>
      </c>
      <c r="AC47" s="26"/>
      <c r="AD47" s="52">
        <f t="shared" si="316"/>
        <v>315.00000175529112</v>
      </c>
      <c r="AE47" s="53">
        <f t="shared" si="317"/>
        <v>-25.818156118553098</v>
      </c>
      <c r="AF47" s="26"/>
      <c r="AG47" s="67">
        <f t="shared" si="318"/>
        <v>1.0679013865643621</v>
      </c>
      <c r="AH47" s="67">
        <f t="shared" si="319"/>
        <v>42.965365375356441</v>
      </c>
      <c r="AI47" s="26"/>
      <c r="AJ47" s="20">
        <f t="shared" si="320"/>
        <v>153.01239174814674</v>
      </c>
    </row>
    <row r="48" spans="2:36" ht="15.75" x14ac:dyDescent="0.25">
      <c r="B48" s="113">
        <v>29</v>
      </c>
      <c r="C48" s="114"/>
      <c r="D48" s="100">
        <v>45355.375</v>
      </c>
      <c r="E48" s="97">
        <f t="shared" si="321"/>
        <v>11.958333333335759</v>
      </c>
      <c r="F48" s="98">
        <f t="shared" si="322"/>
        <v>76.083333333335759</v>
      </c>
      <c r="G48" s="17">
        <v>808879.42800000007</v>
      </c>
      <c r="H48" s="17">
        <v>9158934.1154999994</v>
      </c>
      <c r="I48" s="18">
        <v>2538.6549999999997</v>
      </c>
      <c r="K48" s="19">
        <f t="shared" ref="K48:K49" si="323">(G48-G47)*100</f>
        <v>1.2500000069849193</v>
      </c>
      <c r="L48" s="20">
        <f t="shared" ref="L48:L49" si="324">(H48-H47)*100</f>
        <v>-0.80000013113021851</v>
      </c>
      <c r="M48" s="20">
        <f t="shared" ref="M48:M49" si="325">SQRT(K48^2+L48^2)</f>
        <v>1.4840822845350137</v>
      </c>
      <c r="N48" s="20">
        <f t="shared" ref="N48:N49" si="326">(I48-I47)*100</f>
        <v>9.9999999974897946E-2</v>
      </c>
      <c r="O48" s="21">
        <f t="shared" ref="O48:O49" si="327">(SQRT((G48-G47)^2+(H48-H47)^2+(I48-I47)^2)*100)</f>
        <v>1.4874475544588606</v>
      </c>
      <c r="P48" s="21">
        <f t="shared" ref="P48:P49" si="328">O48/(F48-F47)</f>
        <v>0.12438585821256241</v>
      </c>
      <c r="Q48" s="22">
        <f t="shared" ref="Q48:Q49" si="329">(P48-P47)/(F48-F47)</f>
        <v>-6.7904963914407146E-2</v>
      </c>
      <c r="R48" s="26"/>
      <c r="S48" s="52">
        <f t="shared" ref="S48:S49" si="330">IF(K48&lt;0, ATAN2(L48,K48)*180/PI()+360,ATAN2(L48,K48)*180/PI())</f>
        <v>122.61924718985092</v>
      </c>
      <c r="T48" s="53">
        <f t="shared" ref="T48:T49" si="331">ATAN(N48/M48)*180/PI()</f>
        <v>3.8548604961676514</v>
      </c>
      <c r="U48" s="26"/>
      <c r="V48" s="23">
        <f t="shared" ref="V48:V49" si="332">(G48-$G$20)*100</f>
        <v>0.30000000260770321</v>
      </c>
      <c r="W48" s="21">
        <f t="shared" ref="W48:W49" si="333">(H48-$H$20)*100</f>
        <v>0.14999993145465851</v>
      </c>
      <c r="X48" s="21">
        <f t="shared" ref="X48:X49" si="334">SQRT(V48^2+W48^2)</f>
        <v>0.33541016830296633</v>
      </c>
      <c r="Y48" s="21">
        <f t="shared" ref="Y48:Y49" si="335">(I48-$I$20)*100</f>
        <v>-0.55000000002110028</v>
      </c>
      <c r="Z48" s="21">
        <f t="shared" ref="Z48:Z49" si="336">SQRT((G48-$G$20)^2+(H48-$H$20)^2+(I48-$I$20)^2)*100</f>
        <v>0.64420492160820564</v>
      </c>
      <c r="AA48" s="21">
        <f t="shared" ref="AA48:AA49" si="337">Z48/F48</f>
        <v>8.4670964504909331E-3</v>
      </c>
      <c r="AB48" s="22">
        <f t="shared" ref="AB48:AB49" si="338">(AA48-$AA$20)/(F48-$F$20)</f>
        <v>1.1128713845113686E-4</v>
      </c>
      <c r="AC48" s="26"/>
      <c r="AD48" s="52">
        <f t="shared" ref="AD48:AD49" si="339">IF(F48&lt;=0,NA(),IF((G48-$G$20)&lt;0,ATAN2((H48-$H$20),(G48-$G$20))*180/PI()+360,ATAN2((H48-$H$20),(G48-$G$20))*180/PI()))</f>
        <v>63.434959495093487</v>
      </c>
      <c r="AE48" s="53">
        <f t="shared" ref="AE48:AE49" si="340">IF(E48&lt;=0,NA(),ATAN(Y48/X48)*180/PI())</f>
        <v>-58.623629744644418</v>
      </c>
      <c r="AF48" s="26"/>
      <c r="AG48" s="67">
        <f t="shared" ref="AG48:AG49" si="341">1/(O48/E48)</f>
        <v>8.0394991389704824</v>
      </c>
      <c r="AH48" s="67">
        <f t="shared" ref="AH48:AH49" si="342">1/(Z48/F48)</f>
        <v>118.10424102846008</v>
      </c>
      <c r="AI48" s="26"/>
      <c r="AJ48" s="20">
        <f t="shared" ref="AJ48:AJ49" si="343">SQRT((G48-$E$11)^2+(H48-$F$11)^2+(I48-$G$11)^2)</f>
        <v>153.01575648477078</v>
      </c>
    </row>
    <row r="49" spans="2:36" ht="15.75" x14ac:dyDescent="0.25">
      <c r="B49" s="113">
        <v>30</v>
      </c>
      <c r="C49" s="114"/>
      <c r="D49" s="100">
        <v>45361.375</v>
      </c>
      <c r="E49" s="97">
        <f t="shared" ref="E49:E50" si="344">D49-D48</f>
        <v>6</v>
      </c>
      <c r="F49" s="98">
        <f t="shared" ref="F49:F50" si="345">D49-D$20</f>
        <v>82.083333333335759</v>
      </c>
      <c r="G49" s="17">
        <v>808879.42449999996</v>
      </c>
      <c r="H49" s="17">
        <v>9158934.1235000007</v>
      </c>
      <c r="I49" s="18">
        <v>2538.6570000000002</v>
      </c>
      <c r="K49" s="19">
        <f t="shared" si="323"/>
        <v>-0.35000001080334187</v>
      </c>
      <c r="L49" s="20">
        <f t="shared" si="324"/>
        <v>0.80000013113021851</v>
      </c>
      <c r="M49" s="20">
        <f t="shared" si="325"/>
        <v>0.87321258429474446</v>
      </c>
      <c r="N49" s="20">
        <f t="shared" si="326"/>
        <v>0.20000000004074536</v>
      </c>
      <c r="O49" s="21">
        <f t="shared" si="327"/>
        <v>0.89582376469203173</v>
      </c>
      <c r="P49" s="21">
        <f t="shared" si="328"/>
        <v>0.14930396078200528</v>
      </c>
      <c r="Q49" s="22">
        <f t="shared" si="329"/>
        <v>4.1530170949071439E-3</v>
      </c>
      <c r="R49" s="26"/>
      <c r="S49" s="52">
        <f t="shared" si="330"/>
        <v>336.37062506860065</v>
      </c>
      <c r="T49" s="53">
        <f t="shared" si="331"/>
        <v>12.900475094127257</v>
      </c>
      <c r="U49" s="26"/>
      <c r="V49" s="23">
        <f t="shared" si="332"/>
        <v>-5.0000008195638657E-2</v>
      </c>
      <c r="W49" s="21">
        <f t="shared" si="333"/>
        <v>0.95000006258487701</v>
      </c>
      <c r="X49" s="21">
        <f t="shared" si="334"/>
        <v>0.95131494245114967</v>
      </c>
      <c r="Y49" s="21">
        <f t="shared" si="335"/>
        <v>-0.34999999998035491</v>
      </c>
      <c r="Z49" s="21">
        <f t="shared" si="336"/>
        <v>1.0136568056877449</v>
      </c>
      <c r="AA49" s="21">
        <f t="shared" si="337"/>
        <v>1.2349118444926477E-2</v>
      </c>
      <c r="AB49" s="22">
        <f t="shared" si="338"/>
        <v>1.5044611303463283E-4</v>
      </c>
      <c r="AC49" s="26"/>
      <c r="AD49" s="52">
        <f t="shared" si="339"/>
        <v>356.98721220100532</v>
      </c>
      <c r="AE49" s="53">
        <f t="shared" si="340"/>
        <v>-20.199164670202155</v>
      </c>
      <c r="AF49" s="26"/>
      <c r="AG49" s="67">
        <f t="shared" si="341"/>
        <v>6.6977459590644974</v>
      </c>
      <c r="AH49" s="67">
        <f t="shared" si="342"/>
        <v>80.977440167872132</v>
      </c>
      <c r="AI49" s="26"/>
      <c r="AJ49" s="20">
        <f t="shared" si="343"/>
        <v>153.00965187690701</v>
      </c>
    </row>
    <row r="50" spans="2:36" ht="15.75" x14ac:dyDescent="0.25">
      <c r="B50" s="113">
        <v>31</v>
      </c>
      <c r="C50" s="114"/>
      <c r="D50" s="100">
        <v>45365.375</v>
      </c>
      <c r="E50" s="97">
        <f t="shared" si="344"/>
        <v>4</v>
      </c>
      <c r="F50" s="98">
        <f t="shared" si="345"/>
        <v>86.083333333335759</v>
      </c>
      <c r="G50" s="17">
        <v>808879.41799999995</v>
      </c>
      <c r="H50" s="17">
        <v>9158934.1260000002</v>
      </c>
      <c r="I50" s="18">
        <v>2538.6549999999997</v>
      </c>
      <c r="K50" s="19">
        <f t="shared" ref="K50" si="346">(G50-G49)*100</f>
        <v>-0.65000000176951289</v>
      </c>
      <c r="L50" s="20">
        <f t="shared" ref="L50" si="347">(H50-H49)*100</f>
        <v>0.24999994784593582</v>
      </c>
      <c r="M50" s="20">
        <f t="shared" ref="M50" si="348">SQRT(K50^2+L50^2)</f>
        <v>0.69641939678855691</v>
      </c>
      <c r="N50" s="20">
        <f t="shared" ref="N50" si="349">(I50-I49)*100</f>
        <v>-0.20000000004074536</v>
      </c>
      <c r="O50" s="21">
        <f t="shared" ref="O50" si="350">(SQRT((G50-G49)^2+(H50-H49)^2+(I50-I49)^2)*100)</f>
        <v>0.72456882091326258</v>
      </c>
      <c r="P50" s="21">
        <f t="shared" ref="P50" si="351">O50/(F50-F49)</f>
        <v>0.18114220522831564</v>
      </c>
      <c r="Q50" s="22">
        <f t="shared" ref="Q50" si="352">(P50-P49)/(F50-F49)</f>
        <v>7.9595611115775913E-3</v>
      </c>
      <c r="R50" s="26"/>
      <c r="S50" s="52">
        <f t="shared" ref="S50" si="353">IF(K50&lt;0, ATAN2(L50,K50)*180/PI()+360,ATAN2(L50,K50)*180/PI())</f>
        <v>291.03750696834658</v>
      </c>
      <c r="T50" s="53">
        <f t="shared" ref="T50" si="354">ATAN(N50/M50)*180/PI()</f>
        <v>-16.023180102631063</v>
      </c>
      <c r="U50" s="26"/>
      <c r="V50" s="23">
        <f t="shared" ref="V50" si="355">(G50-$G$20)*100</f>
        <v>-0.70000000996515155</v>
      </c>
      <c r="W50" s="21">
        <f t="shared" ref="W50" si="356">(H50-$H$20)*100</f>
        <v>1.2000000104308128</v>
      </c>
      <c r="X50" s="21">
        <f t="shared" ref="X50" si="357">SQRT(V50^2+W50^2)</f>
        <v>1.3892444129760477</v>
      </c>
      <c r="Y50" s="21">
        <f t="shared" ref="Y50" si="358">(I50-$I$20)*100</f>
        <v>-0.55000000002110028</v>
      </c>
      <c r="Z50" s="21">
        <f t="shared" ref="Z50" si="359">SQRT((G50-$G$20)^2+(H50-$H$20)^2+(I50-$I$20)^2)*100</f>
        <v>1.4941552928020478</v>
      </c>
      <c r="AA50" s="21">
        <f t="shared" ref="AA50" si="360">Z50/F50</f>
        <v>1.7357079877661247E-2</v>
      </c>
      <c r="AB50" s="22">
        <f t="shared" ref="AB50" si="361">(AA50-$AA$20)/(F50-$F$20)</f>
        <v>2.0163113120225468E-4</v>
      </c>
      <c r="AC50" s="26"/>
      <c r="AD50" s="52">
        <f t="shared" ref="AD50" si="362">IF(F50&lt;=0,NA(),IF((G50-$G$20)&lt;0,ATAN2((H50-$H$20),(G50-$G$20))*180/PI()+360,ATAN2((H50-$H$20),(G50-$G$20))*180/PI()))</f>
        <v>329.74356269823016</v>
      </c>
      <c r="AE50" s="53">
        <f t="shared" ref="AE50" si="363">IF(E50&lt;=0,NA(),ATAN(Y50/X50)*180/PI())</f>
        <v>-21.598546248140803</v>
      </c>
      <c r="AF50" s="26"/>
      <c r="AG50" s="67">
        <f t="shared" ref="AG50" si="364">1/(O50/E50)</f>
        <v>5.5205245996623367</v>
      </c>
      <c r="AH50" s="67">
        <f t="shared" ref="AH50" si="365">1/(Z50/F50)</f>
        <v>57.613377771396387</v>
      </c>
      <c r="AI50" s="26"/>
      <c r="AJ50" s="20">
        <f t="shared" ref="AJ50" si="366">SQRT((G50-$E$11)^2+(H50-$F$11)^2+(I50-$G$11)^2)</f>
        <v>153.00930764546143</v>
      </c>
    </row>
    <row r="51" spans="2:36" ht="15.75" x14ac:dyDescent="0.25">
      <c r="B51" s="113">
        <v>32</v>
      </c>
      <c r="C51" s="114"/>
      <c r="D51" s="100">
        <v>45377.666666666664</v>
      </c>
      <c r="E51" s="97">
        <f t="shared" ref="E51" si="367">D51-D50</f>
        <v>12.291666666664241</v>
      </c>
      <c r="F51" s="98">
        <f t="shared" ref="F51" si="368">D51-D$20</f>
        <v>98.375</v>
      </c>
      <c r="G51" s="17">
        <v>808879.42849999992</v>
      </c>
      <c r="H51" s="17">
        <v>9158934.1275000013</v>
      </c>
      <c r="I51" s="18">
        <v>2538.6579999999999</v>
      </c>
      <c r="K51" s="19">
        <f t="shared" ref="K51:K52" si="369">(G51-G50)*100</f>
        <v>1.049999997485429</v>
      </c>
      <c r="L51" s="20">
        <f t="shared" ref="L51:L52" si="370">(H51-H50)*100</f>
        <v>0.15000011771917343</v>
      </c>
      <c r="M51" s="20">
        <f t="shared" ref="M51:M52" si="371">SQRT(K51^2+L51^2)</f>
        <v>1.0606601859385345</v>
      </c>
      <c r="N51" s="20">
        <f t="shared" ref="N51:N52" si="372">(I51-I50)*100</f>
        <v>0.30000000001564331</v>
      </c>
      <c r="O51" s="21">
        <f t="shared" ref="O51:O52" si="373">(SQRT((G51-G50)^2+(H51-H50)^2+(I51-I50)^2)*100)</f>
        <v>1.1022703978809161</v>
      </c>
      <c r="P51" s="21">
        <f t="shared" ref="P51:P52" si="374">O51/(F51-F50)</f>
        <v>8.9676235759821032E-2</v>
      </c>
      <c r="Q51" s="22">
        <f t="shared" ref="Q51:Q52" si="375">(P51-P50)/(F51-F50)</f>
        <v>-7.4412992109976405E-3</v>
      </c>
      <c r="R51" s="26"/>
      <c r="S51" s="52">
        <f t="shared" ref="S51:S52" si="376">IF(K51&lt;0, ATAN2(L51,K51)*180/PI()+360,ATAN2(L51,K51)*180/PI())</f>
        <v>81.869891331476509</v>
      </c>
      <c r="T51" s="53">
        <f t="shared" ref="T51:T52" si="377">ATAN(N51/M51)*180/PI()</f>
        <v>15.79316884874159</v>
      </c>
      <c r="U51" s="26"/>
      <c r="V51" s="23">
        <f t="shared" ref="V51:V52" si="378">(G51-$G$20)*100</f>
        <v>0.3499999875202775</v>
      </c>
      <c r="W51" s="21">
        <f t="shared" ref="W51:W52" si="379">(H51-$H$20)*100</f>
        <v>1.3500001281499863</v>
      </c>
      <c r="X51" s="21">
        <f t="shared" ref="X51:X52" si="380">SQRT(V51^2+W51^2)</f>
        <v>1.3946326890149872</v>
      </c>
      <c r="Y51" s="21">
        <f t="shared" ref="Y51:Y52" si="381">(I51-$I$20)*100</f>
        <v>-0.25000000000545697</v>
      </c>
      <c r="Z51" s="21">
        <f t="shared" ref="Z51:Z52" si="382">SQRT((G51-$G$20)^2+(H51-$H$20)^2+(I51-$I$20)^2)*100</f>
        <v>1.41686285055114</v>
      </c>
      <c r="AA51" s="21">
        <f t="shared" ref="AA51:AA52" si="383">Z51/F51</f>
        <v>1.4402671924280967E-2</v>
      </c>
      <c r="AB51" s="22">
        <f t="shared" ref="AB51:AB52" si="384">(AA51-$AA$20)/(F51-$F$20)</f>
        <v>1.4640581371568962E-4</v>
      </c>
      <c r="AC51" s="26"/>
      <c r="AD51" s="52">
        <f t="shared" ref="AD51:AD52" si="385">IF(F51&lt;=0,NA(),IF((G51-$G$20)&lt;0,ATAN2((H51-$H$20),(G51-$G$20))*180/PI()+360,ATAN2((H51-$H$20),(G51-$G$20))*180/PI()))</f>
        <v>14.534453262979095</v>
      </c>
      <c r="AE51" s="53">
        <f t="shared" ref="AE51:AE52" si="386">IF(E51&lt;=0,NA(),ATAN(Y51/X51)*180/PI())</f>
        <v>-10.162826295056805</v>
      </c>
      <c r="AF51" s="26"/>
      <c r="AG51" s="67">
        <f t="shared" ref="AG51:AG52" si="387">1/(O51/E51)</f>
        <v>11.151226314609035</v>
      </c>
      <c r="AH51" s="67">
        <f t="shared" ref="AH51:AH52" si="388">1/(Z51/F51)</f>
        <v>69.431561397585853</v>
      </c>
      <c r="AI51" s="26"/>
      <c r="AJ51" s="20">
        <f t="shared" ref="AJ51:AJ52" si="389">SQRT((G51-$E$11)^2+(H51-$F$11)^2+(I51-$G$11)^2)</f>
        <v>153.00465740071093</v>
      </c>
    </row>
    <row r="52" spans="2:36" ht="15.75" x14ac:dyDescent="0.25">
      <c r="B52" s="113">
        <v>33</v>
      </c>
      <c r="C52" s="114"/>
      <c r="D52" s="100">
        <v>45383.666666666664</v>
      </c>
      <c r="E52" s="97">
        <f t="shared" ref="E52" si="390">D52-D51</f>
        <v>6</v>
      </c>
      <c r="F52" s="98">
        <f t="shared" ref="F52" si="391">D52-D$20</f>
        <v>104.375</v>
      </c>
      <c r="G52" s="17">
        <v>808879.43500000006</v>
      </c>
      <c r="H52" s="17">
        <v>9158934.1205000002</v>
      </c>
      <c r="I52" s="18">
        <v>2538.6534999999999</v>
      </c>
      <c r="K52" s="19">
        <f t="shared" si="369"/>
        <v>0.65000001341104507</v>
      </c>
      <c r="L52" s="20">
        <f t="shared" si="370"/>
        <v>-0.70000011473894119</v>
      </c>
      <c r="M52" s="20">
        <f t="shared" si="371"/>
        <v>0.95524875193265213</v>
      </c>
      <c r="N52" s="20">
        <f t="shared" si="372"/>
        <v>-0.4500000000007276</v>
      </c>
      <c r="O52" s="21">
        <f t="shared" si="373"/>
        <v>1.0559356884155136</v>
      </c>
      <c r="P52" s="21">
        <f t="shared" si="374"/>
        <v>0.1759892814025856</v>
      </c>
      <c r="Q52" s="22">
        <f t="shared" si="375"/>
        <v>1.4385507607127429E-2</v>
      </c>
      <c r="R52" s="26"/>
      <c r="S52" s="52">
        <f t="shared" si="376"/>
        <v>137.12110049009635</v>
      </c>
      <c r="T52" s="53">
        <f t="shared" si="377"/>
        <v>-25.224256514642111</v>
      </c>
      <c r="U52" s="26"/>
      <c r="V52" s="23">
        <f t="shared" si="378"/>
        <v>1.0000000009313226</v>
      </c>
      <c r="W52" s="21">
        <f t="shared" si="379"/>
        <v>0.65000001341104507</v>
      </c>
      <c r="X52" s="21">
        <f t="shared" si="380"/>
        <v>1.192686052277381</v>
      </c>
      <c r="Y52" s="21">
        <f t="shared" si="381"/>
        <v>-0.70000000000618456</v>
      </c>
      <c r="Z52" s="21">
        <f t="shared" si="382"/>
        <v>1.3829316755739101</v>
      </c>
      <c r="AA52" s="21">
        <f t="shared" si="383"/>
        <v>1.3249644795917701E-2</v>
      </c>
      <c r="AB52" s="22">
        <f t="shared" si="384"/>
        <v>1.2694270463154683E-4</v>
      </c>
      <c r="AC52" s="26"/>
      <c r="AD52" s="52">
        <f t="shared" si="385"/>
        <v>56.976131928413047</v>
      </c>
      <c r="AE52" s="53">
        <f t="shared" si="386"/>
        <v>-30.409121209678567</v>
      </c>
      <c r="AF52" s="26"/>
      <c r="AG52" s="67">
        <f t="shared" si="387"/>
        <v>5.6821642319934389</v>
      </c>
      <c r="AH52" s="67">
        <f t="shared" si="388"/>
        <v>75.47372140180741</v>
      </c>
      <c r="AI52" s="26"/>
      <c r="AJ52" s="20">
        <f t="shared" si="389"/>
        <v>153.00856263825131</v>
      </c>
    </row>
    <row r="53" spans="2:36" ht="15.75" x14ac:dyDescent="0.25">
      <c r="B53" s="113">
        <v>34</v>
      </c>
      <c r="C53" s="114"/>
      <c r="D53" s="100">
        <v>45385.666666666664</v>
      </c>
      <c r="E53" s="97">
        <f t="shared" ref="E53" si="392">D53-D52</f>
        <v>2</v>
      </c>
      <c r="F53" s="98">
        <f t="shared" ref="F53" si="393">D53-D$20</f>
        <v>106.375</v>
      </c>
      <c r="G53" s="17">
        <v>808879.4310000001</v>
      </c>
      <c r="H53" s="17">
        <v>9158934.1229999997</v>
      </c>
      <c r="I53" s="18">
        <v>2538.6570000000002</v>
      </c>
      <c r="K53" s="19">
        <f t="shared" ref="K53:K54" si="394">(G53-G52)*100</f>
        <v>-0.39999999571591616</v>
      </c>
      <c r="L53" s="20">
        <f t="shared" ref="L53:L54" si="395">(H53-H52)*100</f>
        <v>0.24999994784593582</v>
      </c>
      <c r="M53" s="20">
        <f t="shared" ref="M53:M54" si="396">SQRT(K53^2+L53^2)</f>
        <v>0.47169902532833752</v>
      </c>
      <c r="N53" s="20">
        <f t="shared" ref="N53:N54" si="397">(I53-I52)*100</f>
        <v>0.35000000002582965</v>
      </c>
      <c r="O53" s="21">
        <f t="shared" ref="O53:O54" si="398">(SQRT((G53-G52)^2+(H53-H52)^2+(I53-I52)^2)*100)</f>
        <v>0.58736698112320229</v>
      </c>
      <c r="P53" s="21">
        <f t="shared" ref="P53:P54" si="399">O53/(F53-F52)</f>
        <v>0.29368349056160115</v>
      </c>
      <c r="Q53" s="22">
        <f t="shared" ref="Q53:Q54" si="400">(P53-P52)/(F53-F52)</f>
        <v>5.8847104579507772E-2</v>
      </c>
      <c r="R53" s="26"/>
      <c r="S53" s="52">
        <f t="shared" ref="S53:S54" si="401">IF(K53&lt;0, ATAN2(L53,K53)*180/PI()+360,ATAN2(L53,K53)*180/PI())</f>
        <v>302.00537811182193</v>
      </c>
      <c r="T53" s="53">
        <f t="shared" ref="T53:T54" si="402">ATAN(N53/M53)*180/PI()</f>
        <v>36.575362008481008</v>
      </c>
      <c r="U53" s="26"/>
      <c r="V53" s="23">
        <f t="shared" ref="V53:V54" si="403">(G53-$G$20)*100</f>
        <v>0.60000000521540642</v>
      </c>
      <c r="W53" s="21">
        <f t="shared" ref="W53:W54" si="404">(H53-$H$20)*100</f>
        <v>0.8999999612569809</v>
      </c>
      <c r="X53" s="21">
        <f t="shared" ref="X53:X54" si="405">SQRT(V53^2+W53^2)</f>
        <v>1.0816653532960436</v>
      </c>
      <c r="Y53" s="21">
        <f t="shared" ref="Y53:Y54" si="406">(I53-$I$20)*100</f>
        <v>-0.34999999998035491</v>
      </c>
      <c r="Z53" s="21">
        <f t="shared" ref="Z53:Z54" si="407">SQRT((G53-$G$20)^2+(H53-$H$20)^2+(I53-$I$20)^2)*100</f>
        <v>1.1368816721661508</v>
      </c>
      <c r="AA53" s="21">
        <f t="shared" ref="AA53:AA54" si="408">Z53/F53</f>
        <v>1.0687489280057822E-2</v>
      </c>
      <c r="AB53" s="22">
        <f t="shared" ref="AB53:AB54" si="409">(AA53-$AA$20)/(F53-$F$20)</f>
        <v>1.0046993447762935E-4</v>
      </c>
      <c r="AC53" s="26"/>
      <c r="AD53" s="52">
        <f t="shared" ref="AD53:AD54" si="410">IF(F53&lt;=0,NA(),IF((G53-$G$20)&lt;0,ATAN2((H53-$H$20),(G53-$G$20))*180/PI()+360,ATAN2((H53-$H$20),(G53-$G$20))*180/PI()))</f>
        <v>33.690068894206817</v>
      </c>
      <c r="AE53" s="53">
        <f t="shared" ref="AE53:AE54" si="411">IF(E53&lt;=0,NA(),ATAN(Y53/X53)*180/PI())</f>
        <v>-17.930290638031149</v>
      </c>
      <c r="AF53" s="26"/>
      <c r="AG53" s="67">
        <f t="shared" ref="AG53:AG54" si="412">1/(O53/E53)</f>
        <v>3.4050262685441846</v>
      </c>
      <c r="AH53" s="67">
        <f t="shared" ref="AH53:AH54" si="413">1/(Z53/F53)</f>
        <v>93.567345313359667</v>
      </c>
      <c r="AI53" s="26"/>
      <c r="AJ53" s="20">
        <f t="shared" ref="AJ53:AJ54" si="414">SQRT((G53-$E$11)^2+(H53-$F$11)^2+(I53-$G$11)^2)</f>
        <v>153.00792433814863</v>
      </c>
    </row>
    <row r="54" spans="2:36" ht="15.75" x14ac:dyDescent="0.25">
      <c r="B54" s="113">
        <v>35</v>
      </c>
      <c r="C54" s="114"/>
      <c r="D54" s="100">
        <v>45398.666666666664</v>
      </c>
      <c r="E54" s="97">
        <f t="shared" ref="E54" si="415">D54-D53</f>
        <v>13</v>
      </c>
      <c r="F54" s="98">
        <f t="shared" ref="F54" si="416">D54-D$20</f>
        <v>119.375</v>
      </c>
      <c r="G54" s="17">
        <v>808879.43299999996</v>
      </c>
      <c r="H54" s="17">
        <v>9158934.1290000007</v>
      </c>
      <c r="I54" s="18">
        <v>2538.6495000000004</v>
      </c>
      <c r="K54" s="19">
        <f t="shared" si="394"/>
        <v>0.1999999862164259</v>
      </c>
      <c r="L54" s="20">
        <f t="shared" si="395"/>
        <v>0.60000009834766388</v>
      </c>
      <c r="M54" s="20">
        <f t="shared" si="396"/>
        <v>0.63245562097571473</v>
      </c>
      <c r="N54" s="20">
        <f t="shared" si="397"/>
        <v>-0.74999999997089617</v>
      </c>
      <c r="O54" s="21">
        <f t="shared" si="398"/>
        <v>0.98107090083241233</v>
      </c>
      <c r="P54" s="21">
        <f t="shared" si="399"/>
        <v>7.5466992371724023E-2</v>
      </c>
      <c r="Q54" s="22">
        <f t="shared" si="400"/>
        <v>-1.6785884476144396E-2</v>
      </c>
      <c r="R54" s="26"/>
      <c r="S54" s="52">
        <f t="shared" si="401"/>
        <v>18.434944820858608</v>
      </c>
      <c r="T54" s="53">
        <f t="shared" si="402"/>
        <v>-49.85992987920887</v>
      </c>
      <c r="U54" s="26"/>
      <c r="V54" s="23">
        <f t="shared" si="403"/>
        <v>0.79999999143183231</v>
      </c>
      <c r="W54" s="21">
        <f t="shared" si="404"/>
        <v>1.5000000596046448</v>
      </c>
      <c r="X54" s="21">
        <f t="shared" si="405"/>
        <v>1.7000000485602551</v>
      </c>
      <c r="Y54" s="21">
        <f t="shared" si="406"/>
        <v>-1.0999999999512511</v>
      </c>
      <c r="Z54" s="21">
        <f t="shared" si="407"/>
        <v>2.024845713874917</v>
      </c>
      <c r="AA54" s="21">
        <f t="shared" si="408"/>
        <v>1.696205833612496E-2</v>
      </c>
      <c r="AB54" s="22">
        <f t="shared" si="409"/>
        <v>1.4209054103560175E-4</v>
      </c>
      <c r="AC54" s="26"/>
      <c r="AD54" s="52">
        <f t="shared" si="410"/>
        <v>28.072485735695398</v>
      </c>
      <c r="AE54" s="53">
        <f t="shared" si="411"/>
        <v>-32.905242175359689</v>
      </c>
      <c r="AF54" s="26"/>
      <c r="AG54" s="67">
        <f t="shared" si="412"/>
        <v>13.250826203253862</v>
      </c>
      <c r="AH54" s="67">
        <f t="shared" si="413"/>
        <v>58.955109113747653</v>
      </c>
      <c r="AI54" s="26"/>
      <c r="AJ54" s="20">
        <f t="shared" si="414"/>
        <v>153.00088245252445</v>
      </c>
    </row>
    <row r="55" spans="2:36" ht="15.75" x14ac:dyDescent="0.25">
      <c r="B55" s="113">
        <v>36</v>
      </c>
      <c r="C55" s="114"/>
      <c r="D55" s="100">
        <v>45413.666666666664</v>
      </c>
      <c r="E55" s="97">
        <f t="shared" ref="E55" si="417">D55-D54</f>
        <v>15</v>
      </c>
      <c r="F55" s="98">
        <f t="shared" ref="F55" si="418">D55-D$20</f>
        <v>134.375</v>
      </c>
      <c r="G55" s="17">
        <v>808879.42449999996</v>
      </c>
      <c r="H55" s="17">
        <v>9158934.1305</v>
      </c>
      <c r="I55" s="18">
        <v>2538.6379999999999</v>
      </c>
      <c r="K55" s="19">
        <f t="shared" ref="K55" si="419">(G55-G54)*100</f>
        <v>-0.84999999962747097</v>
      </c>
      <c r="L55" s="20">
        <f t="shared" ref="L55" si="420">(H55-H54)*100</f>
        <v>0.14999993145465851</v>
      </c>
      <c r="M55" s="20">
        <f t="shared" ref="M55" si="421">SQRT(K55^2+L55^2)</f>
        <v>0.86313381280257051</v>
      </c>
      <c r="N55" s="20">
        <f t="shared" ref="N55" si="422">(I55-I54)*100</f>
        <v>-1.1500000000523869</v>
      </c>
      <c r="O55" s="21">
        <f t="shared" ref="O55" si="423">(SQRT((G55-G54)^2+(H55-H54)^2+(I55-I54)^2)*100)</f>
        <v>1.4378803771258557</v>
      </c>
      <c r="P55" s="21">
        <f t="shared" ref="P55" si="424">O55/(F55-F54)</f>
        <v>9.5858691808390378E-2</v>
      </c>
      <c r="Q55" s="22">
        <f t="shared" ref="Q55" si="425">(P55-P54)/(F55-F54)</f>
        <v>1.3594466291110903E-3</v>
      </c>
      <c r="R55" s="26"/>
      <c r="S55" s="52">
        <f t="shared" ref="S55" si="426">IF(K55&lt;0, ATAN2(L55,K55)*180/PI()+360,ATAN2(L55,K55)*180/PI())</f>
        <v>280.00797532485967</v>
      </c>
      <c r="T55" s="53">
        <f t="shared" ref="T55" si="427">ATAN(N55/M55)*180/PI()</f>
        <v>-53.109897726473271</v>
      </c>
      <c r="U55" s="26"/>
      <c r="V55" s="23">
        <f t="shared" ref="V55" si="428">(G55-$G$20)*100</f>
        <v>-5.0000008195638657E-2</v>
      </c>
      <c r="W55" s="21">
        <f t="shared" ref="W55" si="429">(H55-$H$20)*100</f>
        <v>1.6499999910593033</v>
      </c>
      <c r="X55" s="21">
        <f t="shared" ref="X55" si="430">SQRT(V55^2+W55^2)</f>
        <v>1.650757393233562</v>
      </c>
      <c r="Y55" s="21">
        <f t="shared" ref="Y55" si="431">(I55-$I$20)*100</f>
        <v>-2.250000000003638</v>
      </c>
      <c r="Z55" s="21">
        <f t="shared" ref="Z55" si="432">SQRT((G55-$G$20)^2+(H55-$H$20)^2+(I55-$I$20)^2)*100</f>
        <v>2.7906092473385873</v>
      </c>
      <c r="AA55" s="21">
        <f t="shared" ref="AA55" si="433">Z55/F55</f>
        <v>2.0767324631356929E-2</v>
      </c>
      <c r="AB55" s="22">
        <f t="shared" ref="AB55" si="434">(AA55-$AA$20)/(F55-$F$20)</f>
        <v>1.5454753214033063E-4</v>
      </c>
      <c r="AC55" s="26"/>
      <c r="AD55" s="52">
        <f t="shared" ref="AD55" si="435">IF(F55&lt;=0,NA(),IF((G55-$G$20)&lt;0,ATAN2((H55-$H$20),(G55-$G$20))*180/PI()+360,ATAN2((H55-$H$20),(G55-$G$20))*180/PI()))</f>
        <v>358.26429511734216</v>
      </c>
      <c r="AE55" s="53">
        <f t="shared" ref="AE55" si="436">IF(E55&lt;=0,NA(),ATAN(Y55/X55)*180/PI())</f>
        <v>-53.733622242361662</v>
      </c>
      <c r="AF55" s="26"/>
      <c r="AG55" s="67">
        <f t="shared" ref="AG55" si="437">1/(O55/E55)</f>
        <v>10.432022189483618</v>
      </c>
      <c r="AH55" s="67">
        <f t="shared" ref="AH55" si="438">1/(Z55/F55)</f>
        <v>48.152567446751583</v>
      </c>
      <c r="AI55" s="26"/>
      <c r="AJ55" s="20">
        <f t="shared" ref="AJ55" si="439">SQRT((G55-$E$11)^2+(H55-$F$11)^2+(I55-$G$11)^2)</f>
        <v>153.00119884725447</v>
      </c>
    </row>
    <row r="56" spans="2:36" ht="15.75" x14ac:dyDescent="0.25">
      <c r="B56" s="113">
        <v>37</v>
      </c>
      <c r="C56" s="114"/>
      <c r="D56" s="100">
        <v>45418.666666666664</v>
      </c>
      <c r="E56" s="97">
        <f t="shared" ref="E56" si="440">D56-D55</f>
        <v>5</v>
      </c>
      <c r="F56" s="98">
        <f t="shared" ref="F56" si="441">D56-D$20</f>
        <v>139.375</v>
      </c>
      <c r="G56" s="17">
        <v>808879.42249999999</v>
      </c>
      <c r="H56" s="17">
        <v>9158934.1335000005</v>
      </c>
      <c r="I56" s="18">
        <v>2538.6545000000001</v>
      </c>
      <c r="K56" s="19">
        <f t="shared" ref="K56" si="442">(G56-G55)*100</f>
        <v>-0.19999999785795808</v>
      </c>
      <c r="L56" s="20">
        <f t="shared" ref="L56" si="443">(H56-H55)*100</f>
        <v>0.30000004917383194</v>
      </c>
      <c r="M56" s="20">
        <f t="shared" ref="M56" si="444">SQRT(K56^2+L56^2)</f>
        <v>0.36055516727331038</v>
      </c>
      <c r="N56" s="20">
        <f t="shared" ref="N56" si="445">(I56-I55)*100</f>
        <v>1.6500000000178261</v>
      </c>
      <c r="O56" s="21">
        <f t="shared" ref="O56" si="446">(SQRT((G56-G55)^2+(H56-H55)^2+(I56-I55)^2)*100)</f>
        <v>1.6889345839038026</v>
      </c>
      <c r="P56" s="21">
        <f t="shared" ref="P56" si="447">O56/(F56-F55)</f>
        <v>0.3377869167807605</v>
      </c>
      <c r="Q56" s="22">
        <f t="shared" ref="Q56" si="448">(P56-P55)/(F56-F55)</f>
        <v>4.8385644994474022E-2</v>
      </c>
      <c r="R56" s="26"/>
      <c r="S56" s="52">
        <f t="shared" ref="S56" si="449">IF(K56&lt;0, ATAN2(L56,K56)*180/PI()+360,ATAN2(L56,K56)*180/PI())</f>
        <v>326.3099370917858</v>
      </c>
      <c r="T56" s="53">
        <f t="shared" ref="T56" si="450">ATAN(N56/M56)*180/PI()</f>
        <v>77.673583444859077</v>
      </c>
      <c r="U56" s="26"/>
      <c r="V56" s="23">
        <f t="shared" ref="V56" si="451">(G56-$G$20)*100</f>
        <v>-0.25000000605359674</v>
      </c>
      <c r="W56" s="21">
        <f t="shared" ref="W56" si="452">(H56-$H$20)*100</f>
        <v>1.9500000402331352</v>
      </c>
      <c r="X56" s="21">
        <f t="shared" ref="X56" si="453">SQRT(V56^2+W56^2)</f>
        <v>1.9659603658100606</v>
      </c>
      <c r="Y56" s="21">
        <f t="shared" ref="Y56" si="454">(I56-$I$20)*100</f>
        <v>-0.59999999998581188</v>
      </c>
      <c r="Z56" s="21">
        <f t="shared" ref="Z56" si="455">SQRT((G56-$G$20)^2+(H56-$H$20)^2+(I56-$I$20)^2)*100</f>
        <v>2.0554805180100835</v>
      </c>
      <c r="AA56" s="21">
        <f t="shared" ref="AA56" si="456">Z56/F56</f>
        <v>1.4747842281686697E-2</v>
      </c>
      <c r="AB56" s="22">
        <f t="shared" ref="AB56" si="457">(AA56-$AA$20)/(F56-$F$20)</f>
        <v>1.0581411502555478E-4</v>
      </c>
      <c r="AC56" s="26"/>
      <c r="AD56" s="52">
        <f t="shared" ref="AD56" si="458">IF(F56&lt;=0,NA(),IF((G56-$G$20)&lt;0,ATAN2((H56-$H$20),(G56-$G$20))*180/PI()+360,ATAN2((H56-$H$20),(G56-$G$20))*180/PI()))</f>
        <v>352.69424044080262</v>
      </c>
      <c r="AE56" s="53">
        <f t="shared" ref="AE56" si="459">IF(E56&lt;=0,NA(),ATAN(Y56/X56)*180/PI())</f>
        <v>-16.97189316296015</v>
      </c>
      <c r="AF56" s="26"/>
      <c r="AG56" s="67">
        <f t="shared" ref="AG56" si="460">1/(O56/E56)</f>
        <v>2.9604462171903676</v>
      </c>
      <c r="AH56" s="67">
        <f t="shared" ref="AH56" si="461">1/(Z56/F56)</f>
        <v>67.806529314580587</v>
      </c>
      <c r="AI56" s="26"/>
      <c r="AJ56" s="20">
        <f t="shared" ref="AJ56" si="462">SQRT((G56-$E$11)^2+(H56-$F$11)^2+(I56-$G$11)^2)</f>
        <v>153.00071836695432</v>
      </c>
    </row>
    <row r="57" spans="2:36" ht="15.75" x14ac:dyDescent="0.25">
      <c r="B57" s="113">
        <v>38</v>
      </c>
      <c r="C57" s="114"/>
      <c r="D57" s="100">
        <v>45422.666666666664</v>
      </c>
      <c r="E57" s="97">
        <f t="shared" ref="E57" si="463">D57-D56</f>
        <v>4</v>
      </c>
      <c r="F57" s="98">
        <f t="shared" ref="F57" si="464">D57-D$20</f>
        <v>143.375</v>
      </c>
      <c r="G57" s="17">
        <v>808879.41</v>
      </c>
      <c r="H57" s="17">
        <v>9158934.1385000013</v>
      </c>
      <c r="I57" s="18">
        <v>2538.6554999999998</v>
      </c>
      <c r="K57" s="19">
        <f t="shared" ref="K57" si="465">(G57-G56)*100</f>
        <v>-1.2499999953433871</v>
      </c>
      <c r="L57" s="20">
        <f t="shared" ref="L57" si="466">(H57-H56)*100</f>
        <v>0.50000008195638657</v>
      </c>
      <c r="M57" s="20">
        <f t="shared" ref="M57" si="467">SQRT(K57^2+L57^2)</f>
        <v>1.3462912278979096</v>
      </c>
      <c r="N57" s="20">
        <f t="shared" ref="N57" si="468">(I57-I56)*100</f>
        <v>9.9999999974897946E-2</v>
      </c>
      <c r="O57" s="21">
        <f t="shared" ref="O57" si="469">(SQRT((G57-G56)^2+(H57-H56)^2+(I57-I56)^2)*100)</f>
        <v>1.3500000260406815</v>
      </c>
      <c r="P57" s="21">
        <f t="shared" ref="P57" si="470">O57/(F57-F56)</f>
        <v>0.33750000651017037</v>
      </c>
      <c r="Q57" s="22">
        <f t="shared" ref="Q57" si="471">(P57-P56)/(F57-F56)</f>
        <v>-7.1727567647533741E-5</v>
      </c>
      <c r="R57" s="26"/>
      <c r="S57" s="52">
        <f t="shared" ref="S57" si="472">IF(K57&lt;0, ATAN2(L57,K57)*180/PI()+360,ATAN2(L57,K57)*180/PI())</f>
        <v>291.80141279840467</v>
      </c>
      <c r="T57" s="53">
        <f t="shared" ref="T57" si="473">ATAN(N57/M57)*180/PI()</f>
        <v>4.2480225835679892</v>
      </c>
      <c r="U57" s="26"/>
      <c r="V57" s="23">
        <f t="shared" ref="V57" si="474">(G57-$G$20)*100</f>
        <v>-1.5000000013969839</v>
      </c>
      <c r="W57" s="21">
        <f t="shared" ref="W57" si="475">(H57-$H$20)*100</f>
        <v>2.4500001221895218</v>
      </c>
      <c r="X57" s="21">
        <f t="shared" ref="X57" si="476">SQRT(V57^2+W57^2)</f>
        <v>2.8727165893835793</v>
      </c>
      <c r="Y57" s="21">
        <f t="shared" ref="Y57" si="477">(I57-$I$20)*100</f>
        <v>-0.50000000001091394</v>
      </c>
      <c r="Z57" s="21">
        <f t="shared" ref="Z57" si="478">SQRT((G57-$G$20)^2+(H57-$H$20)^2+(I57-$I$20)^2)*100</f>
        <v>2.9159047657511961</v>
      </c>
      <c r="AA57" s="21">
        <f t="shared" ref="AA57" si="479">Z57/F57</f>
        <v>2.033760952572761E-2</v>
      </c>
      <c r="AB57" s="22">
        <f t="shared" ref="AB57" si="480">(AA57-$AA$20)/(F57-$F$20)</f>
        <v>1.4184906382373223E-4</v>
      </c>
      <c r="AC57" s="26"/>
      <c r="AD57" s="52">
        <f t="shared" ref="AD57" si="481">IF(F57&lt;=0,NA(),IF((G57-$G$20)&lt;0,ATAN2((H57-$H$20),(G57-$G$20))*180/PI()+360,ATAN2((H57-$H$20),(G57-$G$20))*180/PI()))</f>
        <v>328.52316189916661</v>
      </c>
      <c r="AE57" s="53">
        <f t="shared" ref="AE57" si="482">IF(E57&lt;=0,NA(),ATAN(Y57/X57)*180/PI())</f>
        <v>-9.8734946189872588</v>
      </c>
      <c r="AF57" s="26"/>
      <c r="AG57" s="67">
        <f t="shared" ref="AG57" si="483">1/(O57/E57)</f>
        <v>2.9629629058092051</v>
      </c>
      <c r="AH57" s="67">
        <f t="shared" ref="AH57" si="484">1/(Z57/F57)</f>
        <v>49.169987197117429</v>
      </c>
      <c r="AI57" s="26"/>
      <c r="AJ57" s="20">
        <f t="shared" ref="AJ57" si="485">SQRT((G57-$E$11)^2+(H57-$F$11)^2+(I57-$G$11)^2)</f>
        <v>153.0003625005985</v>
      </c>
    </row>
    <row r="58" spans="2:36" ht="15.75" x14ac:dyDescent="0.25">
      <c r="B58" s="113">
        <v>39</v>
      </c>
      <c r="C58" s="114"/>
      <c r="D58" s="100">
        <v>45426.666666666664</v>
      </c>
      <c r="E58" s="97">
        <f t="shared" ref="E58" si="486">D58-D57</f>
        <v>4</v>
      </c>
      <c r="F58" s="98">
        <f t="shared" ref="F58" si="487">D58-D$20</f>
        <v>147.375</v>
      </c>
      <c r="G58" s="17">
        <v>808879.44</v>
      </c>
      <c r="H58" s="17">
        <v>9158934.1274999995</v>
      </c>
      <c r="I58" s="18">
        <v>2538.6514999999999</v>
      </c>
      <c r="K58" s="19">
        <f t="shared" ref="K58" si="488">(G58-G57)*100</f>
        <v>2.9999999911524355</v>
      </c>
      <c r="L58" s="20">
        <f t="shared" ref="L58" si="489">(H58-H57)*100</f>
        <v>-1.1000001803040504</v>
      </c>
      <c r="M58" s="20">
        <f t="shared" ref="M58" si="490">SQRT(K58^2+L58^2)</f>
        <v>3.1953091154978353</v>
      </c>
      <c r="N58" s="20">
        <f t="shared" ref="N58" si="491">(I58-I57)*100</f>
        <v>-0.39999999999054126</v>
      </c>
      <c r="O58" s="21">
        <f t="shared" ref="O58" si="492">(SQRT((G58-G57)^2+(H58-H57)^2+(I58-I57)^2)*100)</f>
        <v>3.220248490967117</v>
      </c>
      <c r="P58" s="21">
        <f t="shared" ref="P58" si="493">O58/(F58-F57)</f>
        <v>0.80506212274177924</v>
      </c>
      <c r="Q58" s="22">
        <f t="shared" ref="Q58" si="494">(P58-P57)/(F58-F57)</f>
        <v>0.11689052905790222</v>
      </c>
      <c r="R58" s="26"/>
      <c r="S58" s="52">
        <f t="shared" ref="S58" si="495">IF(K58&lt;0, ATAN2(L58,K58)*180/PI()+360,ATAN2(L58,K58)*180/PI())</f>
        <v>110.13630651831707</v>
      </c>
      <c r="T58" s="53">
        <f t="shared" ref="T58" si="496">ATAN(N58/M58)*180/PI()</f>
        <v>-7.1353685167281915</v>
      </c>
      <c r="U58" s="26"/>
      <c r="V58" s="23">
        <f t="shared" ref="V58" si="497">(G58-$G$20)*100</f>
        <v>1.4999999897554517</v>
      </c>
      <c r="W58" s="21">
        <f t="shared" ref="W58" si="498">(H58-$H$20)*100</f>
        <v>1.3499999418854713</v>
      </c>
      <c r="X58" s="21">
        <f t="shared" ref="X58" si="499">SQRT(V58^2+W58^2)</f>
        <v>2.0180435605697742</v>
      </c>
      <c r="Y58" s="21">
        <f t="shared" ref="Y58" si="500">(I58-$I$20)*100</f>
        <v>-0.90000000000145519</v>
      </c>
      <c r="Z58" s="21">
        <f t="shared" ref="Z58" si="501">SQRT((G58-$G$20)^2+(H58-$H$20)^2+(I58-$I$20)^2)*100</f>
        <v>2.2096379369389343</v>
      </c>
      <c r="AA58" s="21">
        <f t="shared" ref="AA58" si="502">Z58/F58</f>
        <v>1.4993302371086916E-2</v>
      </c>
      <c r="AB58" s="22">
        <f t="shared" ref="AB58" si="503">(AA58-$AA$20)/(F58-$F$20)</f>
        <v>1.0173572431611139E-4</v>
      </c>
      <c r="AC58" s="26"/>
      <c r="AD58" s="52">
        <f t="shared" ref="AD58" si="504">IF(F58&lt;=0,NA(),IF((G58-$G$20)&lt;0,ATAN2((H58-$H$20),(G58-$G$20))*180/PI()+360,ATAN2((H58-$H$20),(G58-$G$20))*180/PI()))</f>
        <v>48.012788536023066</v>
      </c>
      <c r="AE58" s="53">
        <f t="shared" ref="AE58" si="505">IF(E58&lt;=0,NA(),ATAN(Y58/X58)*180/PI())</f>
        <v>-24.035748274740939</v>
      </c>
      <c r="AF58" s="26"/>
      <c r="AG58" s="67">
        <f t="shared" ref="AG58" si="506">1/(O58/E58)</f>
        <v>1.2421401675119503</v>
      </c>
      <c r="AH58" s="67">
        <f t="shared" ref="AH58" si="507">1/(Z58/F58)</f>
        <v>66.696447203546029</v>
      </c>
      <c r="AI58" s="26"/>
      <c r="AJ58" s="20">
        <f t="shared" ref="AJ58" si="508">SQRT((G58-$E$11)^2+(H58-$F$11)^2+(I58-$G$11)^2)</f>
        <v>153.00012245694464</v>
      </c>
    </row>
    <row r="59" spans="2:36" ht="15.75" x14ac:dyDescent="0.25">
      <c r="B59" s="113">
        <v>40</v>
      </c>
      <c r="C59" s="114"/>
      <c r="D59" s="100">
        <v>45432.666666666664</v>
      </c>
      <c r="E59" s="97">
        <f t="shared" ref="E59" si="509">D59-D58</f>
        <v>6</v>
      </c>
      <c r="F59" s="98">
        <f t="shared" ref="F59" si="510">D59-D$20</f>
        <v>153.375</v>
      </c>
      <c r="G59" s="17">
        <v>808879.43699999992</v>
      </c>
      <c r="H59" s="17">
        <v>9158934.131000001</v>
      </c>
      <c r="I59" s="18">
        <v>2538.6469999999999</v>
      </c>
      <c r="K59" s="19">
        <f t="shared" ref="K59" si="511">(G59-G58)*100</f>
        <v>-0.30000000260770321</v>
      </c>
      <c r="L59" s="20">
        <f t="shared" ref="L59" si="512">(H59-H58)*100</f>
        <v>0.35000015050172806</v>
      </c>
      <c r="M59" s="20">
        <f t="shared" ref="M59" si="513">SQRT(K59^2+L59^2)</f>
        <v>0.46097733883115583</v>
      </c>
      <c r="N59" s="20">
        <f t="shared" ref="N59" si="514">(I59-I58)*100</f>
        <v>-0.4500000000007276</v>
      </c>
      <c r="O59" s="21">
        <f t="shared" ref="O59" si="515">(SQRT((G59-G58)^2+(H59-H58)^2+(I59-I58)^2)*100)</f>
        <v>0.64420501931955565</v>
      </c>
      <c r="P59" s="21">
        <f t="shared" ref="P59" si="516">O59/(F59-F58)</f>
        <v>0.10736750321992594</v>
      </c>
      <c r="Q59" s="22">
        <f t="shared" ref="Q59" si="517">(P59-P58)/(F59-F58)</f>
        <v>-0.11628243658697555</v>
      </c>
      <c r="R59" s="26"/>
      <c r="S59" s="52">
        <f t="shared" ref="S59" si="518">IF(K59&lt;0, ATAN2(L59,K59)*180/PI()+360,ATAN2(L59,K59)*180/PI())</f>
        <v>319.3987172827126</v>
      </c>
      <c r="T59" s="53">
        <f t="shared" ref="T59" si="519">ATAN(N59/M59)*180/PI()</f>
        <v>-44.309615378107445</v>
      </c>
      <c r="U59" s="26"/>
      <c r="V59" s="23">
        <f t="shared" ref="V59" si="520">(G59-$G$20)*100</f>
        <v>1.1999999871477485</v>
      </c>
      <c r="W59" s="21">
        <f t="shared" ref="W59" si="521">(H59-$H$20)*100</f>
        <v>1.7000000923871994</v>
      </c>
      <c r="X59" s="21">
        <f t="shared" ref="X59" si="522">SQRT(V59^2+W59^2)</f>
        <v>2.0808652727341777</v>
      </c>
      <c r="Y59" s="21">
        <f t="shared" ref="Y59" si="523">(I59-$I$20)*100</f>
        <v>-1.3500000000021828</v>
      </c>
      <c r="Z59" s="21">
        <f t="shared" ref="Z59" si="524">SQRT((G59-$G$20)^2+(H59-$H$20)^2+(I59-$I$20)^2)*100</f>
        <v>2.4804234080650378</v>
      </c>
      <c r="AA59" s="21">
        <f t="shared" ref="AA59" si="525">Z59/F59</f>
        <v>1.6172279759185251E-2</v>
      </c>
      <c r="AB59" s="22">
        <f t="shared" ref="AB59" si="526">(AA59-$AA$20)/(F59-$F$20)</f>
        <v>1.0544273681620375E-4</v>
      </c>
      <c r="AC59" s="26"/>
      <c r="AD59" s="52">
        <f t="shared" ref="AD59" si="527">IF(F59&lt;=0,NA(),IF((G59-$G$20)&lt;0,ATAN2((H59-$H$20),(G59-$G$20))*180/PI()+360,ATAN2((H59-$H$20),(G59-$G$20))*180/PI()))</f>
        <v>35.217591212090802</v>
      </c>
      <c r="AE59" s="53">
        <f t="shared" ref="AE59" si="528">IF(E59&lt;=0,NA(),ATAN(Y59/X59)*180/PI())</f>
        <v>-32.974240069696158</v>
      </c>
      <c r="AF59" s="26"/>
      <c r="AG59" s="67">
        <f t="shared" ref="AG59" si="529">1/(O59/E59)</f>
        <v>9.3138051087176041</v>
      </c>
      <c r="AH59" s="67">
        <f t="shared" ref="AH59" si="530">1/(Z59/F59)</f>
        <v>61.834201169568402</v>
      </c>
      <c r="AI59" s="26"/>
      <c r="AJ59" s="20">
        <f t="shared" ref="AJ59" si="531">SQRT((G59-$E$11)^2+(H59-$F$11)^2+(I59-$G$11)^2)</f>
        <v>152.99740942222431</v>
      </c>
    </row>
    <row r="60" spans="2:36" ht="15.75" x14ac:dyDescent="0.25">
      <c r="B60" s="113">
        <v>41</v>
      </c>
      <c r="C60" s="114"/>
      <c r="D60" s="100">
        <v>45445.666666666664</v>
      </c>
      <c r="E60" s="97">
        <f t="shared" ref="E60" si="532">D60-D59</f>
        <v>13</v>
      </c>
      <c r="F60" s="98">
        <f t="shared" ref="F60" si="533">D60-D$20</f>
        <v>166.375</v>
      </c>
      <c r="G60" s="17">
        <v>808879.45200000005</v>
      </c>
      <c r="H60" s="17">
        <v>9158934.131000001</v>
      </c>
      <c r="I60" s="18">
        <v>2538.6495</v>
      </c>
      <c r="K60" s="19">
        <f t="shared" ref="K60" si="534">(G60-G59)*100</f>
        <v>1.500000013038516</v>
      </c>
      <c r="L60" s="20">
        <f t="shared" ref="L60" si="535">(H60-H59)*100</f>
        <v>0</v>
      </c>
      <c r="M60" s="20">
        <f t="shared" ref="M60" si="536">SQRT(K60^2+L60^2)</f>
        <v>1.500000013038516</v>
      </c>
      <c r="N60" s="20">
        <f t="shared" ref="N60" si="537">(I60-I59)*100</f>
        <v>0.25000000000545697</v>
      </c>
      <c r="O60" s="21">
        <f t="shared" ref="O60" si="538">(SQRT((G60-G59)^2+(H60-H59)^2+(I60-I59)^2)*100)</f>
        <v>1.520690645436565</v>
      </c>
      <c r="P60" s="21">
        <f t="shared" ref="P60" si="539">O60/(F60-F59)</f>
        <v>0.11697620349512038</v>
      </c>
      <c r="Q60" s="22">
        <f t="shared" ref="Q60" si="540">(P60-P59)/(F60-F59)</f>
        <v>7.3913079039957192E-4</v>
      </c>
      <c r="R60" s="26"/>
      <c r="S60" s="52">
        <f t="shared" ref="S60" si="541">IF(K60&lt;0, ATAN2(L60,K60)*180/PI()+360,ATAN2(L60,K60)*180/PI())</f>
        <v>90</v>
      </c>
      <c r="T60" s="53">
        <f t="shared" ref="T60" si="542">ATAN(N60/M60)*180/PI()</f>
        <v>9.4623221274660541</v>
      </c>
      <c r="U60" s="26"/>
      <c r="V60" s="23">
        <f t="shared" ref="V60" si="543">(G60-$G$20)*100</f>
        <v>2.7000000001862645</v>
      </c>
      <c r="W60" s="21">
        <f t="shared" ref="W60" si="544">(H60-$H$20)*100</f>
        <v>1.7000000923871994</v>
      </c>
      <c r="X60" s="21">
        <f t="shared" ref="X60" si="545">SQRT(V60^2+W60^2)</f>
        <v>3.1906112760915133</v>
      </c>
      <c r="Y60" s="21">
        <f t="shared" ref="Y60" si="546">(I60-$I$20)*100</f>
        <v>-1.0999999999967258</v>
      </c>
      <c r="Z60" s="21">
        <f t="shared" ref="Z60" si="547">SQRT((G60-$G$20)^2+(H60-$H$20)^2+(I60-$I$20)^2)*100</f>
        <v>3.3749074528222414</v>
      </c>
      <c r="AA60" s="21">
        <f t="shared" ref="AA60" si="548">Z60/F60</f>
        <v>2.0284943367827147E-2</v>
      </c>
      <c r="AB60" s="22">
        <f t="shared" ref="AB60" si="549">(AA60-$AA$20)/(F60-$F$20)</f>
        <v>1.2192302550159067E-4</v>
      </c>
      <c r="AC60" s="26"/>
      <c r="AD60" s="52">
        <f t="shared" ref="AD60" si="550">IF(F60&lt;=0,NA(),IF((G60-$G$20)&lt;0,ATAN2((H60-$H$20),(G60-$G$20))*180/PI()+360,ATAN2((H60-$H$20),(G60-$G$20))*180/PI()))</f>
        <v>57.804264663122915</v>
      </c>
      <c r="AE60" s="53">
        <f t="shared" ref="AE60" si="551">IF(E60&lt;=0,NA(),ATAN(Y60/X60)*180/PI())</f>
        <v>-19.022223026883818</v>
      </c>
      <c r="AF60" s="26"/>
      <c r="AG60" s="67">
        <f t="shared" ref="AG60" si="552">1/(O60/E60)</f>
        <v>8.5487472675732263</v>
      </c>
      <c r="AH60" s="67">
        <f t="shared" ref="AH60" si="553">1/(Z60/F60)</f>
        <v>49.297648106134027</v>
      </c>
      <c r="AI60" s="26"/>
      <c r="AJ60" s="20">
        <f t="shared" ref="AJ60" si="554">SQRT((G60-$E$11)^2+(H60-$F$11)^2+(I60-$G$11)^2)</f>
        <v>152.99259438335</v>
      </c>
    </row>
    <row r="61" spans="2:36" ht="15.75" x14ac:dyDescent="0.25">
      <c r="B61" s="113">
        <v>42</v>
      </c>
      <c r="C61" s="114"/>
      <c r="D61" s="100">
        <v>45466.625</v>
      </c>
      <c r="E61" s="97">
        <f t="shared" ref="E61" si="555">D61-D60</f>
        <v>20.958333333335759</v>
      </c>
      <c r="F61" s="98">
        <f t="shared" ref="F61" si="556">D61-D$20</f>
        <v>187.33333333333576</v>
      </c>
      <c r="G61" s="17">
        <v>808879.43449999997</v>
      </c>
      <c r="H61" s="17">
        <v>9158934.1380000003</v>
      </c>
      <c r="I61" s="18">
        <v>2538.6414999999997</v>
      </c>
      <c r="K61" s="19">
        <f t="shared" ref="K61" si="557">(G61-G60)*100</f>
        <v>-1.7500000074505806</v>
      </c>
      <c r="L61" s="20">
        <f t="shared" ref="L61" si="558">(H61-H60)*100</f>
        <v>0.69999992847442627</v>
      </c>
      <c r="M61" s="20">
        <f t="shared" ref="M61" si="559">SQRT(K61^2+L61^2)</f>
        <v>1.8848076628508368</v>
      </c>
      <c r="N61" s="20">
        <f t="shared" ref="N61" si="560">(I61-I60)*100</f>
        <v>-0.80000000002655725</v>
      </c>
      <c r="O61" s="21">
        <f t="shared" ref="O61" si="561">(SQRT((G61-G60)^2+(H61-H60)^2+(I61-I60)^2)*100)</f>
        <v>2.0475595048700601</v>
      </c>
      <c r="P61" s="21">
        <f t="shared" ref="P61" si="562">O61/(F61-F60)</f>
        <v>9.7696676176691366E-2</v>
      </c>
      <c r="Q61" s="22">
        <f t="shared" ref="Q61" si="563">(P61-P60)/(F61-F60)</f>
        <v>-9.198979237420332E-4</v>
      </c>
      <c r="R61" s="26"/>
      <c r="S61" s="52">
        <f t="shared" ref="S61" si="564">IF(K61&lt;0, ATAN2(L61,K61)*180/PI()+360,ATAN2(L61,K61)*180/PI())</f>
        <v>291.80140738346103</v>
      </c>
      <c r="T61" s="53">
        <f t="shared" ref="T61" si="565">ATAN(N61/M61)*180/PI()</f>
        <v>-22.998624876767071</v>
      </c>
      <c r="U61" s="26"/>
      <c r="V61" s="23">
        <f t="shared" ref="V61" si="566">(G61-$G$20)*100</f>
        <v>0.94999999273568392</v>
      </c>
      <c r="W61" s="21">
        <f t="shared" ref="W61" si="567">(H61-$H$20)*100</f>
        <v>2.4000000208616257</v>
      </c>
      <c r="X61" s="21">
        <f t="shared" ref="X61" si="568">SQRT(V61^2+W61^2)</f>
        <v>2.5811819165517185</v>
      </c>
      <c r="Y61" s="21">
        <f t="shared" ref="Y61" si="569">(I61-$I$20)*100</f>
        <v>-1.9000000000232831</v>
      </c>
      <c r="Z61" s="21">
        <f t="shared" ref="Z61" si="570">SQRT((G61-$G$20)^2+(H61-$H$20)^2+(I61-$I$20)^2)*100</f>
        <v>3.2050741155895408</v>
      </c>
      <c r="AA61" s="21">
        <f t="shared" ref="AA61" si="571">Z61/F61</f>
        <v>1.7108936560086295E-2</v>
      </c>
      <c r="AB61" s="22">
        <f t="shared" ref="AB61" si="572">(AA61-$AA$20)/(F61-$F$20)</f>
        <v>9.132884284743455E-5</v>
      </c>
      <c r="AC61" s="26"/>
      <c r="AD61" s="52">
        <f t="shared" ref="AD61" si="573">IF(F61&lt;=0,NA(),IF((G61-$G$20)&lt;0,ATAN2((H61-$H$20),(G61-$G$20))*180/PI()+360,ATAN2((H61-$H$20),(G61-$G$20))*180/PI()))</f>
        <v>21.595310128602346</v>
      </c>
      <c r="AE61" s="53">
        <f t="shared" ref="AE61" si="574">IF(E61&lt;=0,NA(),ATAN(Y61/X61)*180/PI())</f>
        <v>-36.356669226939026</v>
      </c>
      <c r="AF61" s="26"/>
      <c r="AG61" s="67">
        <f t="shared" ref="AG61" si="575">1/(O61/E61)</f>
        <v>10.235762762199085</v>
      </c>
      <c r="AH61" s="67">
        <f t="shared" ref="AH61" si="576">1/(Z61/F61)</f>
        <v>58.448986381357891</v>
      </c>
      <c r="AI61" s="26"/>
      <c r="AJ61" s="20">
        <f t="shared" ref="AJ61" si="577">SQRT((G61-$E$11)^2+(H61-$F$11)^2+(I61-$G$11)^2)</f>
        <v>152.99115202066682</v>
      </c>
    </row>
    <row r="62" spans="2:36" ht="15.75" x14ac:dyDescent="0.25">
      <c r="B62" s="113">
        <v>44</v>
      </c>
      <c r="C62" s="114"/>
      <c r="D62" s="100">
        <v>45478.625</v>
      </c>
      <c r="E62" s="97">
        <f t="shared" ref="E62" si="578">D62-D61</f>
        <v>12</v>
      </c>
      <c r="F62" s="98">
        <f t="shared" ref="F62" si="579">D62-D$20</f>
        <v>199.33333333333576</v>
      </c>
      <c r="G62" s="17">
        <v>808879.43550000002</v>
      </c>
      <c r="H62" s="17">
        <v>9158934.1394999996</v>
      </c>
      <c r="I62" s="18">
        <v>2538.6459999999997</v>
      </c>
      <c r="K62" s="19">
        <f t="shared" ref="K62" si="580">(G62-G61)*100</f>
        <v>0.10000000474974513</v>
      </c>
      <c r="L62" s="20">
        <f t="shared" ref="L62" si="581">(H62-H61)*100</f>
        <v>0.14999993145465851</v>
      </c>
      <c r="M62" s="20">
        <f t="shared" ref="M62" si="582">SQRT(K62^2+L62^2)</f>
        <v>0.18027750937471734</v>
      </c>
      <c r="N62" s="20">
        <f t="shared" ref="N62" si="583">(I62-I61)*100</f>
        <v>0.4500000000007276</v>
      </c>
      <c r="O62" s="21">
        <f t="shared" ref="O62" si="584">(SQRT((G62-G61)^2+(H62-H61)^2+(I62-I61)^2)*100)</f>
        <v>0.48476796551237389</v>
      </c>
      <c r="P62" s="21">
        <f t="shared" ref="P62" si="585">O62/(F62-F61)</f>
        <v>4.0397330459364493E-2</v>
      </c>
      <c r="Q62" s="22">
        <f t="shared" ref="Q62" si="586">(P62-P61)/(F62-F61)</f>
        <v>-4.7749454764439061E-3</v>
      </c>
      <c r="R62" s="26"/>
      <c r="S62" s="52">
        <f t="shared" ref="S62" si="587">IF(K62&lt;0, ATAN2(L62,K62)*180/PI()+360,ATAN2(L62,K62)*180/PI())</f>
        <v>33.690080866197036</v>
      </c>
      <c r="T62" s="53">
        <f t="shared" ref="T62" si="588">ATAN(N62/M62)*180/PI()</f>
        <v>68.168137000279529</v>
      </c>
      <c r="U62" s="26"/>
      <c r="V62" s="23">
        <f t="shared" ref="V62" si="589">(G62-$G$20)*100</f>
        <v>1.049999997485429</v>
      </c>
      <c r="W62" s="21">
        <f t="shared" ref="W62" si="590">(H62-$H$20)*100</f>
        <v>2.5499999523162842</v>
      </c>
      <c r="X62" s="21">
        <f t="shared" ref="X62" si="591">SQRT(V62^2+W62^2)</f>
        <v>2.7577164015780253</v>
      </c>
      <c r="Y62" s="21">
        <f t="shared" ref="Y62" si="592">(I62-$I$20)*100</f>
        <v>-1.4500000000225555</v>
      </c>
      <c r="Z62" s="21">
        <f t="shared" ref="Z62" si="593">SQRT((G62-$G$20)^2+(H62-$H$20)^2+(I62-$I$20)^2)*100</f>
        <v>3.1156860803999273</v>
      </c>
      <c r="AA62" s="21">
        <f t="shared" ref="AA62" si="594">Z62/F62</f>
        <v>1.5630532175919178E-2</v>
      </c>
      <c r="AB62" s="22">
        <f t="shared" ref="AB62" si="595">(AA62-$AA$20)/(F62-$F$20)</f>
        <v>7.8414041016315993E-5</v>
      </c>
      <c r="AC62" s="26"/>
      <c r="AD62" s="52">
        <f t="shared" ref="AD62" si="596">IF(F62&lt;=0,NA(),IF((G62-$G$20)&lt;0,ATAN2((H62-$H$20),(G62-$G$20))*180/PI()+360,ATAN2((H62-$H$20),(G62-$G$20))*180/PI()))</f>
        <v>22.380135380860303</v>
      </c>
      <c r="AE62" s="53">
        <f t="shared" ref="AE62" si="597">IF(E62&lt;=0,NA(),ATAN(Y62/X62)*180/PI())</f>
        <v>-27.735275097609073</v>
      </c>
      <c r="AF62" s="26"/>
      <c r="AG62" s="67">
        <f t="shared" ref="AG62" si="598">1/(O62/E62)</f>
        <v>24.754110943194522</v>
      </c>
      <c r="AH62" s="67">
        <f t="shared" ref="AH62" si="599">1/(Z62/F62)</f>
        <v>63.977348227504827</v>
      </c>
      <c r="AI62" s="26"/>
      <c r="AJ62" s="20">
        <f t="shared" ref="AJ62" si="600">SQRT((G62-$E$11)^2+(H62-$F$11)^2+(I62-$G$11)^2)</f>
        <v>152.98986079084509</v>
      </c>
    </row>
    <row r="63" spans="2:36" ht="15.75" x14ac:dyDescent="0.25">
      <c r="B63" s="113">
        <v>45</v>
      </c>
      <c r="C63" s="114"/>
      <c r="D63" s="100">
        <v>45486.625</v>
      </c>
      <c r="E63" s="97">
        <f t="shared" ref="E63" si="601">D63-D62</f>
        <v>8</v>
      </c>
      <c r="F63" s="98">
        <f t="shared" ref="F63" si="602">D63-D$20</f>
        <v>207.33333333333576</v>
      </c>
      <c r="G63" s="17">
        <v>808879.43449999997</v>
      </c>
      <c r="H63" s="17">
        <v>9158934.1384999994</v>
      </c>
      <c r="I63" s="18">
        <v>2538.6424999999999</v>
      </c>
      <c r="K63" s="19">
        <f t="shared" ref="K63" si="603">(G63-G62)*100</f>
        <v>-0.10000000474974513</v>
      </c>
      <c r="L63" s="20">
        <f t="shared" ref="L63" si="604">(H63-H62)*100</f>
        <v>-0.10000001639127731</v>
      </c>
      <c r="M63" s="20">
        <f t="shared" ref="M63" si="605">SQRT(K63^2+L63^2)</f>
        <v>0.14142137118627007</v>
      </c>
      <c r="N63" s="20">
        <f t="shared" ref="N63" si="606">(I63-I62)*100</f>
        <v>-0.34999999998035491</v>
      </c>
      <c r="O63" s="21">
        <f t="shared" ref="O63" si="607">(SQRT((G63-G62)^2+(H63-H62)^2+(I63-I62)^2)*100)</f>
        <v>0.37749172734571712</v>
      </c>
      <c r="P63" s="21">
        <f t="shared" ref="P63" si="608">O63/(F63-F62)</f>
        <v>4.718646591821464E-2</v>
      </c>
      <c r="Q63" s="22">
        <f t="shared" ref="Q63" si="609">(P63-P62)/(F63-F62)</f>
        <v>8.4864193235626838E-4</v>
      </c>
      <c r="R63" s="26"/>
      <c r="S63" s="52">
        <f t="shared" ref="S63" si="610">IF(K63&lt;0, ATAN2(L63,K63)*180/PI()+360,ATAN2(L63,K63)*180/PI())</f>
        <v>224.99999666494705</v>
      </c>
      <c r="T63" s="53">
        <f t="shared" ref="T63" si="611">ATAN(N63/M63)*180/PI()</f>
        <v>-67.998284220718631</v>
      </c>
      <c r="U63" s="26"/>
      <c r="V63" s="23">
        <f t="shared" ref="V63" si="612">(G63-$G$20)*100</f>
        <v>0.94999999273568392</v>
      </c>
      <c r="W63" s="21">
        <f t="shared" ref="W63" si="613">(H63-$H$20)*100</f>
        <v>2.4499999359250069</v>
      </c>
      <c r="X63" s="21">
        <f t="shared" ref="X63" si="614">SQRT(V63^2+W63^2)</f>
        <v>2.6277366063268857</v>
      </c>
      <c r="Y63" s="21">
        <f t="shared" ref="Y63" si="615">(I63-$I$20)*100</f>
        <v>-1.8000000000029104</v>
      </c>
      <c r="Z63" s="21">
        <f t="shared" ref="Z63" si="616">SQRT((G63-$G$20)^2+(H63-$H$20)^2+(I63-$I$20)^2)*100</f>
        <v>3.1851216102750013</v>
      </c>
      <c r="AA63" s="21">
        <f t="shared" ref="AA63" si="617">Z63/F63</f>
        <v>1.5362322879139698E-2</v>
      </c>
      <c r="AB63" s="22">
        <f t="shared" ref="AB63" si="618">(AA63-$AA$20)/(F63-$F$20)</f>
        <v>7.4094804883309578E-5</v>
      </c>
      <c r="AC63" s="26"/>
      <c r="AD63" s="52">
        <f t="shared" ref="AD63" si="619">IF(F63&lt;=0,NA(),IF((G63-$G$20)&lt;0,ATAN2((H63-$H$20),(G63-$G$20))*180/PI()+360,ATAN2((H63-$H$20),(G63-$G$20))*180/PI()))</f>
        <v>21.194056838955682</v>
      </c>
      <c r="AE63" s="53">
        <f t="shared" ref="AE63" si="620">IF(E63&lt;=0,NA(),ATAN(Y63/X63)*180/PI())</f>
        <v>-34.411149686295893</v>
      </c>
      <c r="AF63" s="26"/>
      <c r="AG63" s="67">
        <f t="shared" ref="AG63" si="621">1/(O63/E63)</f>
        <v>21.192517399655181</v>
      </c>
      <c r="AH63" s="67">
        <f t="shared" ref="AH63" si="622">1/(Z63/F63)</f>
        <v>65.094322510164602</v>
      </c>
      <c r="AI63" s="26"/>
      <c r="AJ63" s="20">
        <f t="shared" ref="AJ63" si="623">SQRT((G63-$E$11)^2+(H63-$F$11)^2+(I63-$G$11)^2)</f>
        <v>152.99078414435303</v>
      </c>
    </row>
    <row r="64" spans="2:36" ht="15.75" x14ac:dyDescent="0.25">
      <c r="B64" s="113">
        <v>46</v>
      </c>
      <c r="C64" s="114"/>
      <c r="D64" s="100">
        <v>45497.625</v>
      </c>
      <c r="E64" s="97">
        <f t="shared" ref="E64" si="624">D64-D63</f>
        <v>11</v>
      </c>
      <c r="F64" s="98">
        <f t="shared" ref="F64" si="625">D64-D$20</f>
        <v>218.33333333333576</v>
      </c>
      <c r="G64" s="17">
        <v>808879.44849999994</v>
      </c>
      <c r="H64" s="17">
        <v>9158934.1330000013</v>
      </c>
      <c r="I64" s="18">
        <v>2538.6409999999996</v>
      </c>
      <c r="K64" s="19">
        <f t="shared" ref="K64" si="626">(G64-G63)*100</f>
        <v>1.3999999966472387</v>
      </c>
      <c r="L64" s="20">
        <f t="shared" ref="L64" si="627">(H64-H63)*100</f>
        <v>-0.54999981075525284</v>
      </c>
      <c r="M64" s="20">
        <f t="shared" ref="M64" si="628">SQRT(K64^2+L64^2)</f>
        <v>1.5041608233307642</v>
      </c>
      <c r="N64" s="20">
        <f t="shared" ref="N64" si="629">(I64-I63)*100</f>
        <v>-0.15000000003055902</v>
      </c>
      <c r="O64" s="21">
        <f t="shared" ref="O64" si="630">(SQRT((G64-G63)^2+(H64-H63)^2+(I64-I63)^2)*100)</f>
        <v>1.5116215738246956</v>
      </c>
      <c r="P64" s="21">
        <f t="shared" ref="P64" si="631">O64/(F64-F63)</f>
        <v>0.13742014307497233</v>
      </c>
      <c r="Q64" s="22">
        <f t="shared" ref="Q64" si="632">(P64-P63)/(F64-F63)</f>
        <v>8.203061559705245E-3</v>
      </c>
      <c r="R64" s="26"/>
      <c r="S64" s="52">
        <f t="shared" ref="S64" si="633">IF(K64&lt;0, ATAN2(L64,K64)*180/PI()+360,ATAN2(L64,K64)*180/PI())</f>
        <v>111.44772966436871</v>
      </c>
      <c r="T64" s="53">
        <f t="shared" ref="T64" si="634">ATAN(N64/M64)*180/PI()</f>
        <v>-5.69490042155934</v>
      </c>
      <c r="U64" s="26"/>
      <c r="V64" s="23">
        <f t="shared" ref="V64" si="635">(G64-$G$20)*100</f>
        <v>2.3499999893829226</v>
      </c>
      <c r="W64" s="21">
        <f t="shared" ref="W64" si="636">(H64-$H$20)*100</f>
        <v>1.900000125169754</v>
      </c>
      <c r="X64" s="21">
        <f t="shared" ref="X64" si="637">SQRT(V64^2+W64^2)</f>
        <v>3.0220027176931556</v>
      </c>
      <c r="Y64" s="21">
        <f t="shared" ref="Y64" si="638">(I64-$I$20)*100</f>
        <v>-1.9500000000334694</v>
      </c>
      <c r="Z64" s="21">
        <f t="shared" ref="Z64" si="639">SQRT((G64-$G$20)^2+(H64-$H$20)^2+(I64-$I$20)^2)*100</f>
        <v>3.5965261608773744</v>
      </c>
      <c r="AA64" s="21">
        <f t="shared" ref="AA64" si="640">Z64/F64</f>
        <v>1.6472638904781685E-2</v>
      </c>
      <c r="AB64" s="22">
        <f t="shared" ref="AB64" si="641">(AA64-$AA$20)/(F64-$F$20)</f>
        <v>7.5447201090602297E-5</v>
      </c>
      <c r="AC64" s="26"/>
      <c r="AD64" s="52">
        <f t="shared" ref="AD64" si="642">IF(F64&lt;=0,NA(),IF((G64-$G$20)&lt;0,ATAN2((H64-$H$20),(G64-$G$20))*180/PI()+360,ATAN2((H64-$H$20),(G64-$G$20))*180/PI()))</f>
        <v>51.044090190241391</v>
      </c>
      <c r="AE64" s="53">
        <f t="shared" ref="AE64" si="643">IF(E64&lt;=0,NA(),ATAN(Y64/X64)*180/PI())</f>
        <v>-32.832836595867704</v>
      </c>
      <c r="AF64" s="26"/>
      <c r="AG64" s="67">
        <f t="shared" ref="AG64" si="644">1/(O64/E64)</f>
        <v>7.2769535646199248</v>
      </c>
      <c r="AH64" s="67">
        <f t="shared" ref="AH64" si="645">1/(Z64/F64)</f>
        <v>60.706727427244189</v>
      </c>
      <c r="AI64" s="26"/>
      <c r="AJ64" s="20">
        <f t="shared" ref="AJ64" si="646">SQRT((G64-$E$11)^2+(H64-$F$11)^2+(I64-$G$11)^2)</f>
        <v>152.99105353603372</v>
      </c>
    </row>
    <row r="65" spans="2:36" ht="15.75" x14ac:dyDescent="0.25">
      <c r="B65" s="113">
        <v>47</v>
      </c>
      <c r="C65" s="114"/>
      <c r="D65" s="100">
        <v>45501.416666666664</v>
      </c>
      <c r="E65" s="97">
        <f t="shared" ref="E65:E66" si="647">D65-D64</f>
        <v>3.7916666666642413</v>
      </c>
      <c r="F65" s="98">
        <f t="shared" ref="F65:F66" si="648">D65-D$20</f>
        <v>222.125</v>
      </c>
      <c r="G65" s="17">
        <v>808879.44949999999</v>
      </c>
      <c r="H65" s="17">
        <v>9158934.1319999993</v>
      </c>
      <c r="I65" s="18">
        <v>2538.6455000000001</v>
      </c>
      <c r="K65" s="19">
        <f t="shared" ref="K65:K66" si="649">(G65-G64)*100</f>
        <v>0.10000000474974513</v>
      </c>
      <c r="L65" s="20">
        <f t="shared" ref="L65:L66" si="650">(H65-H64)*100</f>
        <v>-0.10000020265579224</v>
      </c>
      <c r="M65" s="20">
        <f t="shared" ref="M65:M66" si="651">SQRT(K65^2+L65^2)</f>
        <v>0.14142150289524066</v>
      </c>
      <c r="N65" s="20">
        <f t="shared" ref="N65:N66" si="652">(I65-I64)*100</f>
        <v>0.45000000004620233</v>
      </c>
      <c r="O65" s="21">
        <f t="shared" ref="O65:O66" si="653">(SQRT((G65-G64)^2+(H65-H64)^2+(I65-I64)^2)*100)</f>
        <v>0.47169910061683462</v>
      </c>
      <c r="P65" s="21">
        <f t="shared" ref="P65:P66" si="654">O65/(F65-F64)</f>
        <v>0.12440415840451947</v>
      </c>
      <c r="Q65" s="22">
        <f t="shared" ref="Q65:Q66" si="655">(P65-P64)/(F65-F64)</f>
        <v>-3.4327871658359154E-3</v>
      </c>
      <c r="R65" s="26"/>
      <c r="S65" s="52">
        <f t="shared" ref="S65:S66" si="656">IF(K65&lt;0, ATAN2(L65,K65)*180/PI()+360,ATAN2(L65,K65)*180/PI())</f>
        <v>135.00005669584738</v>
      </c>
      <c r="T65" s="53">
        <f t="shared" ref="T65:T66" si="657">ATAN(N65/M65)*180/PI()</f>
        <v>72.553630669881059</v>
      </c>
      <c r="U65" s="26"/>
      <c r="V65" s="23">
        <f t="shared" ref="V65:V66" si="658">(G65-$G$20)*100</f>
        <v>2.4499999941326678</v>
      </c>
      <c r="W65" s="21">
        <f t="shared" ref="W65:W66" si="659">(H65-$H$20)*100</f>
        <v>1.7999999225139618</v>
      </c>
      <c r="X65" s="21">
        <f t="shared" ref="X65:X66" si="660">SQRT(V65^2+W65^2)</f>
        <v>3.0401479721060189</v>
      </c>
      <c r="Y65" s="21">
        <f t="shared" ref="Y65:Y66" si="661">(I65-$I$20)*100</f>
        <v>-1.4999999999872671</v>
      </c>
      <c r="Z65" s="21">
        <f t="shared" ref="Z65:Z66" si="662">SQRT((G65-$G$20)^2+(H65-$H$20)^2+(I65-$I$20)^2)*100</f>
        <v>3.3900589511485113</v>
      </c>
      <c r="AA65" s="21">
        <f t="shared" ref="AA65:AA66" si="663">Z65/F65</f>
        <v>1.5261942379959533E-2</v>
      </c>
      <c r="AB65" s="22">
        <f t="shared" ref="AB65:AB66" si="664">(AA65-$AA$20)/(F65-$F$20)</f>
        <v>6.8708800810172345E-5</v>
      </c>
      <c r="AC65" s="26"/>
      <c r="AD65" s="52">
        <f t="shared" ref="AD65:AD66" si="665">IF(F65&lt;=0,NA(),IF((G65-$G$20)&lt;0,ATAN2((H65-$H$20),(G65-$G$20))*180/PI()+360,ATAN2((H65-$H$20),(G65-$G$20))*180/PI()))</f>
        <v>53.695503988808525</v>
      </c>
      <c r="AE65" s="53">
        <f t="shared" ref="AE65:AE66" si="666">IF(E65&lt;=0,NA(),ATAN(Y65/X65)*180/PI())</f>
        <v>-26.261594970690535</v>
      </c>
      <c r="AF65" s="26"/>
      <c r="AG65" s="67">
        <f t="shared" ref="AG65:AG66" si="667">1/(O65/E65)</f>
        <v>8.0383165066584379</v>
      </c>
      <c r="AH65" s="67">
        <f t="shared" ref="AH65:AH66" si="668">1/(Z65/F65)</f>
        <v>65.5224594028805</v>
      </c>
      <c r="AI65" s="26"/>
      <c r="AJ65" s="20">
        <f t="shared" ref="AJ65:AJ66" si="669">SQRT((G65-$E$11)^2+(H65-$F$11)^2+(I65-$G$11)^2)</f>
        <v>152.99210215854609</v>
      </c>
    </row>
    <row r="66" spans="2:36" ht="15.75" x14ac:dyDescent="0.25">
      <c r="B66" s="113">
        <v>48</v>
      </c>
      <c r="C66" s="114"/>
      <c r="D66" s="100">
        <v>45507.625</v>
      </c>
      <c r="E66" s="97">
        <f t="shared" si="647"/>
        <v>6.2083333333357587</v>
      </c>
      <c r="F66" s="98">
        <f t="shared" si="648"/>
        <v>228.33333333333576</v>
      </c>
      <c r="G66" s="17">
        <v>808879.46400000004</v>
      </c>
      <c r="H66" s="17">
        <v>9158934.1319999993</v>
      </c>
      <c r="I66" s="18">
        <v>2538.6445000000003</v>
      </c>
      <c r="K66" s="19">
        <f t="shared" si="649"/>
        <v>1.4500000048428774</v>
      </c>
      <c r="L66" s="20">
        <f t="shared" si="650"/>
        <v>0</v>
      </c>
      <c r="M66" s="20">
        <f t="shared" si="651"/>
        <v>1.4500000048428774</v>
      </c>
      <c r="N66" s="20">
        <f t="shared" si="652"/>
        <v>-9.9999999974897946E-2</v>
      </c>
      <c r="O66" s="21">
        <f t="shared" si="653"/>
        <v>1.4534441902045376</v>
      </c>
      <c r="P66" s="21">
        <f t="shared" si="654"/>
        <v>0.23411181587178037</v>
      </c>
      <c r="Q66" s="22">
        <f t="shared" si="655"/>
        <v>1.7671032075256596E-2</v>
      </c>
      <c r="R66" s="26"/>
      <c r="S66" s="52">
        <f t="shared" si="656"/>
        <v>90</v>
      </c>
      <c r="T66" s="53">
        <f t="shared" si="657"/>
        <v>-3.9451862149153887</v>
      </c>
      <c r="U66" s="26"/>
      <c r="V66" s="23">
        <f t="shared" si="658"/>
        <v>3.8999999989755452</v>
      </c>
      <c r="W66" s="21">
        <f t="shared" si="659"/>
        <v>1.7999999225139618</v>
      </c>
      <c r="X66" s="21">
        <f t="shared" si="660"/>
        <v>4.2953462855815854</v>
      </c>
      <c r="Y66" s="21">
        <f t="shared" si="661"/>
        <v>-1.599999999962165</v>
      </c>
      <c r="Z66" s="21">
        <f t="shared" si="662"/>
        <v>4.5836666232328076</v>
      </c>
      <c r="AA66" s="21">
        <f t="shared" si="663"/>
        <v>2.0074452364523033E-2</v>
      </c>
      <c r="AB66" s="22">
        <f t="shared" si="664"/>
        <v>8.7917309625647379E-5</v>
      </c>
      <c r="AC66" s="26"/>
      <c r="AD66" s="52">
        <f t="shared" si="665"/>
        <v>65.224860363898443</v>
      </c>
      <c r="AE66" s="53">
        <f t="shared" si="666"/>
        <v>-20.430169153718825</v>
      </c>
      <c r="AF66" s="26"/>
      <c r="AG66" s="67">
        <f t="shared" si="667"/>
        <v>4.2714631735960111</v>
      </c>
      <c r="AH66" s="67">
        <f t="shared" si="668"/>
        <v>49.814559413200705</v>
      </c>
      <c r="AI66" s="26"/>
      <c r="AJ66" s="20">
        <f t="shared" si="669"/>
        <v>152.98710658626106</v>
      </c>
    </row>
    <row r="67" spans="2:36" ht="15.75" x14ac:dyDescent="0.25">
      <c r="B67" s="113">
        <v>49</v>
      </c>
      <c r="C67" s="114"/>
      <c r="D67" s="100">
        <v>45515.625</v>
      </c>
      <c r="E67" s="97">
        <f t="shared" ref="E67" si="670">D67-D66</f>
        <v>8</v>
      </c>
      <c r="F67" s="98">
        <f t="shared" ref="F67" si="671">D67-D$20</f>
        <v>236.33333333333576</v>
      </c>
      <c r="G67" s="17">
        <v>808879.495</v>
      </c>
      <c r="H67" s="17">
        <v>9158934.1219999995</v>
      </c>
      <c r="I67" s="18">
        <v>2538.6405000000004</v>
      </c>
      <c r="K67" s="19">
        <f t="shared" ref="K67" si="672">(G67-G66)*100</f>
        <v>3.0999999959021807</v>
      </c>
      <c r="L67" s="20">
        <f t="shared" ref="L67" si="673">(H67-H66)*100</f>
        <v>-0.99999997764825821</v>
      </c>
      <c r="M67" s="20">
        <f t="shared" ref="M67" si="674">SQRT(K67^2+L67^2)</f>
        <v>3.2572994842184895</v>
      </c>
      <c r="N67" s="20">
        <f t="shared" ref="N67" si="675">(I67-I66)*100</f>
        <v>-0.39999999999054126</v>
      </c>
      <c r="O67" s="21">
        <f t="shared" ref="O67" si="676">(SQRT((G67-G66)^2+(H67-H66)^2+(I67-I66)^2)*100)</f>
        <v>3.2817678056014978</v>
      </c>
      <c r="P67" s="21">
        <f t="shared" ref="P67" si="677">O67/(F67-F66)</f>
        <v>0.41022097570018723</v>
      </c>
      <c r="Q67" s="22">
        <f t="shared" ref="Q67" si="678">(P67-P66)/(F67-F66)</f>
        <v>2.2013644978550857E-2</v>
      </c>
      <c r="R67" s="26"/>
      <c r="S67" s="52">
        <f t="shared" ref="S67" si="679">IF(K67&lt;0, ATAN2(L67,K67)*180/PI()+360,ATAN2(L67,K67)*180/PI())</f>
        <v>107.87869624379046</v>
      </c>
      <c r="T67" s="53">
        <f t="shared" ref="T67" si="680">ATAN(N67/M67)*180/PI()</f>
        <v>-7.0009342427324821</v>
      </c>
      <c r="U67" s="26"/>
      <c r="V67" s="23">
        <f t="shared" ref="V67" si="681">(G67-$G$20)*100</f>
        <v>6.9999999948777258</v>
      </c>
      <c r="W67" s="21">
        <f t="shared" ref="W67" si="682">(H67-$H$20)*100</f>
        <v>0.79999994486570358</v>
      </c>
      <c r="X67" s="21">
        <f t="shared" ref="X67" si="683">SQRT(V67^2+W67^2)</f>
        <v>7.045565970173957</v>
      </c>
      <c r="Y67" s="21">
        <f t="shared" ref="Y67" si="684">(I67-$I$20)*100</f>
        <v>-1.9999999999527063</v>
      </c>
      <c r="Z67" s="21">
        <f t="shared" ref="Z67" si="685">SQRT((G67-$G$20)^2+(H67-$H$20)^2+(I67-$I$20)^2)*100</f>
        <v>7.3239333585092172</v>
      </c>
      <c r="AA67" s="21">
        <f t="shared" ref="AA67" si="686">Z67/F67</f>
        <v>3.0989844958430785E-2</v>
      </c>
      <c r="AB67" s="22">
        <f t="shared" ref="AB67" si="687">(AA67-$AA$20)/(F67-$F$20)</f>
        <v>1.3112769375922623E-4</v>
      </c>
      <c r="AC67" s="26"/>
      <c r="AD67" s="52">
        <f t="shared" ref="AD67" si="688">IF(F67&lt;=0,NA(),IF((G67-$G$20)&lt;0,ATAN2((H67-$H$20),(G67-$G$20))*180/PI()+360,ATAN2((H67-$H$20),(G67-$G$20))*180/PI()))</f>
        <v>83.48019868907528</v>
      </c>
      <c r="AE67" s="53">
        <f t="shared" ref="AE67" si="689">IF(E67&lt;=0,NA(),ATAN(Y67/X67)*180/PI())</f>
        <v>-15.84746694057125</v>
      </c>
      <c r="AF67" s="26"/>
      <c r="AG67" s="67">
        <f t="shared" ref="AG67" si="690">1/(O67/E67)</f>
        <v>2.437710549279315</v>
      </c>
      <c r="AH67" s="67">
        <f t="shared" ref="AH67" si="691">1/(Z67/F67)</f>
        <v>32.268635139716956</v>
      </c>
      <c r="AI67" s="26"/>
      <c r="AJ67" s="20">
        <f t="shared" ref="AJ67" si="692">SQRT((G67-$E$11)^2+(H67-$F$11)^2+(I67-$G$11)^2)</f>
        <v>152.98560444883776</v>
      </c>
    </row>
    <row r="68" spans="2:36" ht="15.75" x14ac:dyDescent="0.25">
      <c r="B68" s="113">
        <v>50</v>
      </c>
      <c r="C68" s="114"/>
      <c r="D68" s="100">
        <v>45522.416666666664</v>
      </c>
      <c r="E68" s="97">
        <f t="shared" ref="E68:E69" si="693">D68-D67</f>
        <v>6.7916666666642413</v>
      </c>
      <c r="F68" s="98">
        <f t="shared" ref="F68:F69" si="694">D68-D$20</f>
        <v>243.125</v>
      </c>
      <c r="G68" s="17">
        <v>808879.46</v>
      </c>
      <c r="H68" s="17">
        <v>9158934.129999999</v>
      </c>
      <c r="I68" s="18">
        <v>2538.6410000000001</v>
      </c>
      <c r="K68" s="19">
        <f t="shared" ref="K68:K69" si="695">(G68-G67)*100</f>
        <v>-3.500000003259629</v>
      </c>
      <c r="L68" s="20">
        <f t="shared" ref="L68:L69" si="696">(H68-H67)*100</f>
        <v>0.79999994486570358</v>
      </c>
      <c r="M68" s="20">
        <f t="shared" ref="M68:M69" si="697">SQRT(K68^2+L68^2)</f>
        <v>3.5902646050956371</v>
      </c>
      <c r="N68" s="20">
        <f t="shared" ref="N68:N69" si="698">(I68-I67)*100</f>
        <v>4.9999999964711606E-2</v>
      </c>
      <c r="O68" s="21">
        <f t="shared" ref="O68:O69" si="699">(SQRT((G68-G67)^2+(H68-H67)^2+(I68-I67)^2)*100)</f>
        <v>3.5906127519685276</v>
      </c>
      <c r="P68" s="21">
        <f t="shared" ref="P68:P69" si="700">O68/(F68-F67)</f>
        <v>0.52867917820414378</v>
      </c>
      <c r="Q68" s="22">
        <f t="shared" ref="Q68:Q69" si="701">(P68-P67)/(F68-F67)</f>
        <v>1.7441698528196152E-2</v>
      </c>
      <c r="R68" s="26"/>
      <c r="S68" s="52">
        <f t="shared" ref="S68:S69" si="702">IF(K68&lt;0, ATAN2(L68,K68)*180/PI()+360,ATAN2(L68,K68)*180/PI())</f>
        <v>282.87500069027351</v>
      </c>
      <c r="T68" s="53">
        <f t="shared" ref="T68:T69" si="703">ATAN(N68/M68)*180/PI()</f>
        <v>0.79788096500087047</v>
      </c>
      <c r="U68" s="26"/>
      <c r="V68" s="23">
        <f t="shared" ref="V68:V69" si="704">(G68-$G$20)*100</f>
        <v>3.4999999916180968</v>
      </c>
      <c r="W68" s="21">
        <f t="shared" ref="W68:W69" si="705">(H68-$H$20)*100</f>
        <v>1.5999998897314072</v>
      </c>
      <c r="X68" s="21">
        <f t="shared" ref="X68:X69" si="706">SQRT(V68^2+W68^2)</f>
        <v>3.8483762275104021</v>
      </c>
      <c r="Y68" s="21">
        <f t="shared" ref="Y68:Y69" si="707">(I68-$I$20)*100</f>
        <v>-1.9499999999879947</v>
      </c>
      <c r="Z68" s="21">
        <f t="shared" ref="Z68:Z69" si="708">SQRT((G68-$G$20)^2+(H68-$H$20)^2+(I68-$I$20)^2)*100</f>
        <v>4.3142206235217468</v>
      </c>
      <c r="AA68" s="21">
        <f t="shared" ref="AA68:AA69" si="709">Z68/F68</f>
        <v>1.7744866317827235E-2</v>
      </c>
      <c r="AB68" s="22">
        <f t="shared" ref="AB68:AB69" si="710">(AA68-$AA$20)/(F68-$F$20)</f>
        <v>7.2986596680009189E-5</v>
      </c>
      <c r="AC68" s="26"/>
      <c r="AD68" s="52">
        <f t="shared" ref="AD68:AD69" si="711">IF(F68&lt;=0,NA(),IF((G68-$G$20)&lt;0,ATAN2((H68-$H$20),(G68-$G$20))*180/PI()+360,ATAN2((H68-$H$20),(G68-$G$20))*180/PI()))</f>
        <v>65.43283012061012</v>
      </c>
      <c r="AE68" s="53">
        <f t="shared" ref="AE68:AE69" si="712">IF(E68&lt;=0,NA(),ATAN(Y68/X68)*180/PI())</f>
        <v>-26.871661724416821</v>
      </c>
      <c r="AF68" s="26"/>
      <c r="AG68" s="67">
        <f t="shared" ref="AG68:AG69" si="713">1/(O68/E68)</f>
        <v>1.89150630708944</v>
      </c>
      <c r="AH68" s="67">
        <f t="shared" ref="AH68:AH69" si="714">1/(Z68/F68)</f>
        <v>56.354327053755156</v>
      </c>
      <c r="AI68" s="26"/>
      <c r="AJ68" s="20">
        <f t="shared" ref="AJ68:AJ69" si="715">SQRT((G68-$E$11)^2+(H68-$F$11)^2+(I68-$G$11)^2)</f>
        <v>152.98997858189105</v>
      </c>
    </row>
    <row r="69" spans="2:36" ht="15.75" x14ac:dyDescent="0.25">
      <c r="B69" s="113">
        <v>51</v>
      </c>
      <c r="C69" s="114"/>
      <c r="D69" s="100">
        <v>45529.416666666664</v>
      </c>
      <c r="E69" s="97">
        <f t="shared" si="693"/>
        <v>7</v>
      </c>
      <c r="F69" s="98">
        <f t="shared" si="694"/>
        <v>250.125</v>
      </c>
      <c r="G69" s="17">
        <v>808879.47699999996</v>
      </c>
      <c r="H69" s="17">
        <v>9158934.1284999996</v>
      </c>
      <c r="I69" s="18">
        <v>2538.6444999999999</v>
      </c>
      <c r="K69" s="19">
        <f t="shared" si="695"/>
        <v>1.6999999992549419</v>
      </c>
      <c r="L69" s="20">
        <f t="shared" si="696"/>
        <v>-0.14999993145465851</v>
      </c>
      <c r="M69" s="20">
        <f t="shared" si="697"/>
        <v>1.7066048098207167</v>
      </c>
      <c r="N69" s="20">
        <f t="shared" si="698"/>
        <v>0.34999999998035491</v>
      </c>
      <c r="O69" s="21">
        <f t="shared" si="699"/>
        <v>1.742125132385574</v>
      </c>
      <c r="P69" s="21">
        <f t="shared" si="700"/>
        <v>0.24887501891222485</v>
      </c>
      <c r="Q69" s="22">
        <f t="shared" si="701"/>
        <v>-3.9972022755988421E-2</v>
      </c>
      <c r="R69" s="26"/>
      <c r="S69" s="52">
        <f t="shared" si="702"/>
        <v>95.042448779005539</v>
      </c>
      <c r="T69" s="53">
        <f t="shared" si="703"/>
        <v>11.589830563944339</v>
      </c>
      <c r="U69" s="26"/>
      <c r="V69" s="23">
        <f t="shared" si="704"/>
        <v>5.1999999908730388</v>
      </c>
      <c r="W69" s="21">
        <f t="shared" si="705"/>
        <v>1.4499999582767487</v>
      </c>
      <c r="X69" s="21">
        <f t="shared" si="706"/>
        <v>5.3983793664471351</v>
      </c>
      <c r="Y69" s="21">
        <f t="shared" si="707"/>
        <v>-1.6000000000076398</v>
      </c>
      <c r="Z69" s="21">
        <f t="shared" si="708"/>
        <v>5.6304972945652523</v>
      </c>
      <c r="AA69" s="21">
        <f t="shared" si="709"/>
        <v>2.2510733811355332E-2</v>
      </c>
      <c r="AB69" s="22">
        <f t="shared" si="710"/>
        <v>8.9997936277282686E-5</v>
      </c>
      <c r="AC69" s="26"/>
      <c r="AD69" s="52">
        <f t="shared" si="711"/>
        <v>74.419076552286668</v>
      </c>
      <c r="AE69" s="53">
        <f t="shared" si="712"/>
        <v>-16.509046430406119</v>
      </c>
      <c r="AF69" s="26"/>
      <c r="AG69" s="67">
        <f t="shared" si="713"/>
        <v>4.0180810608102364</v>
      </c>
      <c r="AH69" s="67">
        <f t="shared" si="714"/>
        <v>44.423251964161167</v>
      </c>
      <c r="AI69" s="26"/>
      <c r="AJ69" s="20">
        <f t="shared" si="715"/>
        <v>152.98599453149933</v>
      </c>
    </row>
    <row r="70" spans="2:36" ht="15.75" x14ac:dyDescent="0.25">
      <c r="B70" s="113">
        <v>52</v>
      </c>
      <c r="C70" s="114"/>
      <c r="D70" s="100">
        <v>45536.375</v>
      </c>
      <c r="E70" s="97">
        <f t="shared" ref="E70" si="716">D70-D69</f>
        <v>6.9583333333357587</v>
      </c>
      <c r="F70" s="98">
        <f t="shared" ref="F70" si="717">D70-D$20</f>
        <v>257.08333333333576</v>
      </c>
      <c r="G70" s="17">
        <v>808879.44</v>
      </c>
      <c r="H70" s="17">
        <v>9158934.1394999996</v>
      </c>
      <c r="I70" s="18">
        <v>2538.6435000000001</v>
      </c>
      <c r="K70" s="19">
        <f t="shared" ref="K70" si="718">(G70-G69)*100</f>
        <v>-3.7000000011175871</v>
      </c>
      <c r="L70" s="20">
        <f t="shared" ref="L70" si="719">(H70-H69)*100</f>
        <v>1.0999999940395355</v>
      </c>
      <c r="M70" s="20">
        <f t="shared" ref="M70" si="720">SQRT(K70^2+L70^2)</f>
        <v>3.8600518124964496</v>
      </c>
      <c r="N70" s="20">
        <f t="shared" ref="N70" si="721">(I70-I69)*100</f>
        <v>-9.9999999974897946E-2</v>
      </c>
      <c r="O70" s="21">
        <f t="shared" ref="O70" si="722">(SQRT((G70-G69)^2+(H70-H69)^2+(I70-I69)^2)*100)</f>
        <v>3.8613469146338177</v>
      </c>
      <c r="P70" s="21">
        <f t="shared" ref="P70" si="723">O70/(F70-F69)</f>
        <v>0.55492410749209176</v>
      </c>
      <c r="Q70" s="22">
        <f t="shared" ref="Q70" si="724">(P70-P69)/(F70-F69)</f>
        <v>4.3983102550384706E-2</v>
      </c>
      <c r="R70" s="26"/>
      <c r="S70" s="52">
        <f t="shared" ref="S70" si="725">IF(K70&lt;0, ATAN2(L70,K70)*180/PI()+360,ATAN2(L70,K70)*180/PI())</f>
        <v>286.55707128610504</v>
      </c>
      <c r="T70" s="53">
        <f t="shared" ref="T70" si="726">ATAN(N70/M70)*180/PI()</f>
        <v>-1.4839947646445908</v>
      </c>
      <c r="U70" s="26"/>
      <c r="V70" s="23">
        <f t="shared" ref="V70" si="727">(G70-$G$20)*100</f>
        <v>1.4999999897554517</v>
      </c>
      <c r="W70" s="21">
        <f t="shared" ref="W70" si="728">(H70-$H$20)*100</f>
        <v>2.5499999523162842</v>
      </c>
      <c r="X70" s="21">
        <f t="shared" ref="X70" si="729">SQRT(V70^2+W70^2)</f>
        <v>2.9584623922029847</v>
      </c>
      <c r="Y70" s="21">
        <f t="shared" ref="Y70" si="730">(I70-$I$20)*100</f>
        <v>-1.6999999999825377</v>
      </c>
      <c r="Z70" s="21">
        <f t="shared" ref="Z70" si="731">SQRT((G70-$G$20)^2+(H70-$H$20)^2+(I70-$I$20)^2)*100</f>
        <v>3.4121107435163993</v>
      </c>
      <c r="AA70" s="21">
        <f t="shared" ref="AA70" si="732">Z70/F70</f>
        <v>1.327239187105232E-2</v>
      </c>
      <c r="AB70" s="22">
        <f t="shared" ref="AB70" si="733">(AA70-$AA$20)/(F70-$F$20)</f>
        <v>5.1626807926297028E-5</v>
      </c>
      <c r="AC70" s="26"/>
      <c r="AD70" s="52">
        <f t="shared" ref="AD70" si="734">IF(F70&lt;=0,NA(),IF((G70-$G$20)&lt;0,ATAN2((H70-$H$20),(G70-$G$20))*180/PI()+360,ATAN2((H70-$H$20),(G70-$G$20))*180/PI()))</f>
        <v>30.465545216671146</v>
      </c>
      <c r="AE70" s="53">
        <f t="shared" ref="AE70" si="735">IF(E70&lt;=0,NA(),ATAN(Y70/X70)*180/PI())</f>
        <v>-29.882658045994955</v>
      </c>
      <c r="AF70" s="26"/>
      <c r="AG70" s="67">
        <f t="shared" ref="AG70" si="736">1/(O70/E70)</f>
        <v>1.8020482197455281</v>
      </c>
      <c r="AH70" s="67">
        <f t="shared" ref="AH70" si="737">1/(Z70/F70)</f>
        <v>75.344369704834037</v>
      </c>
      <c r="AI70" s="26"/>
      <c r="AJ70" s="20">
        <f t="shared" ref="AJ70" si="738">SQRT((G70-$E$11)^2+(H70-$F$11)^2+(I70-$G$11)^2)</f>
        <v>152.98809071234979</v>
      </c>
    </row>
    <row r="71" spans="2:36" ht="15.75" x14ac:dyDescent="0.25">
      <c r="B71" s="113">
        <v>53</v>
      </c>
      <c r="C71" s="114"/>
      <c r="D71" s="100">
        <v>45543.416666666664</v>
      </c>
      <c r="E71" s="97">
        <f t="shared" ref="E71:E72" si="739">D71-D70</f>
        <v>7.0416666666642413</v>
      </c>
      <c r="F71" s="98">
        <f t="shared" ref="F71:F72" si="740">D71-D$20</f>
        <v>264.125</v>
      </c>
      <c r="G71" s="17">
        <v>808879.44299999997</v>
      </c>
      <c r="H71" s="17">
        <v>9158934.1384999994</v>
      </c>
      <c r="I71" s="18">
        <v>2538.6379999999999</v>
      </c>
      <c r="K71" s="19">
        <f t="shared" ref="K71" si="741">(G71-G70)*100</f>
        <v>0.30000000260770321</v>
      </c>
      <c r="L71" s="20">
        <f t="shared" ref="L71" si="742">(H71-H70)*100</f>
        <v>-0.10000001639127731</v>
      </c>
      <c r="M71" s="20">
        <f t="shared" ref="M71" si="743">SQRT(K71^2+L71^2)</f>
        <v>0.31622777367409977</v>
      </c>
      <c r="N71" s="20">
        <f t="shared" ref="N71" si="744">(I71-I70)*100</f>
        <v>-0.55000000002110028</v>
      </c>
      <c r="O71" s="21">
        <f t="shared" ref="O71" si="745">(SQRT((G71-G70)^2+(H71-H70)^2+(I71-I70)^2)*100)</f>
        <v>0.63442888085749061</v>
      </c>
      <c r="P71" s="21">
        <f t="shared" ref="P71" si="746">O71/(F71-F70)</f>
        <v>9.0096409115887691E-2</v>
      </c>
      <c r="Q71" s="22">
        <f t="shared" ref="Q71" si="747">(P71-P70)/(F71-F70)</f>
        <v>-6.601103408895112E-2</v>
      </c>
      <c r="R71" s="26"/>
      <c r="S71" s="52">
        <f t="shared" ref="S71" si="748">IF(K71&lt;0, ATAN2(L71,K71)*180/PI()+360,ATAN2(L71,K71)*180/PI())</f>
        <v>108.43495149096459</v>
      </c>
      <c r="T71" s="53">
        <f t="shared" ref="T71" si="749">ATAN(N71/M71)*180/PI()</f>
        <v>-60.102838283647721</v>
      </c>
      <c r="U71" s="26"/>
      <c r="V71" s="23">
        <f t="shared" ref="V71" si="750">(G71-$G$20)*100</f>
        <v>1.7999999923631549</v>
      </c>
      <c r="W71" s="21">
        <f t="shared" ref="W71" si="751">(H71-$H$20)*100</f>
        <v>2.4499999359250069</v>
      </c>
      <c r="X71" s="21">
        <f t="shared" ref="X71" si="752">SQRT(V71^2+W71^2)</f>
        <v>3.0401479665535844</v>
      </c>
      <c r="Y71" s="21">
        <f t="shared" ref="Y71" si="753">(I71-$I$20)*100</f>
        <v>-2.250000000003638</v>
      </c>
      <c r="Z71" s="21">
        <f t="shared" ref="Z71" si="754">SQRT((G71-$G$20)^2+(H71-$H$20)^2+(I71-$I$20)^2)*100</f>
        <v>3.7821950846771859</v>
      </c>
      <c r="AA71" s="21">
        <f t="shared" ref="AA71" si="755">Z71/F71</f>
        <v>1.4319716364135111E-2</v>
      </c>
      <c r="AB71" s="22">
        <f t="shared" ref="AB71" si="756">(AA71-$AA$20)/(F71-$F$20)</f>
        <v>5.4215679561325549E-5</v>
      </c>
      <c r="AC71" s="26"/>
      <c r="AD71" s="52">
        <f t="shared" ref="AD71" si="757">IF(F71&lt;=0,NA(),IF((G71-$G$20)&lt;0,ATAN2((H71-$H$20),(G71-$G$20))*180/PI()+360,ATAN2((H71-$H$20),(G71-$G$20))*180/PI()))</f>
        <v>36.30449772156777</v>
      </c>
      <c r="AE71" s="53">
        <f t="shared" ref="AE71" si="758">IF(E71&lt;=0,NA(),ATAN(Y71/X71)*180/PI())</f>
        <v>-36.504978670532168</v>
      </c>
      <c r="AF71" s="26"/>
      <c r="AG71" s="67">
        <f t="shared" ref="AG71" si="759">1/(O71/E71)</f>
        <v>11.099221487437273</v>
      </c>
      <c r="AH71" s="67">
        <f t="shared" ref="AH71" si="760">1/(Z71/F71)</f>
        <v>69.833785430595611</v>
      </c>
      <c r="AI71" s="26"/>
      <c r="AJ71" s="20">
        <f t="shared" ref="AJ71" si="761">SQRT((G71-$E$11)^2+(H71-$F$11)^2+(I71-$G$11)^2)</f>
        <v>152.98746309617792</v>
      </c>
    </row>
    <row r="72" spans="2:36" ht="15.75" x14ac:dyDescent="0.25">
      <c r="B72" s="113">
        <v>54</v>
      </c>
      <c r="C72" s="114"/>
      <c r="D72" s="100">
        <v>45555.416666666664</v>
      </c>
      <c r="E72" s="97">
        <f t="shared" si="739"/>
        <v>12</v>
      </c>
      <c r="F72" s="98">
        <f t="shared" si="740"/>
        <v>276.125</v>
      </c>
      <c r="G72" s="17">
        <v>808879.48949999991</v>
      </c>
      <c r="H72" s="17">
        <v>9158934.1239999998</v>
      </c>
      <c r="I72" s="18">
        <v>2538.6390000000001</v>
      </c>
      <c r="K72" s="19">
        <f t="shared" ref="K72:K74" si="762">(G72-G71)*100</f>
        <v>4.649999993853271</v>
      </c>
      <c r="L72" s="20">
        <f t="shared" ref="L72:L74" si="763">(H72-H71)*100</f>
        <v>-1.4499999582767487</v>
      </c>
      <c r="M72" s="20">
        <f t="shared" ref="M72:M74" si="764">SQRT(K72^2+L72^2)</f>
        <v>4.870831532894357</v>
      </c>
      <c r="N72" s="20">
        <f t="shared" ref="N72:N74" si="765">(I72-I71)*100</f>
        <v>0.10000000002037268</v>
      </c>
      <c r="O72" s="21">
        <f t="shared" ref="O72:O74" si="766">(SQRT((G72-G71)^2+(H72-H71)^2+(I72-I71)^2)*100)</f>
        <v>4.8718579435203226</v>
      </c>
      <c r="P72" s="21">
        <f t="shared" ref="P72:P74" si="767">O72/(F72-F71)</f>
        <v>0.40598816196002691</v>
      </c>
      <c r="Q72" s="22">
        <f t="shared" ref="Q72:Q74" si="768">(P72-P71)/(F72-F71)</f>
        <v>2.6324312737011604E-2</v>
      </c>
      <c r="R72" s="26"/>
      <c r="S72" s="52">
        <f t="shared" ref="S72:S74" si="769">IF(K72&lt;0, ATAN2(L72,K72)*180/PI()+360,ATAN2(L72,K72)*180/PI())</f>
        <v>107.31893798449811</v>
      </c>
      <c r="T72" s="53">
        <f t="shared" ref="T72:T74" si="770">ATAN(N72/M72)*180/PI()</f>
        <v>1.1761386364203585</v>
      </c>
      <c r="U72" s="26"/>
      <c r="V72" s="23">
        <f t="shared" ref="V72:V74" si="771">(G72-$G$20)*100</f>
        <v>6.4499999862164259</v>
      </c>
      <c r="W72" s="21">
        <f t="shared" ref="W72:W74" si="772">(H72-$H$20)*100</f>
        <v>0.99999997764825821</v>
      </c>
      <c r="X72" s="21">
        <f t="shared" ref="X72:X74" si="773">SQRT(V72^2+W72^2)</f>
        <v>6.5270590450438251</v>
      </c>
      <c r="Y72" s="21">
        <f t="shared" ref="Y72:Y74" si="774">(I72-$I$20)*100</f>
        <v>-2.1499999999832653</v>
      </c>
      <c r="Z72" s="21">
        <f t="shared" ref="Z72:Z74" si="775">SQRT((G72-$G$20)^2+(H72-$H$20)^2+(I72-$I$20)^2)*100</f>
        <v>6.8720448032166122</v>
      </c>
      <c r="AA72" s="21">
        <f t="shared" ref="AA72:AA74" si="776">Z72/F72</f>
        <v>2.4887441568914846E-2</v>
      </c>
      <c r="AB72" s="22">
        <f t="shared" ref="AB72:AB74" si="777">(AA72-$AA$20)/(F72-$F$20)</f>
        <v>9.0131069511687986E-5</v>
      </c>
      <c r="AC72" s="26"/>
      <c r="AD72" s="52">
        <f t="shared" ref="AD72:AD74" si="778">IF(F72&lt;=0,NA(),IF((G72-$G$20)&lt;0,ATAN2((H72-$H$20),(G72-$G$20))*180/PI()+360,ATAN2((H72-$H$20),(G72-$G$20))*180/PI()))</f>
        <v>81.187098537609614</v>
      </c>
      <c r="AE72" s="53">
        <f t="shared" ref="AE72:AE74" si="779">IF(E72&lt;=0,NA(),ATAN(Y72/X72)*180/PI())</f>
        <v>-18.231778073165806</v>
      </c>
      <c r="AF72" s="26"/>
      <c r="AG72" s="67">
        <f t="shared" ref="AG72:AG74" si="780">1/(O72/E72)</f>
        <v>2.4631260063648326</v>
      </c>
      <c r="AH72" s="67">
        <f t="shared" ref="AH72:AH74" si="781">1/(Z72/F72)</f>
        <v>40.180907998555774</v>
      </c>
      <c r="AI72" s="26"/>
      <c r="AJ72" s="20">
        <f t="shared" ref="AJ72:AJ74" si="782">SQRT((G72-$E$11)^2+(H72-$F$11)^2+(I72-$G$11)^2)</f>
        <v>152.98543797855822</v>
      </c>
    </row>
    <row r="73" spans="2:36" ht="15.75" x14ac:dyDescent="0.25">
      <c r="B73" s="113">
        <v>55</v>
      </c>
      <c r="C73" s="114"/>
      <c r="D73" s="100">
        <v>45564.583333333336</v>
      </c>
      <c r="E73" s="97">
        <f t="shared" ref="E73:E74" si="783">D73-D72</f>
        <v>9.1666666666715173</v>
      </c>
      <c r="F73" s="98">
        <f t="shared" ref="F73:F74" si="784">D73-D$20</f>
        <v>285.29166666667152</v>
      </c>
      <c r="G73" s="17">
        <v>808879.43400000001</v>
      </c>
      <c r="H73" s="17">
        <v>9158934.1394999996</v>
      </c>
      <c r="I73" s="18">
        <v>2538.6400000000003</v>
      </c>
      <c r="K73" s="19">
        <f t="shared" si="762"/>
        <v>-5.5499999900348485</v>
      </c>
      <c r="L73" s="20">
        <f t="shared" si="763"/>
        <v>1.549999974668026</v>
      </c>
      <c r="M73" s="20">
        <f t="shared" si="764"/>
        <v>5.762377964942746</v>
      </c>
      <c r="N73" s="20">
        <f t="shared" si="765"/>
        <v>0.10000000002037268</v>
      </c>
      <c r="O73" s="21">
        <f t="shared" si="766"/>
        <v>5.7632455969585203</v>
      </c>
      <c r="P73" s="21">
        <f t="shared" si="767"/>
        <v>0.62871770148605133</v>
      </c>
      <c r="Q73" s="22">
        <f t="shared" si="768"/>
        <v>2.4297767948280716E-2</v>
      </c>
      <c r="R73" s="26"/>
      <c r="S73" s="52">
        <f t="shared" si="769"/>
        <v>285.60394692911444</v>
      </c>
      <c r="T73" s="53">
        <f t="shared" si="770"/>
        <v>0.99420810627604228</v>
      </c>
      <c r="U73" s="26"/>
      <c r="V73" s="23">
        <f t="shared" si="771"/>
        <v>0.89999999618157744</v>
      </c>
      <c r="W73" s="21">
        <f t="shared" si="772"/>
        <v>2.5499999523162842</v>
      </c>
      <c r="X73" s="21">
        <f t="shared" si="773"/>
        <v>2.7041634103618613</v>
      </c>
      <c r="Y73" s="21">
        <f t="shared" si="774"/>
        <v>-2.0499999999628926</v>
      </c>
      <c r="Z73" s="21">
        <f t="shared" si="775"/>
        <v>3.3933758633236835</v>
      </c>
      <c r="AA73" s="21">
        <f t="shared" si="776"/>
        <v>1.1894409335441364E-2</v>
      </c>
      <c r="AB73" s="22">
        <f t="shared" si="777"/>
        <v>4.169210224194361E-5</v>
      </c>
      <c r="AC73" s="26"/>
      <c r="AD73" s="52">
        <f t="shared" si="778"/>
        <v>19.440035088139325</v>
      </c>
      <c r="AE73" s="53">
        <f t="shared" si="779"/>
        <v>-37.165412369148996</v>
      </c>
      <c r="AF73" s="26"/>
      <c r="AG73" s="67">
        <f t="shared" si="780"/>
        <v>1.5905389615027181</v>
      </c>
      <c r="AH73" s="67">
        <f t="shared" si="781"/>
        <v>84.073111307875905</v>
      </c>
      <c r="AI73" s="26"/>
      <c r="AJ73" s="20">
        <f t="shared" si="782"/>
        <v>152.98976696352449</v>
      </c>
    </row>
    <row r="74" spans="2:36" ht="15.75" x14ac:dyDescent="0.25">
      <c r="B74" s="113">
        <v>56</v>
      </c>
      <c r="C74" s="114"/>
      <c r="D74" s="100">
        <v>45570.583333333336</v>
      </c>
      <c r="E74" s="97">
        <f t="shared" si="783"/>
        <v>6</v>
      </c>
      <c r="F74" s="98">
        <f t="shared" si="784"/>
        <v>291.29166666667152</v>
      </c>
      <c r="G74" s="17">
        <v>808879.44650000008</v>
      </c>
      <c r="H74" s="17">
        <v>9158934.1330000013</v>
      </c>
      <c r="I74" s="18">
        <v>2538.6355000000003</v>
      </c>
      <c r="K74" s="19">
        <f t="shared" si="762"/>
        <v>1.2500000069849193</v>
      </c>
      <c r="L74" s="20">
        <f t="shared" si="763"/>
        <v>-0.64999982714653015</v>
      </c>
      <c r="M74" s="20">
        <f t="shared" si="764"/>
        <v>1.4089002068112622</v>
      </c>
      <c r="N74" s="20">
        <f t="shared" si="765"/>
        <v>-0.4500000000007276</v>
      </c>
      <c r="O74" s="21">
        <f t="shared" si="766"/>
        <v>1.4790198757127884</v>
      </c>
      <c r="P74" s="21">
        <f t="shared" si="767"/>
        <v>0.24650331261879807</v>
      </c>
      <c r="Q74" s="22">
        <f t="shared" si="768"/>
        <v>-6.3702398144542205E-2</v>
      </c>
      <c r="R74" s="26"/>
      <c r="S74" s="52">
        <f t="shared" si="769"/>
        <v>117.47442525859316</v>
      </c>
      <c r="T74" s="53">
        <f t="shared" si="770"/>
        <v>-17.713381392913465</v>
      </c>
      <c r="U74" s="26"/>
      <c r="V74" s="23">
        <f t="shared" si="771"/>
        <v>2.1500000031664968</v>
      </c>
      <c r="W74" s="21">
        <f t="shared" si="772"/>
        <v>1.900000125169754</v>
      </c>
      <c r="X74" s="21">
        <f t="shared" si="773"/>
        <v>2.8692334323405997</v>
      </c>
      <c r="Y74" s="21">
        <f t="shared" si="774"/>
        <v>-2.4999999999636202</v>
      </c>
      <c r="Z74" s="21">
        <f t="shared" si="775"/>
        <v>3.8055880608756274</v>
      </c>
      <c r="AA74" s="21">
        <f t="shared" si="776"/>
        <v>1.3064527744387575E-2</v>
      </c>
      <c r="AB74" s="22">
        <f t="shared" si="777"/>
        <v>4.4850331263810124E-5</v>
      </c>
      <c r="AC74" s="26"/>
      <c r="AD74" s="52">
        <f t="shared" si="778"/>
        <v>48.532292752801851</v>
      </c>
      <c r="AE74" s="53">
        <f t="shared" si="779"/>
        <v>-41.066056145476892</v>
      </c>
      <c r="AF74" s="26"/>
      <c r="AG74" s="67">
        <f t="shared" si="780"/>
        <v>4.0567406148672625</v>
      </c>
      <c r="AH74" s="67">
        <f t="shared" si="781"/>
        <v>76.543141823828464</v>
      </c>
      <c r="AI74" s="26"/>
      <c r="AJ74" s="20">
        <f t="shared" si="782"/>
        <v>152.99117863230322</v>
      </c>
    </row>
    <row r="75" spans="2:36" ht="15.75" x14ac:dyDescent="0.25">
      <c r="B75" s="113">
        <v>57</v>
      </c>
      <c r="C75" s="114"/>
      <c r="D75" s="100">
        <v>45586.625</v>
      </c>
      <c r="E75" s="97">
        <f t="shared" ref="E75:E76" si="785">D75-D74</f>
        <v>16.041666666664241</v>
      </c>
      <c r="F75" s="98">
        <f t="shared" ref="F75:F76" si="786">D75-D$20</f>
        <v>307.33333333333576</v>
      </c>
      <c r="G75" s="17">
        <v>808879.43200000003</v>
      </c>
      <c r="H75" s="17">
        <v>9158934.1444999985</v>
      </c>
      <c r="I75" s="18">
        <v>2538.6374999999998</v>
      </c>
      <c r="K75" s="19">
        <f t="shared" ref="K75" si="787">(G75-G74)*100</f>
        <v>-1.4500000048428774</v>
      </c>
      <c r="L75" s="20">
        <f t="shared" ref="L75" si="788">(H75-H74)*100</f>
        <v>1.1499997228384018</v>
      </c>
      <c r="M75" s="20">
        <f t="shared" ref="M75" si="789">SQRT(K75^2+L75^2)</f>
        <v>1.8506753838998198</v>
      </c>
      <c r="N75" s="20">
        <f t="shared" ref="N75" si="790">(I75-I74)*100</f>
        <v>0.19999999994979589</v>
      </c>
      <c r="O75" s="21">
        <f t="shared" ref="O75" si="791">(SQRT((G75-G74)^2+(H75-H74)^2+(I75-I74)^2)*100)</f>
        <v>1.8614508794358942</v>
      </c>
      <c r="P75" s="21">
        <f t="shared" ref="P75" si="792">O75/(F75-F74)</f>
        <v>0.11603849638043692</v>
      </c>
      <c r="Q75" s="22">
        <f t="shared" ref="Q75" si="793">(P75-P74)/(F75-F74)</f>
        <v>-8.1328716616133525E-3</v>
      </c>
      <c r="R75" s="26"/>
      <c r="S75" s="52">
        <f t="shared" ref="S75" si="794">IF(K75&lt;0, ATAN2(L75,K75)*180/PI()+360,ATAN2(L75,K75)*180/PI())</f>
        <v>308.41804852865403</v>
      </c>
      <c r="T75" s="53">
        <f t="shared" ref="T75" si="795">ATAN(N75/M75)*180/PI()</f>
        <v>6.16794071439422</v>
      </c>
      <c r="U75" s="26"/>
      <c r="V75" s="23">
        <f t="shared" ref="V75" si="796">(G75-$G$20)*100</f>
        <v>0.69999999832361937</v>
      </c>
      <c r="W75" s="21">
        <f t="shared" ref="W75" si="797">(H75-$H$20)*100</f>
        <v>3.0499998480081558</v>
      </c>
      <c r="X75" s="21">
        <f t="shared" ref="X75" si="798">SQRT(V75^2+W75^2)</f>
        <v>3.1292968971484378</v>
      </c>
      <c r="Y75" s="21">
        <f t="shared" ref="Y75" si="799">(I75-$I$20)*100</f>
        <v>-2.3000000000138243</v>
      </c>
      <c r="Z75" s="21">
        <f t="shared" ref="Z75" si="800">SQRT((G75-$G$20)^2+(H75-$H$20)^2+(I75-$I$20)^2)*100</f>
        <v>3.8836193261655336</v>
      </c>
      <c r="AA75" s="21">
        <f t="shared" ref="AA75" si="801">Z75/F75</f>
        <v>1.2636505399670834E-2</v>
      </c>
      <c r="AB75" s="22">
        <f t="shared" ref="AB75" si="802">(AA75-$AA$20)/(F75-$F$20)</f>
        <v>4.1116611929514321E-5</v>
      </c>
      <c r="AC75" s="26"/>
      <c r="AD75" s="52">
        <f t="shared" ref="AD75" si="803">IF(F75&lt;=0,NA(),IF((G75-$G$20)&lt;0,ATAN2((H75-$H$20),(G75-$G$20))*180/PI()+360,ATAN2((H75-$H$20),(G75-$G$20))*180/PI()))</f>
        <v>12.925999717301616</v>
      </c>
      <c r="AE75" s="53">
        <f t="shared" ref="AE75" si="804">IF(E75&lt;=0,NA(),ATAN(Y75/X75)*180/PI())</f>
        <v>-36.315491525383791</v>
      </c>
      <c r="AF75" s="26"/>
      <c r="AG75" s="67">
        <f t="shared" ref="AG75" si="805">1/(O75/E75)</f>
        <v>8.6178296961161873</v>
      </c>
      <c r="AH75" s="67">
        <f t="shared" ref="AH75" si="806">1/(Z75/F75)</f>
        <v>79.135802848313489</v>
      </c>
      <c r="AI75" s="26"/>
      <c r="AJ75" s="20">
        <f t="shared" ref="AJ75" si="807">SQRT((G75-$E$11)^2+(H75-$F$11)^2+(I75-$G$11)^2)</f>
        <v>152.98551292883906</v>
      </c>
    </row>
    <row r="76" spans="2:36" ht="15.75" x14ac:dyDescent="0.25">
      <c r="B76" s="113">
        <v>58</v>
      </c>
      <c r="C76" s="114"/>
      <c r="D76" s="100">
        <v>45592.625</v>
      </c>
      <c r="E76" s="97">
        <f t="shared" si="785"/>
        <v>6</v>
      </c>
      <c r="F76" s="98">
        <f t="shared" si="786"/>
        <v>313.33333333333576</v>
      </c>
      <c r="G76" s="17">
        <v>808879.4375</v>
      </c>
      <c r="H76" s="17">
        <v>9158934.1414999999</v>
      </c>
      <c r="I76" s="18">
        <v>2538.6379999999999</v>
      </c>
      <c r="K76" s="19">
        <f t="shared" ref="K76" si="808">(G76-G75)*100</f>
        <v>0.54999999701976776</v>
      </c>
      <c r="L76" s="20">
        <f t="shared" ref="L76" si="809">(H76-H75)*100</f>
        <v>-0.29999986290931702</v>
      </c>
      <c r="M76" s="20">
        <f t="shared" ref="M76" si="810">SQRT(K76^2+L76^2)</f>
        <v>0.62649813604459637</v>
      </c>
      <c r="N76" s="20">
        <f t="shared" ref="N76" si="811">(I76-I75)*100</f>
        <v>5.0000000010186341E-2</v>
      </c>
      <c r="O76" s="21">
        <f t="shared" ref="O76" si="812">(SQRT((G76-G75)^2+(H76-H75)^2+(I76-I75)^2)*100)</f>
        <v>0.62849018645351351</v>
      </c>
      <c r="P76" s="21">
        <f t="shared" ref="P76" si="813">O76/(F76-F75)</f>
        <v>0.10474836440891892</v>
      </c>
      <c r="Q76" s="22">
        <f t="shared" ref="Q76" si="814">(P76-P75)/(F76-F75)</f>
        <v>-1.8816886619196667E-3</v>
      </c>
      <c r="R76" s="26"/>
      <c r="S76" s="52">
        <f t="shared" ref="S76" si="815">IF(K76&lt;0, ATAN2(L76,K76)*180/PI()+360,ATAN2(L76,K76)*180/PI())</f>
        <v>118.61044878986664</v>
      </c>
      <c r="T76" s="53">
        <f t="shared" ref="T76" si="816">ATAN(N76/M76)*180/PI()</f>
        <v>4.5630299523133884</v>
      </c>
      <c r="U76" s="26"/>
      <c r="V76" s="23">
        <f t="shared" ref="V76" si="817">(G76-$G$20)*100</f>
        <v>1.2499999953433871</v>
      </c>
      <c r="W76" s="21">
        <f t="shared" ref="W76" si="818">(H76-$H$20)*100</f>
        <v>2.7499999850988388</v>
      </c>
      <c r="X76" s="21">
        <f t="shared" ref="X76" si="819">SQRT(V76^2+W76^2)</f>
        <v>3.0207614779062051</v>
      </c>
      <c r="Y76" s="21">
        <f t="shared" ref="Y76" si="820">(I76-$I$20)*100</f>
        <v>-2.250000000003638</v>
      </c>
      <c r="Z76" s="21">
        <f t="shared" ref="Z76" si="821">SQRT((G76-$G$20)^2+(H76-$H$20)^2+(I76-$I$20)^2)*100</f>
        <v>3.7666297809073899</v>
      </c>
      <c r="AA76" s="21">
        <f t="shared" ref="AA76" si="822">Z76/F76</f>
        <v>1.2021158875236257E-2</v>
      </c>
      <c r="AB76" s="22">
        <f t="shared" ref="AB76" si="823">(AA76-$AA$20)/(F76-$F$20)</f>
        <v>3.836540066564733E-5</v>
      </c>
      <c r="AC76" s="26"/>
      <c r="AD76" s="52">
        <f t="shared" ref="AD76" si="824">IF(F76&lt;=0,NA(),IF((G76-$G$20)&lt;0,ATAN2((H76-$H$20),(G76-$G$20))*180/PI()+360,ATAN2((H76-$H$20),(G76-$G$20))*180/PI()))</f>
        <v>24.443954816965068</v>
      </c>
      <c r="AE76" s="53">
        <f t="shared" ref="AE76" si="825">IF(E76&lt;=0,NA(),ATAN(Y76/X76)*180/PI())</f>
        <v>-36.680410391005367</v>
      </c>
      <c r="AF76" s="26"/>
      <c r="AG76" s="67">
        <f t="shared" ref="AG76" si="826">1/(O76/E76)</f>
        <v>9.5466884437085664</v>
      </c>
      <c r="AH76" s="67">
        <f t="shared" ref="AH76" si="827">1/(Z76/F76)</f>
        <v>83.186655328215735</v>
      </c>
      <c r="AI76" s="26"/>
      <c r="AJ76" s="20">
        <f t="shared" ref="AJ76" si="828">SQRT((G76-$E$11)^2+(H76-$F$11)^2+(I76-$G$11)^2)</f>
        <v>152.98651289806728</v>
      </c>
    </row>
    <row r="77" spans="2:36" ht="15.75" x14ac:dyDescent="0.25">
      <c r="B77" s="113">
        <v>59</v>
      </c>
      <c r="C77" s="114"/>
      <c r="D77" s="100">
        <v>45606.625</v>
      </c>
      <c r="E77" s="97">
        <f t="shared" ref="E77:E80" si="829">D77-D76</f>
        <v>14</v>
      </c>
      <c r="F77" s="98">
        <f t="shared" ref="F77:F80" si="830">D77-D$20</f>
        <v>327.33333333333576</v>
      </c>
      <c r="G77" s="17">
        <v>808879.43550000002</v>
      </c>
      <c r="H77" s="17">
        <v>9158934.1445000004</v>
      </c>
      <c r="I77" s="18">
        <v>2538.6365000000001</v>
      </c>
      <c r="K77" s="19">
        <f t="shared" ref="K77:K80" si="831">(G77-G76)*100</f>
        <v>-0.19999999785795808</v>
      </c>
      <c r="L77" s="20">
        <f t="shared" ref="L77:L80" si="832">(H77-H76)*100</f>
        <v>0.30000004917383194</v>
      </c>
      <c r="M77" s="20">
        <f t="shared" ref="M77:M80" si="833">SQRT(K77^2+L77^2)</f>
        <v>0.36055516727331038</v>
      </c>
      <c r="N77" s="20">
        <f t="shared" ref="N77:N80" si="834">(I77-I76)*100</f>
        <v>-0.14999999998508429</v>
      </c>
      <c r="O77" s="21">
        <f t="shared" ref="O77:O80" si="835">(SQRT((G77-G76)^2+(H77-H76)^2+(I77-I76)^2)*100)</f>
        <v>0.39051252046894741</v>
      </c>
      <c r="P77" s="21">
        <f t="shared" ref="P77:P80" si="836">O77/(F77-F76)</f>
        <v>2.7893751462067674E-2</v>
      </c>
      <c r="Q77" s="22">
        <f t="shared" ref="Q77:Q80" si="837">(P77-P76)/(F77-F76)</f>
        <v>-5.4896152104893748E-3</v>
      </c>
      <c r="R77" s="26"/>
      <c r="S77" s="52">
        <f t="shared" ref="S77:S80" si="838">IF(K77&lt;0, ATAN2(L77,K77)*180/PI()+360,ATAN2(L77,K77)*180/PI())</f>
        <v>326.3099370917858</v>
      </c>
      <c r="T77" s="53">
        <f t="shared" ref="T77:T80" si="839">ATAN(N77/M77)*180/PI()</f>
        <v>-22.588536547094684</v>
      </c>
      <c r="U77" s="26"/>
      <c r="V77" s="23">
        <f t="shared" ref="V77:V80" si="840">(G77-$G$20)*100</f>
        <v>1.049999997485429</v>
      </c>
      <c r="W77" s="21">
        <f t="shared" ref="W77:W80" si="841">(H77-$H$20)*100</f>
        <v>3.0500000342726707</v>
      </c>
      <c r="X77" s="21">
        <f t="shared" ref="X77:X80" si="842">SQRT(V77^2+W77^2)</f>
        <v>3.2256782548454357</v>
      </c>
      <c r="Y77" s="21">
        <f t="shared" ref="Y77:Y80" si="843">(I77-$I$20)*100</f>
        <v>-2.3999999999887223</v>
      </c>
      <c r="Z77" s="21">
        <f t="shared" ref="Z77:Z80" si="844">SQRT((G77-$G$20)^2+(H77-$H$20)^2+(I77-$I$20)^2)*100</f>
        <v>4.0205721239306929</v>
      </c>
      <c r="AA77" s="21">
        <f t="shared" ref="AA77:AA80" si="845">Z77/F77</f>
        <v>1.2282806895918522E-2</v>
      </c>
      <c r="AB77" s="22">
        <f t="shared" ref="AB77:AB80" si="846">(AA77-$AA$20)/(F77-$F$20)</f>
        <v>3.7523849987530847E-5</v>
      </c>
      <c r="AC77" s="26"/>
      <c r="AD77" s="52">
        <f t="shared" ref="AD77:AD80" si="847">IF(F77&lt;=0,NA(),IF((G77-$G$20)&lt;0,ATAN2((H77-$H$20),(G77-$G$20))*180/PI()+360,ATAN2((H77-$H$20),(G77-$G$20))*180/PI()))</f>
        <v>18.996653915095482</v>
      </c>
      <c r="AE77" s="53">
        <f t="shared" ref="AE77:AE80" si="848">IF(E77&lt;=0,NA(),ATAN(Y77/X77)*180/PI())</f>
        <v>-36.650337963658885</v>
      </c>
      <c r="AF77" s="26"/>
      <c r="AG77" s="67">
        <f t="shared" ref="AG77:AG80" si="849">1/(O77/E77)</f>
        <v>35.850323014453117</v>
      </c>
      <c r="AH77" s="67">
        <f t="shared" ref="AH77:AH80" si="850">1/(Z77/F77)</f>
        <v>81.414615443664758</v>
      </c>
      <c r="AI77" s="26"/>
      <c r="AJ77" s="20">
        <f t="shared" ref="AJ77:AJ80" si="851">SQRT((G77-$E$11)^2+(H77-$F$11)^2+(I77-$G$11)^2)</f>
        <v>152.98423065406928</v>
      </c>
    </row>
    <row r="78" spans="2:36" ht="15.75" x14ac:dyDescent="0.25">
      <c r="B78" s="113">
        <v>60</v>
      </c>
      <c r="C78" s="114"/>
      <c r="D78" s="100">
        <v>45612.625</v>
      </c>
      <c r="E78" s="97">
        <f t="shared" si="829"/>
        <v>6</v>
      </c>
      <c r="F78" s="98">
        <f t="shared" si="830"/>
        <v>333.33333333333576</v>
      </c>
      <c r="G78" s="17">
        <v>808879.46</v>
      </c>
      <c r="H78" s="17">
        <v>9158934.1400000006</v>
      </c>
      <c r="I78" s="18">
        <v>2538.6414999999997</v>
      </c>
      <c r="K78" s="19">
        <f t="shared" si="831"/>
        <v>2.4499999941326678</v>
      </c>
      <c r="L78" s="20">
        <f t="shared" si="832"/>
        <v>-0.44999998062849045</v>
      </c>
      <c r="M78" s="20">
        <f t="shared" si="833"/>
        <v>2.4909837321459394</v>
      </c>
      <c r="N78" s="20">
        <f t="shared" si="834"/>
        <v>0.4999999999654392</v>
      </c>
      <c r="O78" s="21">
        <f t="shared" si="835"/>
        <v>2.5406691940866986</v>
      </c>
      <c r="P78" s="21">
        <f t="shared" si="836"/>
        <v>0.42344486568111644</v>
      </c>
      <c r="Q78" s="22">
        <f t="shared" si="837"/>
        <v>6.5925185703174793E-2</v>
      </c>
      <c r="R78" s="26"/>
      <c r="S78" s="52">
        <f t="shared" si="838"/>
        <v>100.40771089863172</v>
      </c>
      <c r="T78" s="53">
        <f t="shared" si="839"/>
        <v>11.349808756937735</v>
      </c>
      <c r="U78" s="26"/>
      <c r="V78" s="23">
        <f t="shared" si="840"/>
        <v>3.4999999916180968</v>
      </c>
      <c r="W78" s="21">
        <f t="shared" si="841"/>
        <v>2.6000000536441803</v>
      </c>
      <c r="X78" s="21">
        <f t="shared" si="842"/>
        <v>4.3600458965791198</v>
      </c>
      <c r="Y78" s="21">
        <f t="shared" si="843"/>
        <v>-1.9000000000232831</v>
      </c>
      <c r="Z78" s="21">
        <f t="shared" si="844"/>
        <v>4.7560488034044495</v>
      </c>
      <c r="AA78" s="21">
        <f t="shared" si="845"/>
        <v>1.4268146410213244E-2</v>
      </c>
      <c r="AB78" s="22">
        <f t="shared" si="846"/>
        <v>4.2804439230639421E-5</v>
      </c>
      <c r="AC78" s="26"/>
      <c r="AD78" s="52">
        <f t="shared" si="847"/>
        <v>53.39292455582008</v>
      </c>
      <c r="AE78" s="53">
        <f t="shared" si="848"/>
        <v>-23.546379470234569</v>
      </c>
      <c r="AF78" s="26"/>
      <c r="AG78" s="67">
        <f t="shared" si="849"/>
        <v>2.3615825365871124</v>
      </c>
      <c r="AH78" s="67">
        <f t="shared" si="850"/>
        <v>70.086188580472694</v>
      </c>
      <c r="AI78" s="26"/>
      <c r="AJ78" s="20">
        <f t="shared" si="851"/>
        <v>152.98066909014372</v>
      </c>
    </row>
    <row r="79" spans="2:36" ht="15.75" x14ac:dyDescent="0.25">
      <c r="B79" s="113">
        <v>61</v>
      </c>
      <c r="C79" s="114"/>
      <c r="D79" s="100">
        <v>45621.625</v>
      </c>
      <c r="E79" s="97">
        <f t="shared" si="829"/>
        <v>9</v>
      </c>
      <c r="F79" s="98">
        <f t="shared" si="830"/>
        <v>342.33333333333576</v>
      </c>
      <c r="G79" s="17">
        <v>808879.50150000001</v>
      </c>
      <c r="H79" s="17">
        <v>9158934.1154999994</v>
      </c>
      <c r="I79" s="18">
        <v>2538.6405</v>
      </c>
      <c r="K79" s="19">
        <f t="shared" si="831"/>
        <v>4.1500000050291419</v>
      </c>
      <c r="L79" s="20">
        <f t="shared" si="832"/>
        <v>-2.4500001221895218</v>
      </c>
      <c r="M79" s="20">
        <f t="shared" si="833"/>
        <v>4.8192323704580327</v>
      </c>
      <c r="N79" s="20">
        <f t="shared" si="834"/>
        <v>-9.9999999974897946E-2</v>
      </c>
      <c r="O79" s="21">
        <f t="shared" si="835"/>
        <v>4.8202697684326266</v>
      </c>
      <c r="P79" s="21">
        <f t="shared" si="836"/>
        <v>0.5355855298258474</v>
      </c>
      <c r="Q79" s="22">
        <f t="shared" si="837"/>
        <v>1.2460073793858994E-2</v>
      </c>
      <c r="R79" s="26"/>
      <c r="S79" s="52">
        <f t="shared" si="838"/>
        <v>120.555965496087</v>
      </c>
      <c r="T79" s="53">
        <f t="shared" si="839"/>
        <v>-1.1887278704997317</v>
      </c>
      <c r="U79" s="26"/>
      <c r="V79" s="23">
        <f t="shared" si="840"/>
        <v>7.6499999966472387</v>
      </c>
      <c r="W79" s="21">
        <f t="shared" si="841"/>
        <v>0.14999993145465851</v>
      </c>
      <c r="X79" s="21">
        <f t="shared" si="842"/>
        <v>7.6514704422182245</v>
      </c>
      <c r="Y79" s="21">
        <f t="shared" si="843"/>
        <v>-1.999999999998181</v>
      </c>
      <c r="Z79" s="21">
        <f t="shared" si="844"/>
        <v>7.9085396836667554</v>
      </c>
      <c r="AA79" s="21">
        <f t="shared" si="845"/>
        <v>2.3101868598831645E-2</v>
      </c>
      <c r="AB79" s="22">
        <f t="shared" si="846"/>
        <v>6.748354994790112E-5</v>
      </c>
      <c r="AC79" s="26"/>
      <c r="AD79" s="52">
        <f t="shared" si="847"/>
        <v>88.876697798615311</v>
      </c>
      <c r="AE79" s="53">
        <f t="shared" si="848"/>
        <v>-14.64866402255994</v>
      </c>
      <c r="AF79" s="26"/>
      <c r="AG79" s="67">
        <f t="shared" si="849"/>
        <v>1.8671154172614839</v>
      </c>
      <c r="AH79" s="67">
        <f t="shared" si="850"/>
        <v>43.286541767040177</v>
      </c>
      <c r="AI79" s="26"/>
      <c r="AJ79" s="20">
        <f t="shared" si="851"/>
        <v>152.98949595025417</v>
      </c>
    </row>
    <row r="80" spans="2:36" ht="15.75" x14ac:dyDescent="0.25">
      <c r="B80" s="113">
        <v>62</v>
      </c>
      <c r="C80" s="114"/>
      <c r="D80" s="100">
        <v>45634.625</v>
      </c>
      <c r="E80" s="97">
        <f t="shared" si="829"/>
        <v>13</v>
      </c>
      <c r="F80" s="98">
        <f t="shared" si="830"/>
        <v>355.33333333333576</v>
      </c>
      <c r="G80" s="17">
        <v>808879.50699999998</v>
      </c>
      <c r="H80" s="17">
        <v>9158934.1154999994</v>
      </c>
      <c r="I80" s="18">
        <v>2538.6379999999999</v>
      </c>
      <c r="K80" s="19">
        <f t="shared" si="831"/>
        <v>0.54999999701976776</v>
      </c>
      <c r="L80" s="20">
        <f t="shared" si="832"/>
        <v>0</v>
      </c>
      <c r="M80" s="20">
        <f t="shared" si="833"/>
        <v>0.54999999701976776</v>
      </c>
      <c r="N80" s="20">
        <f t="shared" si="834"/>
        <v>-0.25000000000545697</v>
      </c>
      <c r="O80" s="21">
        <f t="shared" si="835"/>
        <v>0.6041522959688832</v>
      </c>
      <c r="P80" s="21">
        <f t="shared" si="836"/>
        <v>4.6473253536067939E-2</v>
      </c>
      <c r="Q80" s="22">
        <f t="shared" si="837"/>
        <v>-3.7624021253059955E-2</v>
      </c>
      <c r="R80" s="26"/>
      <c r="S80" s="52">
        <f t="shared" si="838"/>
        <v>90</v>
      </c>
      <c r="T80" s="53">
        <f t="shared" si="839"/>
        <v>-24.443954897842964</v>
      </c>
      <c r="U80" s="26"/>
      <c r="V80" s="23">
        <f t="shared" si="840"/>
        <v>8.1999999936670065</v>
      </c>
      <c r="W80" s="21">
        <f t="shared" si="841"/>
        <v>0.14999993145465851</v>
      </c>
      <c r="X80" s="21">
        <f t="shared" si="842"/>
        <v>8.2013718288817579</v>
      </c>
      <c r="Y80" s="21">
        <f t="shared" si="843"/>
        <v>-2.250000000003638</v>
      </c>
      <c r="Z80" s="21">
        <f t="shared" si="844"/>
        <v>8.5044106130637687</v>
      </c>
      <c r="AA80" s="21">
        <f t="shared" si="845"/>
        <v>2.3933613357590179E-2</v>
      </c>
      <c r="AB80" s="22">
        <f t="shared" si="846"/>
        <v>6.7355384683649201E-5</v>
      </c>
      <c r="AC80" s="26"/>
      <c r="AD80" s="52">
        <f t="shared" si="847"/>
        <v>88.952023831970294</v>
      </c>
      <c r="AE80" s="53">
        <f t="shared" si="848"/>
        <v>-15.341320454606286</v>
      </c>
      <c r="AF80" s="26"/>
      <c r="AG80" s="67">
        <f t="shared" si="849"/>
        <v>21.517753200212226</v>
      </c>
      <c r="AH80" s="67">
        <f t="shared" si="850"/>
        <v>41.78224094536337</v>
      </c>
      <c r="AI80" s="26"/>
      <c r="AJ80" s="20">
        <f t="shared" si="851"/>
        <v>152.98739060006187</v>
      </c>
    </row>
    <row r="81" spans="2:36" ht="15.75" x14ac:dyDescent="0.25">
      <c r="B81" s="113">
        <v>63</v>
      </c>
      <c r="C81" s="114"/>
      <c r="D81" s="100">
        <v>45643.583333333336</v>
      </c>
      <c r="E81" s="97">
        <f t="shared" ref="E81:E82" si="852">D81-D80</f>
        <v>8.9583333333357587</v>
      </c>
      <c r="F81" s="98">
        <f t="shared" ref="F81:F82" si="853">D81-D$20</f>
        <v>364.29166666667152</v>
      </c>
      <c r="G81" s="17">
        <v>808879.16850000003</v>
      </c>
      <c r="H81" s="17">
        <v>9158934.2390000001</v>
      </c>
      <c r="I81" s="18">
        <v>2538.6405</v>
      </c>
      <c r="K81" s="19">
        <f t="shared" ref="K81:K82" si="854">(G81-G80)*100</f>
        <v>-33.849999995436519</v>
      </c>
      <c r="L81" s="20">
        <f t="shared" ref="L81:L82" si="855">(H81-H80)*100</f>
        <v>12.350000068545341</v>
      </c>
      <c r="M81" s="20">
        <f t="shared" ref="M81:M82" si="856">SQRT(K81^2+L81^2)</f>
        <v>36.032554744066125</v>
      </c>
      <c r="N81" s="20">
        <f t="shared" ref="N81:N82" si="857">(I81-I80)*100</f>
        <v>0.25000000000545697</v>
      </c>
      <c r="O81" s="21">
        <f t="shared" ref="O81:O82" si="858">(SQRT((G81-G80)^2+(H81-H80)^2+(I81-I80)^2)*100)</f>
        <v>36.033422004912673</v>
      </c>
      <c r="P81" s="21">
        <f t="shared" ref="P81:P82" si="859">O81/(F81-F80)</f>
        <v>4.0223354796170696</v>
      </c>
      <c r="Q81" s="22">
        <f t="shared" ref="Q81:Q82" si="860">(P81-P80)/(F81-F80)</f>
        <v>0.44381717872520099</v>
      </c>
      <c r="R81" s="26"/>
      <c r="S81" s="52">
        <f t="shared" ref="S81:S82" si="861">IF(K81&lt;0, ATAN2(L81,K81)*180/PI()+360,ATAN2(L81,K81)*180/PI())</f>
        <v>290.04424021539063</v>
      </c>
      <c r="T81" s="53">
        <f t="shared" ref="T81:T82" si="862">ATAN(N81/M81)*180/PI()</f>
        <v>0.39752149532428321</v>
      </c>
      <c r="U81" s="26"/>
      <c r="V81" s="23">
        <f t="shared" ref="V81:V82" si="863">(G81-$G$20)*100</f>
        <v>-25.650000001769513</v>
      </c>
      <c r="W81" s="21">
        <f t="shared" ref="W81:W82" si="864">(H81-$H$20)*100</f>
        <v>12.5</v>
      </c>
      <c r="X81" s="21">
        <f t="shared" ref="X81:X82" si="865">SQRT(V81^2+W81^2)</f>
        <v>28.533708137758332</v>
      </c>
      <c r="Y81" s="21">
        <f t="shared" ref="Y81:Y82" si="866">(I81-$I$20)*100</f>
        <v>-1.999999999998181</v>
      </c>
      <c r="Z81" s="21">
        <f t="shared" ref="Z81:Z82" si="867">SQRT((G81-$G$20)^2+(H81-$H$20)^2+(I81-$I$20)^2)*100</f>
        <v>28.603714795298334</v>
      </c>
      <c r="AA81" s="21">
        <f t="shared" ref="AA81:AA82" si="868">Z81/F81</f>
        <v>7.8518718413262134E-2</v>
      </c>
      <c r="AB81" s="22">
        <f t="shared" ref="AB81:AB82" si="869">(AA81-$AA$20)/(F81-$F$20)</f>
        <v>2.1553805809427725E-4</v>
      </c>
      <c r="AC81" s="26"/>
      <c r="AD81" s="52">
        <f t="shared" ref="AD81:AD82" si="870">IF(F81&lt;=0,NA(),IF((G81-$G$20)&lt;0,ATAN2((H81-$H$20),(G81-$G$20))*180/PI()+360,ATAN2((H81-$H$20),(G81-$G$20))*180/PI()))</f>
        <v>295.98133694014109</v>
      </c>
      <c r="AE81" s="53">
        <f t="shared" ref="AE81:AE82" si="871">IF(E81&lt;=0,NA(),ATAN(Y81/X81)*180/PI())</f>
        <v>-4.0094490464118975</v>
      </c>
      <c r="AF81" s="26"/>
      <c r="AG81" s="67">
        <f t="shared" ref="AG81:AG82" si="872">1/(O81/E81)</f>
        <v>0.24861178414069057</v>
      </c>
      <c r="AH81" s="67">
        <f t="shared" ref="AH81:AH82" si="873">1/(Z81/F81)</f>
        <v>12.735816633388859</v>
      </c>
      <c r="AI81" s="26"/>
      <c r="AJ81" s="20">
        <f t="shared" ref="AJ81:AJ82" si="874">SQRT((G81-$E$11)^2+(H81-$F$11)^2+(I81-$G$11)^2)</f>
        <v>152.98663536944903</v>
      </c>
    </row>
    <row r="82" spans="2:36" ht="15.75" x14ac:dyDescent="0.25">
      <c r="B82" s="113">
        <v>64</v>
      </c>
      <c r="C82" s="114"/>
      <c r="D82" s="100">
        <v>45644.416666666664</v>
      </c>
      <c r="E82" s="97">
        <f t="shared" si="852"/>
        <v>0.83333333332848269</v>
      </c>
      <c r="F82" s="98">
        <f t="shared" si="853"/>
        <v>365.125</v>
      </c>
      <c r="G82" s="17">
        <v>808879.27600000007</v>
      </c>
      <c r="H82" s="17">
        <v>9158934.1999999993</v>
      </c>
      <c r="I82" s="18">
        <v>2538.6350000000002</v>
      </c>
      <c r="K82" s="19">
        <f t="shared" si="854"/>
        <v>10.750000004190952</v>
      </c>
      <c r="L82" s="20">
        <f t="shared" si="855"/>
        <v>-3.9000000804662704</v>
      </c>
      <c r="M82" s="20">
        <f t="shared" si="856"/>
        <v>11.435580471394637</v>
      </c>
      <c r="N82" s="20">
        <f t="shared" si="857"/>
        <v>-0.54999999997562554</v>
      </c>
      <c r="O82" s="21">
        <f t="shared" si="858"/>
        <v>11.448799095001867</v>
      </c>
      <c r="P82" s="21">
        <f t="shared" si="859"/>
        <v>13.73855891408221</v>
      </c>
      <c r="Q82" s="22">
        <f t="shared" si="860"/>
        <v>11.659468121426036</v>
      </c>
      <c r="R82" s="26"/>
      <c r="S82" s="52">
        <f t="shared" si="861"/>
        <v>109.94030094015991</v>
      </c>
      <c r="T82" s="53">
        <f t="shared" si="862"/>
        <v>-2.7535475211069773</v>
      </c>
      <c r="U82" s="26"/>
      <c r="V82" s="23">
        <f t="shared" si="863"/>
        <v>-14.899999997578561</v>
      </c>
      <c r="W82" s="21">
        <f t="shared" si="864"/>
        <v>8.5999999195337296</v>
      </c>
      <c r="X82" s="21">
        <f t="shared" si="865"/>
        <v>17.203778612381097</v>
      </c>
      <c r="Y82" s="21">
        <f t="shared" si="866"/>
        <v>-2.5499999999738066</v>
      </c>
      <c r="Z82" s="21">
        <f t="shared" si="867"/>
        <v>17.391736501674803</v>
      </c>
      <c r="AA82" s="21">
        <f t="shared" si="868"/>
        <v>4.7632280730365774E-2</v>
      </c>
      <c r="AB82" s="22">
        <f t="shared" si="869"/>
        <v>1.304547229862808E-4</v>
      </c>
      <c r="AC82" s="26"/>
      <c r="AD82" s="52">
        <f t="shared" si="870"/>
        <v>299.99273437292572</v>
      </c>
      <c r="AE82" s="53">
        <f t="shared" si="871"/>
        <v>-8.4311796518745652</v>
      </c>
      <c r="AF82" s="26"/>
      <c r="AG82" s="67">
        <f t="shared" si="872"/>
        <v>7.2787837956933485E-2</v>
      </c>
      <c r="AH82" s="67">
        <f t="shared" si="873"/>
        <v>20.994165819200337</v>
      </c>
      <c r="AI82" s="26"/>
      <c r="AJ82" s="20">
        <f t="shared" si="874"/>
        <v>152.98610584752714</v>
      </c>
    </row>
    <row r="83" spans="2:36" ht="15.75" x14ac:dyDescent="0.25">
      <c r="B83" s="113">
        <v>65</v>
      </c>
      <c r="C83" s="114"/>
      <c r="D83" s="100">
        <v>45648.375</v>
      </c>
      <c r="E83" s="97">
        <f t="shared" ref="E83:E84" si="875">D83-D82</f>
        <v>3.9583333333357587</v>
      </c>
      <c r="F83" s="98">
        <f t="shared" ref="F83:F84" si="876">D83-D$20</f>
        <v>369.08333333333576</v>
      </c>
      <c r="G83" s="17">
        <v>808879.451</v>
      </c>
      <c r="H83" s="17">
        <v>9158934.1349999998</v>
      </c>
      <c r="I83" s="18">
        <v>2538.6440000000002</v>
      </c>
      <c r="K83" s="19">
        <f t="shared" ref="K83:K84" si="877">(G83-G82)*100</f>
        <v>17.499999993015081</v>
      </c>
      <c r="L83" s="20">
        <f t="shared" ref="L83:L84" si="878">(H83-H82)*100</f>
        <v>-6.4999999478459358</v>
      </c>
      <c r="M83" s="20">
        <f t="shared" ref="M83:M84" si="879">SQRT(K83^2+L83^2)</f>
        <v>18.668154677887287</v>
      </c>
      <c r="N83" s="20">
        <f t="shared" ref="N83:N84" si="880">(I83-I82)*100</f>
        <v>0.90000000000145519</v>
      </c>
      <c r="O83" s="21">
        <f t="shared" ref="O83:O84" si="881">(SQRT((G83-G82)^2+(H83-H82)^2+(I83-I82)^2)*100)</f>
        <v>18.689836785738059</v>
      </c>
      <c r="P83" s="21">
        <f t="shared" ref="P83:P84" si="882">O83/(F83-F82)</f>
        <v>4.7216429774467219</v>
      </c>
      <c r="Q83" s="22">
        <f t="shared" ref="Q83:Q84" si="883">(P83-P82)/(F83-F82)</f>
        <v>-2.2779577103065169</v>
      </c>
      <c r="R83" s="26"/>
      <c r="S83" s="52">
        <f t="shared" ref="S83:S84" si="884">IF(K83&lt;0, ATAN2(L83,K83)*180/PI()+360,ATAN2(L83,K83)*180/PI())</f>
        <v>110.37643507124731</v>
      </c>
      <c r="T83" s="53">
        <f t="shared" ref="T83:T84" si="885">ATAN(N83/M83)*180/PI()</f>
        <v>2.7601178162873774</v>
      </c>
      <c r="U83" s="26"/>
      <c r="V83" s="23">
        <f t="shared" ref="V83:V84" si="886">(G83-$G$20)*100</f>
        <v>2.5999999954365194</v>
      </c>
      <c r="W83" s="21">
        <f t="shared" ref="W83:W84" si="887">(H83-$H$20)*100</f>
        <v>2.0999999716877937</v>
      </c>
      <c r="X83" s="21">
        <f t="shared" ref="X83:X84" si="888">SQRT(V83^2+W83^2)</f>
        <v>3.3421549720739514</v>
      </c>
      <c r="Y83" s="21">
        <f t="shared" ref="Y83:Y84" si="889">(I83-$I$20)*100</f>
        <v>-1.6499999999723514</v>
      </c>
      <c r="Z83" s="21">
        <f t="shared" ref="Z83:Z84" si="890">SQRT((G83-$G$20)^2+(H83-$H$20)^2+(I83-$I$20)^2)*100</f>
        <v>3.7272643932604774</v>
      </c>
      <c r="AA83" s="21">
        <f t="shared" ref="AA83:AA84" si="891">Z83/F83</f>
        <v>1.0098706868170115E-2</v>
      </c>
      <c r="AB83" s="22">
        <f t="shared" ref="AB83:AB84" si="892">(AA83-$AA$20)/(F83-$F$20)</f>
        <v>2.7361590069550819E-5</v>
      </c>
      <c r="AC83" s="26"/>
      <c r="AD83" s="52">
        <f t="shared" ref="AD83:AD84" si="893">IF(F83&lt;=0,NA(),IF((G83-$G$20)&lt;0,ATAN2((H83-$H$20),(G83-$G$20))*180/PI()+360,ATAN2((H83-$H$20),(G83-$G$20))*180/PI()))</f>
        <v>51.072456735637303</v>
      </c>
      <c r="AE83" s="53">
        <f t="shared" ref="AE83:AE84" si="894">IF(E83&lt;=0,NA(),ATAN(Y83/X83)*180/PI())</f>
        <v>-26.275251372679946</v>
      </c>
      <c r="AF83" s="26"/>
      <c r="AG83" s="67">
        <f t="shared" ref="AG83:AG84" si="895">1/(O83/E83)</f>
        <v>0.21179068489010588</v>
      </c>
      <c r="AH83" s="67">
        <f t="shared" ref="AH83:AH84" si="896">1/(Z83/F83)</f>
        <v>99.022579133559901</v>
      </c>
      <c r="AI83" s="26"/>
      <c r="AJ83" s="20">
        <f t="shared" ref="AJ83:AJ84" si="897">SQRT((G83-$E$11)^2+(H83-$F$11)^2+(I83-$G$11)^2)</f>
        <v>152.98863773904526</v>
      </c>
    </row>
    <row r="84" spans="2:36" ht="15.75" x14ac:dyDescent="0.25">
      <c r="B84" s="113">
        <v>66</v>
      </c>
      <c r="C84" s="114"/>
      <c r="D84" s="100">
        <v>45652.375</v>
      </c>
      <c r="E84" s="97">
        <f t="shared" si="875"/>
        <v>4</v>
      </c>
      <c r="F84" s="98">
        <f t="shared" si="876"/>
        <v>373.08333333333576</v>
      </c>
      <c r="G84" s="17">
        <v>808879.45299999998</v>
      </c>
      <c r="H84" s="17">
        <v>9158934.1370000001</v>
      </c>
      <c r="I84" s="18">
        <v>2538.6395000000002</v>
      </c>
      <c r="K84" s="19">
        <f t="shared" si="877"/>
        <v>0.19999999785795808</v>
      </c>
      <c r="L84" s="20">
        <f t="shared" si="878"/>
        <v>0.20000003278255463</v>
      </c>
      <c r="M84" s="20">
        <f t="shared" si="879"/>
        <v>0.28284273414073441</v>
      </c>
      <c r="N84" s="20">
        <f t="shared" si="880"/>
        <v>-0.4500000000007276</v>
      </c>
      <c r="O84" s="21">
        <f t="shared" si="881"/>
        <v>0.53150730216701725</v>
      </c>
      <c r="P84" s="21">
        <f t="shared" si="882"/>
        <v>0.13287682554175431</v>
      </c>
      <c r="Q84" s="22">
        <f t="shared" si="883"/>
        <v>-1.1471915379762418</v>
      </c>
      <c r="R84" s="26"/>
      <c r="S84" s="52">
        <f t="shared" si="884"/>
        <v>44.99999499742043</v>
      </c>
      <c r="T84" s="53">
        <f t="shared" si="885"/>
        <v>-57.849019888889764</v>
      </c>
      <c r="U84" s="26"/>
      <c r="V84" s="23">
        <f t="shared" si="886"/>
        <v>2.7999999932944775</v>
      </c>
      <c r="W84" s="21">
        <f t="shared" si="887"/>
        <v>2.3000000044703484</v>
      </c>
      <c r="X84" s="21">
        <f t="shared" si="888"/>
        <v>3.6235341840546611</v>
      </c>
      <c r="Y84" s="21">
        <f t="shared" si="889"/>
        <v>-2.099999999973079</v>
      </c>
      <c r="Z84" s="21">
        <f t="shared" si="890"/>
        <v>4.1880783162328283</v>
      </c>
      <c r="AA84" s="21">
        <f t="shared" si="891"/>
        <v>1.1225584050657498E-2</v>
      </c>
      <c r="AB84" s="22">
        <f t="shared" si="892"/>
        <v>3.0088677375003149E-5</v>
      </c>
      <c r="AC84" s="26"/>
      <c r="AD84" s="52">
        <f t="shared" si="893"/>
        <v>50.599339214599354</v>
      </c>
      <c r="AE84" s="53">
        <f t="shared" si="894"/>
        <v>-30.094208739072762</v>
      </c>
      <c r="AF84" s="26"/>
      <c r="AG84" s="67">
        <f t="shared" si="895"/>
        <v>7.5257667838081126</v>
      </c>
      <c r="AH84" s="67">
        <f t="shared" si="896"/>
        <v>89.082224629677839</v>
      </c>
      <c r="AI84" s="26"/>
      <c r="AJ84" s="20">
        <f t="shared" si="897"/>
        <v>152.98564023269361</v>
      </c>
    </row>
    <row r="85" spans="2:36" ht="15.75" x14ac:dyDescent="0.25">
      <c r="B85" s="113">
        <v>67</v>
      </c>
      <c r="C85" s="114"/>
      <c r="D85" s="100">
        <v>45664.375</v>
      </c>
      <c r="E85" s="97">
        <f t="shared" ref="E85:E86" si="898">D85-D84</f>
        <v>12</v>
      </c>
      <c r="F85" s="98">
        <f t="shared" ref="F85:F86" si="899">D85-D$20</f>
        <v>385.08333333333576</v>
      </c>
      <c r="G85" s="17">
        <v>808879.43559999997</v>
      </c>
      <c r="H85" s="17">
        <v>9158934.2191499993</v>
      </c>
      <c r="I85" s="18">
        <v>2538.6572999999999</v>
      </c>
      <c r="K85" s="19">
        <f t="shared" ref="K85:K86" si="900">(G85-G84)*100</f>
        <v>-1.74000000115484</v>
      </c>
      <c r="L85" s="20">
        <f t="shared" ref="L85:L86" si="901">(H85-H84)*100</f>
        <v>8.2149999216198921</v>
      </c>
      <c r="M85" s="20">
        <f t="shared" ref="M85:M86" si="902">SQRT(K85^2+L85^2)</f>
        <v>8.397250961846602</v>
      </c>
      <c r="N85" s="20">
        <f t="shared" ref="N85:N86" si="903">(I85-I84)*100</f>
        <v>1.7799999999624561</v>
      </c>
      <c r="O85" s="21">
        <f t="shared" ref="O85:O86" si="904">(SQRT((G85-G84)^2+(H85-H84)^2+(I85-I84)^2)*100)</f>
        <v>8.5838350238165706</v>
      </c>
      <c r="P85" s="21">
        <f t="shared" ref="P85:P86" si="905">O85/(F85-F84)</f>
        <v>0.71531958531804751</v>
      </c>
      <c r="Q85" s="22">
        <f t="shared" ref="Q85:Q86" si="906">(P85-P84)/(F85-F84)</f>
        <v>4.8536896648024436E-2</v>
      </c>
      <c r="R85" s="26"/>
      <c r="S85" s="52">
        <f t="shared" ref="S85:S86" si="907">IF(K85&lt;0, ATAN2(L85,K85)*180/PI()+360,ATAN2(L85,K85)*180/PI())</f>
        <v>348.04105971019538</v>
      </c>
      <c r="T85" s="53">
        <f t="shared" ref="T85:T86" si="908">ATAN(N85/M85)*180/PI()</f>
        <v>11.968068091434501</v>
      </c>
      <c r="U85" s="26"/>
      <c r="V85" s="23">
        <f t="shared" ref="V85:V86" si="909">(G85-$G$20)*100</f>
        <v>1.0599999921396375</v>
      </c>
      <c r="W85" s="21">
        <f t="shared" ref="W85:W86" si="910">(H85-$H$20)*100</f>
        <v>10.51499992609024</v>
      </c>
      <c r="X85" s="21">
        <f t="shared" ref="X85:X86" si="911">SQRT(V85^2+W85^2)</f>
        <v>10.568293307294882</v>
      </c>
      <c r="Y85" s="21">
        <f t="shared" ref="Y85:Y86" si="912">(I85-$I$20)*100</f>
        <v>-0.3200000000106229</v>
      </c>
      <c r="Z85" s="21">
        <f t="shared" ref="Z85:Z86" si="913">SQRT((G85-$G$20)^2+(H85-$H$20)^2+(I85-$I$20)^2)*100</f>
        <v>10.573136877437111</v>
      </c>
      <c r="AA85" s="21">
        <f t="shared" ref="AA85:AA86" si="914">Z85/F85</f>
        <v>2.7456750168631149E-2</v>
      </c>
      <c r="AB85" s="22">
        <f t="shared" ref="AB85:AB86" si="915">(AA85-$AA$20)/(F85-$F$20)</f>
        <v>7.130080113039855E-5</v>
      </c>
      <c r="AC85" s="26"/>
      <c r="AD85" s="52">
        <f t="shared" ref="AD85:AD86" si="916">IF(F85&lt;=0,NA(),IF((G85-$G$20)&lt;0,ATAN2((H85-$H$20),(G85-$G$20))*180/PI()+360,ATAN2((H85-$H$20),(G85-$G$20))*180/PI()))</f>
        <v>5.7564470117504527</v>
      </c>
      <c r="AE85" s="53">
        <f t="shared" ref="AE85:AE86" si="917">IF(E85&lt;=0,NA(),ATAN(Y85/X85)*180/PI())</f>
        <v>-1.7343433534230459</v>
      </c>
      <c r="AF85" s="26"/>
      <c r="AG85" s="67">
        <f t="shared" ref="AG85:AG86" si="918">1/(O85/E85)</f>
        <v>1.3979765415697056</v>
      </c>
      <c r="AH85" s="67">
        <f t="shared" ref="AH85:AH86" si="919">1/(Z85/F85)</f>
        <v>36.420916308678159</v>
      </c>
      <c r="AI85" s="26"/>
      <c r="AJ85" s="20">
        <f t="shared" ref="AJ85:AJ86" si="920">SQRT((G85-$E$11)^2+(H85-$F$11)^2+(I85-$G$11)^2)</f>
        <v>152.91641758213891</v>
      </c>
    </row>
    <row r="86" spans="2:36" ht="15.75" x14ac:dyDescent="0.25">
      <c r="B86" s="113">
        <v>68</v>
      </c>
      <c r="C86" s="114"/>
      <c r="D86" s="100">
        <v>45666.375</v>
      </c>
      <c r="E86" s="97">
        <f t="shared" si="898"/>
        <v>2</v>
      </c>
      <c r="F86" s="98">
        <f t="shared" si="899"/>
        <v>387.08333333333576</v>
      </c>
      <c r="G86" s="17">
        <v>808879.43344999989</v>
      </c>
      <c r="H86" s="17">
        <v>9158934.2184000015</v>
      </c>
      <c r="I86" s="18">
        <v>2538.6599000000001</v>
      </c>
      <c r="K86" s="19">
        <f t="shared" si="900"/>
        <v>-0.21500000730156898</v>
      </c>
      <c r="L86" s="20">
        <f t="shared" si="901"/>
        <v>-7.4999779462814331E-2</v>
      </c>
      <c r="M86" s="20">
        <f t="shared" si="902"/>
        <v>0.2277058849901458</v>
      </c>
      <c r="N86" s="20">
        <f t="shared" si="903"/>
        <v>0.26000000002568413</v>
      </c>
      <c r="O86" s="21">
        <f t="shared" si="904"/>
        <v>0.3456153498797489</v>
      </c>
      <c r="P86" s="21">
        <f t="shared" si="905"/>
        <v>0.17280767493987445</v>
      </c>
      <c r="Q86" s="22">
        <f t="shared" si="906"/>
        <v>-0.27125595518908652</v>
      </c>
      <c r="R86" s="26"/>
      <c r="S86" s="52">
        <f t="shared" si="907"/>
        <v>250.7693806250083</v>
      </c>
      <c r="T86" s="53">
        <f t="shared" si="908"/>
        <v>48.788388328609486</v>
      </c>
      <c r="U86" s="26"/>
      <c r="V86" s="23">
        <f t="shared" si="909"/>
        <v>0.84499998483806849</v>
      </c>
      <c r="W86" s="21">
        <f t="shared" si="910"/>
        <v>10.440000146627426</v>
      </c>
      <c r="X86" s="21">
        <f t="shared" si="911"/>
        <v>10.474140921142746</v>
      </c>
      <c r="Y86" s="21">
        <f t="shared" si="912"/>
        <v>-5.9999999984938768E-2</v>
      </c>
      <c r="Z86" s="21">
        <f t="shared" si="913"/>
        <v>10.474312771535669</v>
      </c>
      <c r="AA86" s="21">
        <f t="shared" si="914"/>
        <v>2.7059580895248059E-2</v>
      </c>
      <c r="AB86" s="22">
        <f t="shared" si="915"/>
        <v>6.9906344616356222E-5</v>
      </c>
      <c r="AC86" s="26"/>
      <c r="AD86" s="52">
        <f t="shared" si="916"/>
        <v>4.627358479422635</v>
      </c>
      <c r="AE86" s="53">
        <f t="shared" si="917"/>
        <v>-0.32820917666727223</v>
      </c>
      <c r="AF86" s="26"/>
      <c r="AG86" s="67">
        <f t="shared" si="918"/>
        <v>5.7867800162691463</v>
      </c>
      <c r="AH86" s="67">
        <f t="shared" si="919"/>
        <v>36.955487369562711</v>
      </c>
      <c r="AI86" s="26"/>
      <c r="AJ86" s="20">
        <f t="shared" si="920"/>
        <v>152.9181065764661</v>
      </c>
    </row>
    <row r="87" spans="2:36" ht="15.75" x14ac:dyDescent="0.25">
      <c r="B87" s="113">
        <v>69</v>
      </c>
      <c r="C87" s="114"/>
      <c r="D87" s="100">
        <v>45685.416666666664</v>
      </c>
      <c r="E87" s="97">
        <f t="shared" ref="E87:E88" si="921">D87-D86</f>
        <v>19.041666666664241</v>
      </c>
      <c r="F87" s="98">
        <f t="shared" ref="F87:F88" si="922">D87-D$20</f>
        <v>406.125</v>
      </c>
      <c r="G87" s="17">
        <v>808879.45299999998</v>
      </c>
      <c r="H87" s="17">
        <v>9158934.1394999996</v>
      </c>
      <c r="I87" s="18">
        <v>2538.672</v>
      </c>
      <c r="K87" s="19">
        <f t="shared" ref="K87:K88" si="923">(G87-G86)*100</f>
        <v>1.955000008456409</v>
      </c>
      <c r="L87" s="20">
        <f t="shared" ref="L87:L88" si="924">(H87-H86)*100</f>
        <v>-7.890000194311142</v>
      </c>
      <c r="M87" s="20">
        <f t="shared" ref="M87:M88" si="925">SQRT(K87^2+L87^2)</f>
        <v>8.1285993934560707</v>
      </c>
      <c r="N87" s="20">
        <f t="shared" ref="N87:N88" si="926">(I87-I86)*100</f>
        <v>1.2099999999918509</v>
      </c>
      <c r="O87" s="21">
        <f t="shared" ref="O87:O88" si="927">(SQRT((G87-G86)^2+(H87-H86)^2+(I87-I86)^2)*100)</f>
        <v>8.2181645213073402</v>
      </c>
      <c r="P87" s="21">
        <f t="shared" ref="P87:P88" si="928">O87/(F87-F86)</f>
        <v>0.43158850877768334</v>
      </c>
      <c r="Q87" s="22">
        <f t="shared" ref="Q87:Q88" si="929">(P87-P86)/(F87-F86)</f>
        <v>1.3590240726713797E-2</v>
      </c>
      <c r="R87" s="26"/>
      <c r="S87" s="52">
        <f t="shared" ref="S87:S88" si="930">IF(K87&lt;0, ATAN2(L87,K87)*180/PI()+360,ATAN2(L87,K87)*180/PI())</f>
        <v>166.08342557086257</v>
      </c>
      <c r="T87" s="53">
        <f t="shared" ref="T87:T88" si="931">ATAN(N87/M87)*180/PI()</f>
        <v>8.4667143474599449</v>
      </c>
      <c r="U87" s="26"/>
      <c r="V87" s="23">
        <f t="shared" ref="V87:V88" si="932">(G87-$G$20)*100</f>
        <v>2.7999999932944775</v>
      </c>
      <c r="W87" s="21">
        <f t="shared" ref="W87:W88" si="933">(H87-$H$20)*100</f>
        <v>2.5499999523162842</v>
      </c>
      <c r="X87" s="21">
        <f t="shared" ref="X87:X88" si="934">SQRT(V87^2+W87^2)</f>
        <v>3.7871492866352821</v>
      </c>
      <c r="Y87" s="21">
        <f t="shared" ref="Y87:Y88" si="935">(I87-$I$20)*100</f>
        <v>1.1500000000069122</v>
      </c>
      <c r="Z87" s="21">
        <f t="shared" ref="Z87:Z88" si="936">SQRT((G87-$G$20)^2+(H87-$H$20)^2+(I87-$I$20)^2)*100</f>
        <v>3.9579034499691912</v>
      </c>
      <c r="AA87" s="21">
        <f t="shared" ref="AA87:AA88" si="937">Z87/F87</f>
        <v>9.7455301938299561E-3</v>
      </c>
      <c r="AB87" s="22">
        <f t="shared" ref="AB87:AB88" si="938">(AA87-$AA$20)/(F87-$F$20)</f>
        <v>2.3996380902012821E-5</v>
      </c>
      <c r="AC87" s="26"/>
      <c r="AD87" s="52">
        <f t="shared" ref="AD87:AD88" si="939">IF(F87&lt;=0,NA(),IF((G87-$G$20)&lt;0,ATAN2((H87-$H$20),(G87-$G$20))*180/PI()+360,ATAN2((H87-$H$20),(G87-$G$20))*180/PI()))</f>
        <v>47.675427121088006</v>
      </c>
      <c r="AE87" s="53">
        <f t="shared" ref="AE87:AE88" si="940">IF(E87&lt;=0,NA(),ATAN(Y87/X87)*180/PI())</f>
        <v>16.891357891396751</v>
      </c>
      <c r="AF87" s="26"/>
      <c r="AG87" s="67">
        <f t="shared" ref="AG87:AG88" si="941">1/(O87/E87)</f>
        <v>2.3170218383064332</v>
      </c>
      <c r="AH87" s="67">
        <f t="shared" ref="AH87:AH88" si="942">1/(Z87/F87)</f>
        <v>102.61114378703739</v>
      </c>
      <c r="AI87" s="26"/>
      <c r="AJ87" s="20">
        <f t="shared" ref="AJ87:AJ88" si="943">SQRT((G87-$E$11)^2+(H87-$F$11)^2+(I87-$G$11)^2)</f>
        <v>152.98655575754526</v>
      </c>
    </row>
    <row r="88" spans="2:36" ht="15.75" x14ac:dyDescent="0.25">
      <c r="B88" s="113">
        <v>70</v>
      </c>
      <c r="C88" s="114"/>
      <c r="D88" s="100">
        <v>45687.375</v>
      </c>
      <c r="E88" s="97">
        <f t="shared" si="921"/>
        <v>1.9583333333357587</v>
      </c>
      <c r="F88" s="98">
        <f t="shared" si="922"/>
        <v>408.08333333333576</v>
      </c>
      <c r="G88" s="17">
        <v>808879.45350000006</v>
      </c>
      <c r="H88" s="17">
        <v>9158934.1400000006</v>
      </c>
      <c r="I88" s="18">
        <v>2538.6745000000001</v>
      </c>
      <c r="K88" s="19">
        <f t="shared" si="923"/>
        <v>5.0000008195638657E-2</v>
      </c>
      <c r="L88" s="20">
        <f t="shared" si="924"/>
        <v>5.0000101327896118E-2</v>
      </c>
      <c r="M88" s="20">
        <f t="shared" si="925"/>
        <v>7.0710755563519551E-2</v>
      </c>
      <c r="N88" s="20">
        <f t="shared" si="926"/>
        <v>0.25000000000545697</v>
      </c>
      <c r="O88" s="21">
        <f t="shared" si="927"/>
        <v>0.25980764221841568</v>
      </c>
      <c r="P88" s="21">
        <f t="shared" si="928"/>
        <v>0.13266773219647349</v>
      </c>
      <c r="Q88" s="22">
        <f t="shared" si="929"/>
        <v>-0.15264039655191813</v>
      </c>
      <c r="R88" s="26"/>
      <c r="S88" s="52">
        <f t="shared" si="930"/>
        <v>44.999946639205554</v>
      </c>
      <c r="T88" s="53">
        <f t="shared" si="931"/>
        <v>74.206814517754182</v>
      </c>
      <c r="U88" s="26"/>
      <c r="V88" s="23">
        <f t="shared" si="932"/>
        <v>2.8500000014901161</v>
      </c>
      <c r="W88" s="21">
        <f t="shared" si="933"/>
        <v>2.6000000536441803</v>
      </c>
      <c r="X88" s="21">
        <f t="shared" si="934"/>
        <v>3.8577843754470522</v>
      </c>
      <c r="Y88" s="21">
        <f t="shared" si="935"/>
        <v>1.4000000000123691</v>
      </c>
      <c r="Z88" s="21">
        <f t="shared" si="936"/>
        <v>4.1039615358185362</v>
      </c>
      <c r="AA88" s="21">
        <f t="shared" si="937"/>
        <v>1.0056675194981038E-2</v>
      </c>
      <c r="AB88" s="22">
        <f t="shared" si="938"/>
        <v>2.4643680281758572E-5</v>
      </c>
      <c r="AC88" s="26"/>
      <c r="AD88" s="52">
        <f t="shared" si="939"/>
        <v>47.626405064614531</v>
      </c>
      <c r="AE88" s="53">
        <f t="shared" si="940"/>
        <v>19.94596643965631</v>
      </c>
      <c r="AF88" s="26"/>
      <c r="AG88" s="67">
        <f t="shared" si="941"/>
        <v>7.5376279027597759</v>
      </c>
      <c r="AH88" s="67">
        <f t="shared" si="942"/>
        <v>99.436442025995603</v>
      </c>
      <c r="AI88" s="26"/>
      <c r="AJ88" s="20">
        <f t="shared" si="943"/>
        <v>152.98616967068583</v>
      </c>
    </row>
    <row r="89" spans="2:36" ht="15.75" x14ac:dyDescent="0.25">
      <c r="B89" s="113">
        <v>71</v>
      </c>
      <c r="C89" s="114"/>
      <c r="D89" s="100">
        <v>45698.375</v>
      </c>
      <c r="E89" s="97">
        <f t="shared" ref="E89" si="944">D89-D88</f>
        <v>11</v>
      </c>
      <c r="F89" s="98">
        <f t="shared" ref="F89" si="945">D89-D$20</f>
        <v>419.08333333333576</v>
      </c>
      <c r="G89" s="17">
        <v>808879.4425</v>
      </c>
      <c r="H89" s="17">
        <v>9158934.1435000002</v>
      </c>
      <c r="I89" s="18">
        <v>2538.6724999999997</v>
      </c>
      <c r="K89" s="19">
        <f t="shared" ref="K89" si="946">(G89-G88)*100</f>
        <v>-1.1000000056810677</v>
      </c>
      <c r="L89" s="20">
        <f t="shared" ref="L89" si="947">(H89-H88)*100</f>
        <v>0.34999996423721313</v>
      </c>
      <c r="M89" s="20">
        <f t="shared" ref="M89" si="948">SQRT(K89^2+L89^2)</f>
        <v>1.1543396326317483</v>
      </c>
      <c r="N89" s="20">
        <f t="shared" ref="N89" si="949">(I89-I88)*100</f>
        <v>-0.20000000004074536</v>
      </c>
      <c r="O89" s="21">
        <f t="shared" ref="O89" si="950">(SQRT((G89-G88)^2+(H89-H88)^2+(I89-I88)^2)*100)</f>
        <v>1.17153744604289</v>
      </c>
      <c r="P89" s="21">
        <f t="shared" ref="P89" si="951">O89/(F89-F88)</f>
        <v>0.10650340418571727</v>
      </c>
      <c r="Q89" s="22">
        <f t="shared" ref="Q89" si="952">(P89-P88)/(F89-F88)</f>
        <v>-2.3785752737051106E-3</v>
      </c>
      <c r="R89" s="26"/>
      <c r="S89" s="52">
        <f t="shared" ref="S89" si="953">IF(K89&lt;0, ATAN2(L89,K89)*180/PI()+360,ATAN2(L89,K89)*180/PI())</f>
        <v>287.65012244290358</v>
      </c>
      <c r="T89" s="53">
        <f t="shared" ref="T89" si="954">ATAN(N89/M89)*180/PI()</f>
        <v>-9.8294421458841477</v>
      </c>
      <c r="U89" s="26"/>
      <c r="V89" s="23">
        <f t="shared" ref="V89" si="955">(G89-$G$20)*100</f>
        <v>1.7499999958090484</v>
      </c>
      <c r="W89" s="21">
        <f t="shared" ref="W89" si="956">(H89-$H$20)*100</f>
        <v>2.9500000178813934</v>
      </c>
      <c r="X89" s="21">
        <f t="shared" ref="X89" si="957">SQRT(V89^2+W89^2)</f>
        <v>3.4300145904692432</v>
      </c>
      <c r="Y89" s="21">
        <f t="shared" ref="Y89" si="958">(I89-$I$20)*100</f>
        <v>1.1999999999716238</v>
      </c>
      <c r="Z89" s="21">
        <f t="shared" ref="Z89" si="959">SQRT((G89-$G$20)^2+(H89-$H$20)^2+(I89-$I$20)^2)*100</f>
        <v>3.6338684746099146</v>
      </c>
      <c r="AA89" s="21">
        <f t="shared" ref="AA89" si="960">Z89/F89</f>
        <v>8.6709925820876357E-3</v>
      </c>
      <c r="AB89" s="22">
        <f t="shared" ref="AB89" si="961">(AA89-$AA$20)/(F89-$F$20)</f>
        <v>2.0690378004583621E-5</v>
      </c>
      <c r="AC89" s="26"/>
      <c r="AD89" s="52">
        <f t="shared" ref="AD89" si="962">IF(F89&lt;=0,NA(),IF((G89-$G$20)&lt;0,ATAN2((H89-$H$20),(G89-$G$20))*180/PI()+360,ATAN2((H89-$H$20),(G89-$G$20))*180/PI()))</f>
        <v>30.677279809192115</v>
      </c>
      <c r="AE89" s="53">
        <f t="shared" ref="AE89" si="963">IF(E89&lt;=0,NA(),ATAN(Y89/X89)*180/PI())</f>
        <v>19.282529239487904</v>
      </c>
      <c r="AF89" s="26"/>
      <c r="AG89" s="67">
        <f t="shared" ref="AG89" si="964">1/(O89/E89)</f>
        <v>9.3893712379017629</v>
      </c>
      <c r="AH89" s="67">
        <f t="shared" ref="AH89" si="965">1/(Z89/F89)</f>
        <v>115.32705056924857</v>
      </c>
      <c r="AI89" s="26"/>
      <c r="AJ89" s="20">
        <f t="shared" ref="AJ89" si="966">SQRT((G89-$E$11)^2+(H89-$F$11)^2+(I89-$G$11)^2)</f>
        <v>152.98640797425807</v>
      </c>
    </row>
    <row r="90" spans="2:36" ht="15.75" x14ac:dyDescent="0.25">
      <c r="B90" s="113">
        <v>72</v>
      </c>
      <c r="C90" s="114"/>
      <c r="D90" s="100">
        <v>45702.458333333336</v>
      </c>
      <c r="E90" s="97">
        <f t="shared" ref="E90:E91" si="967">D90-D89</f>
        <v>4.0833333333357587</v>
      </c>
      <c r="F90" s="98">
        <f t="shared" ref="F90:F91" si="968">D90-D$20</f>
        <v>423.16666666667152</v>
      </c>
      <c r="G90" s="17">
        <v>808879.4425</v>
      </c>
      <c r="H90" s="17">
        <v>9158934.1469999999</v>
      </c>
      <c r="I90" s="18">
        <v>2538.6665000000003</v>
      </c>
      <c r="K90" s="19">
        <f t="shared" ref="K90:K91" si="969">(G90-G89)*100</f>
        <v>0</v>
      </c>
      <c r="L90" s="20">
        <f t="shared" ref="L90:L91" si="970">(H90-H89)*100</f>
        <v>0.34999996423721313</v>
      </c>
      <c r="M90" s="20">
        <f t="shared" ref="M90:M91" si="971">SQRT(K90^2+L90^2)</f>
        <v>0.34999996423721313</v>
      </c>
      <c r="N90" s="20">
        <f t="shared" ref="N90:N91" si="972">(I90-I89)*100</f>
        <v>-0.59999999994033715</v>
      </c>
      <c r="O90" s="21">
        <f t="shared" ref="O90:O91" si="973">(SQRT((G90-G89)^2+(H90-H89)^2+(I90-I89)^2)*100)</f>
        <v>0.69462218140112331</v>
      </c>
      <c r="P90" s="21">
        <f t="shared" ref="P90:P91" si="974">O90/(F90-F89)</f>
        <v>0.1701115546287455</v>
      </c>
      <c r="Q90" s="22">
        <f t="shared" ref="Q90:Q91" si="975">(P90-P89)/(F90-F89)</f>
        <v>1.5577506230936436E-2</v>
      </c>
      <c r="R90" s="26"/>
      <c r="S90" s="52">
        <f t="shared" ref="S90:S91" si="976">IF(K90&lt;0, ATAN2(L90,K90)*180/PI()+360,ATAN2(L90,K90)*180/PI())</f>
        <v>0</v>
      </c>
      <c r="T90" s="53">
        <f t="shared" ref="T90:T91" si="977">ATAN(N90/M90)*180/PI()</f>
        <v>-59.743565382040963</v>
      </c>
      <c r="U90" s="26"/>
      <c r="V90" s="23">
        <f t="shared" ref="V90:V91" si="978">(G90-$G$20)*100</f>
        <v>1.7499999958090484</v>
      </c>
      <c r="W90" s="21">
        <f t="shared" ref="W90:W91" si="979">(H90-$H$20)*100</f>
        <v>3.2999999821186066</v>
      </c>
      <c r="X90" s="21">
        <f t="shared" ref="X90:X91" si="980">SQRT(V90^2+W90^2)</f>
        <v>3.7353045213629468</v>
      </c>
      <c r="Y90" s="21">
        <f t="shared" ref="Y90:Y91" si="981">(I90-$I$20)*100</f>
        <v>0.60000000003128662</v>
      </c>
      <c r="Z90" s="21">
        <f t="shared" ref="Z90:Z91" si="982">SQRT((G90-$G$20)^2+(H90-$H$20)^2+(I90-$I$20)^2)*100</f>
        <v>3.783186470074138</v>
      </c>
      <c r="AA90" s="21">
        <f t="shared" ref="AA90:AA91" si="983">Z90/F90</f>
        <v>8.9401807091156228E-3</v>
      </c>
      <c r="AB90" s="22">
        <f t="shared" ref="AB90:AB91" si="984">(AA90-$AA$20)/(F90-$F$20)</f>
        <v>2.1126854767504184E-5</v>
      </c>
      <c r="AC90" s="26"/>
      <c r="AD90" s="52">
        <f t="shared" ref="AD90:AD91" si="985">IF(F90&lt;=0,NA(),IF((G90-$G$20)&lt;0,ATAN2((H90-$H$20),(G90-$G$20))*180/PI()+360,ATAN2((H90-$H$20),(G90-$G$20))*180/PI()))</f>
        <v>27.93714289824733</v>
      </c>
      <c r="AE90" s="53">
        <f t="shared" ref="AE90:AE91" si="986">IF(E90&lt;=0,NA(),ATAN(Y90/X90)*180/PI())</f>
        <v>9.125439411493776</v>
      </c>
      <c r="AF90" s="26"/>
      <c r="AG90" s="67">
        <f t="shared" ref="AG90:AG91" si="987">1/(O90/E90)</f>
        <v>5.8784954507200755</v>
      </c>
      <c r="AH90" s="67">
        <f t="shared" ref="AH90:AH91" si="988">1/(Z90/F90)</f>
        <v>111.85456228869916</v>
      </c>
      <c r="AI90" s="26"/>
      <c r="AJ90" s="20">
        <f t="shared" ref="AJ90:AJ91" si="989">SQRT((G90-$E$11)^2+(H90-$F$11)^2+(I90-$G$11)^2)</f>
        <v>152.98253082531534</v>
      </c>
    </row>
    <row r="91" spans="2:36" ht="15.75" x14ac:dyDescent="0.25">
      <c r="B91" s="113">
        <v>73</v>
      </c>
      <c r="C91" s="114"/>
      <c r="D91" s="100">
        <v>45704.625</v>
      </c>
      <c r="E91" s="97">
        <f t="shared" si="967"/>
        <v>2.1666666666642413</v>
      </c>
      <c r="F91" s="98">
        <f t="shared" si="968"/>
        <v>425.33333333333576</v>
      </c>
      <c r="G91" s="17">
        <v>808879.44200000004</v>
      </c>
      <c r="H91" s="17">
        <v>9158934.1495000012</v>
      </c>
      <c r="I91" s="18">
        <v>2538.6724999999997</v>
      </c>
      <c r="K91" s="19">
        <f t="shared" si="969"/>
        <v>-4.9999996554106474E-2</v>
      </c>
      <c r="L91" s="20">
        <f t="shared" si="970"/>
        <v>0.25000013411045074</v>
      </c>
      <c r="M91" s="20">
        <f t="shared" si="971"/>
        <v>0.25495110650996206</v>
      </c>
      <c r="N91" s="20">
        <f t="shared" si="972"/>
        <v>0.59999999994033715</v>
      </c>
      <c r="O91" s="21">
        <f t="shared" si="973"/>
        <v>0.65192029163008769</v>
      </c>
      <c r="P91" s="21">
        <f t="shared" si="974"/>
        <v>0.30088628844499266</v>
      </c>
      <c r="Q91" s="22">
        <f t="shared" si="975"/>
        <v>6.0357569453720096E-2</v>
      </c>
      <c r="R91" s="26"/>
      <c r="S91" s="52">
        <f t="shared" si="976"/>
        <v>348.69007419608295</v>
      </c>
      <c r="T91" s="53">
        <f t="shared" si="977"/>
        <v>66.978462777209998</v>
      </c>
      <c r="U91" s="26"/>
      <c r="V91" s="23">
        <f t="shared" si="978"/>
        <v>1.6999999992549419</v>
      </c>
      <c r="W91" s="21">
        <f t="shared" si="979"/>
        <v>3.5500001162290573</v>
      </c>
      <c r="X91" s="21">
        <f t="shared" si="980"/>
        <v>3.9360514253110468</v>
      </c>
      <c r="Y91" s="21">
        <f t="shared" si="981"/>
        <v>1.1999999999716238</v>
      </c>
      <c r="Z91" s="21">
        <f t="shared" si="982"/>
        <v>4.1149120066685541</v>
      </c>
      <c r="AA91" s="21">
        <f t="shared" si="983"/>
        <v>9.6745580094087704E-3</v>
      </c>
      <c r="AB91" s="22">
        <f t="shared" si="984"/>
        <v>2.274582604092958E-5</v>
      </c>
      <c r="AC91" s="26"/>
      <c r="AD91" s="52">
        <f t="shared" si="985"/>
        <v>25.588512400791458</v>
      </c>
      <c r="AE91" s="53">
        <f t="shared" si="986"/>
        <v>16.955104235108948</v>
      </c>
      <c r="AF91" s="26"/>
      <c r="AG91" s="67">
        <f t="shared" si="987"/>
        <v>3.323514691108358</v>
      </c>
      <c r="AH91" s="67">
        <f t="shared" si="988"/>
        <v>103.36389518027313</v>
      </c>
      <c r="AI91" s="26"/>
      <c r="AJ91" s="20">
        <f t="shared" si="989"/>
        <v>152.98096151263709</v>
      </c>
    </row>
    <row r="92" spans="2:36" ht="15.75" x14ac:dyDescent="0.25">
      <c r="B92" s="113">
        <v>74</v>
      </c>
      <c r="C92" s="114"/>
      <c r="D92" s="100">
        <v>45713.625</v>
      </c>
      <c r="E92" s="97">
        <f t="shared" ref="E92" si="990">D92-D91</f>
        <v>9</v>
      </c>
      <c r="F92" s="98">
        <f t="shared" ref="F92" si="991">D92-D$20</f>
        <v>434.33333333333576</v>
      </c>
      <c r="G92" s="17">
        <v>808879.44949999999</v>
      </c>
      <c r="H92" s="17">
        <v>9158934.1490000002</v>
      </c>
      <c r="I92" s="18">
        <v>2538.67</v>
      </c>
      <c r="K92" s="19">
        <f t="shared" ref="K92" si="992">(G92-G91)*100</f>
        <v>0.74999999487772584</v>
      </c>
      <c r="L92" s="20">
        <f t="shared" ref="L92" si="993">(H92-H91)*100</f>
        <v>-5.0000101327896118E-2</v>
      </c>
      <c r="M92" s="20">
        <f t="shared" ref="M92" si="994">SQRT(K92^2+L92^2)</f>
        <v>0.75166482054795447</v>
      </c>
      <c r="N92" s="20">
        <f t="shared" ref="N92" si="995">(I92-I91)*100</f>
        <v>-0.24999999995998223</v>
      </c>
      <c r="O92" s="21">
        <f t="shared" ref="O92" si="996">(SQRT((G92-G91)^2+(H92-H91)^2+(I92-I91)^2)*100)</f>
        <v>0.79214897742115387</v>
      </c>
      <c r="P92" s="21">
        <f t="shared" ref="P92" si="997">O92/(F92-F91)</f>
        <v>8.8016553046794871E-2</v>
      </c>
      <c r="Q92" s="22">
        <f t="shared" ref="Q92" si="998">(P92-P91)/(F92-F91)</f>
        <v>-2.3652192822021977E-2</v>
      </c>
      <c r="R92" s="26"/>
      <c r="S92" s="52">
        <f t="shared" ref="S92" si="999">IF(K92&lt;0, ATAN2(L92,K92)*180/PI()+360,ATAN2(L92,K92)*180/PI())</f>
        <v>93.814082566891798</v>
      </c>
      <c r="T92" s="53">
        <f t="shared" ref="T92" si="1000">ATAN(N92/M92)*180/PI()</f>
        <v>-18.396870022612831</v>
      </c>
      <c r="U92" s="26"/>
      <c r="V92" s="23">
        <f t="shared" ref="V92" si="1001">(G92-$G$20)*100</f>
        <v>2.4499999941326678</v>
      </c>
      <c r="W92" s="21">
        <f t="shared" ref="W92" si="1002">(H92-$H$20)*100</f>
        <v>3.5000000149011612</v>
      </c>
      <c r="X92" s="21">
        <f t="shared" ref="X92" si="1003">SQRT(V92^2+W92^2)</f>
        <v>4.272294474349609</v>
      </c>
      <c r="Y92" s="21">
        <f t="shared" ref="Y92" si="1004">(I92-$I$20)*100</f>
        <v>0.95000000001164153</v>
      </c>
      <c r="Z92" s="21">
        <f t="shared" ref="Z92" si="1005">SQRT((G92-$G$20)^2+(H92-$H$20)^2+(I92-$I$20)^2)*100</f>
        <v>4.3766425574383296</v>
      </c>
      <c r="AA92" s="21">
        <f t="shared" ref="AA92" si="1006">Z92/F92</f>
        <v>1.007669046225243E-2</v>
      </c>
      <c r="AB92" s="22">
        <f t="shared" ref="AB92" si="1007">(AA92-$AA$20)/(F92-$F$20)</f>
        <v>2.3200361770343149E-5</v>
      </c>
      <c r="AC92" s="26"/>
      <c r="AD92" s="52">
        <f t="shared" ref="AD92" si="1008">IF(F92&lt;=0,NA(),IF((G92-$G$20)&lt;0,ATAN2((H92-$H$20),(G92-$G$20))*180/PI()+360,ATAN2((H92-$H$20),(G92-$G$20))*180/PI()))</f>
        <v>34.992020019495406</v>
      </c>
      <c r="AE92" s="53">
        <f t="shared" ref="AE92" si="1009">IF(E92&lt;=0,NA(),ATAN(Y92/X92)*180/PI())</f>
        <v>12.536491114606939</v>
      </c>
      <c r="AF92" s="26"/>
      <c r="AG92" s="67">
        <f t="shared" ref="AG92" si="1010">1/(O92/E92)</f>
        <v>11.361499233767313</v>
      </c>
      <c r="AH92" s="67">
        <f t="shared" ref="AH92" si="1011">1/(Z92/F92)</f>
        <v>99.238932042819869</v>
      </c>
      <c r="AI92" s="26"/>
      <c r="AJ92" s="20">
        <f t="shared" ref="AJ92" si="1012">SQRT((G92-$E$11)^2+(H92-$F$11)^2+(I92-$G$11)^2)</f>
        <v>152.97864593915193</v>
      </c>
    </row>
    <row r="93" spans="2:36" ht="15.75" x14ac:dyDescent="0.25">
      <c r="B93" s="113">
        <v>75</v>
      </c>
      <c r="C93" s="114"/>
      <c r="D93" s="100"/>
      <c r="E93" s="97"/>
      <c r="F93" s="98"/>
      <c r="G93" s="17"/>
      <c r="H93" s="17"/>
      <c r="I93" s="18"/>
    </row>
    <row r="94" spans="2:36" ht="15.75" x14ac:dyDescent="0.25">
      <c r="B94" s="113">
        <v>76</v>
      </c>
      <c r="C94" s="114"/>
      <c r="D94" s="100"/>
      <c r="E94" s="97"/>
      <c r="F94" s="98"/>
      <c r="G94" s="17"/>
      <c r="H94" s="17"/>
      <c r="I94" s="18"/>
    </row>
    <row r="95" spans="2:36" ht="15.75" x14ac:dyDescent="0.25">
      <c r="B95" s="113">
        <v>77</v>
      </c>
      <c r="C95" s="114"/>
      <c r="D95" s="100"/>
      <c r="E95" s="97"/>
      <c r="F95" s="98"/>
      <c r="G95" s="17"/>
      <c r="H95" s="17"/>
      <c r="I95" s="18"/>
    </row>
    <row r="96" spans="2:36" ht="15.75" x14ac:dyDescent="0.25">
      <c r="B96" s="113">
        <v>78</v>
      </c>
      <c r="C96" s="114"/>
      <c r="D96" s="100"/>
      <c r="E96" s="97"/>
      <c r="F96" s="98"/>
      <c r="G96" s="17"/>
      <c r="H96" s="17"/>
      <c r="I96" s="18"/>
    </row>
    <row r="97" spans="2:9" ht="15.75" x14ac:dyDescent="0.25">
      <c r="B97" s="113">
        <v>79</v>
      </c>
      <c r="C97" s="114"/>
      <c r="D97" s="100"/>
      <c r="E97" s="97"/>
      <c r="F97" s="98"/>
      <c r="G97" s="17"/>
      <c r="H97" s="17"/>
      <c r="I97" s="18"/>
    </row>
    <row r="98" spans="2:9" ht="15.75" x14ac:dyDescent="0.25">
      <c r="B98" s="113">
        <v>80</v>
      </c>
      <c r="C98" s="114"/>
      <c r="D98" s="100"/>
      <c r="E98" s="97"/>
      <c r="F98" s="98"/>
      <c r="G98" s="17"/>
      <c r="H98" s="17"/>
      <c r="I98" s="18"/>
    </row>
    <row r="99" spans="2:9" ht="15.75" x14ac:dyDescent="0.25">
      <c r="B99" s="113">
        <v>81</v>
      </c>
      <c r="C99" s="114"/>
      <c r="D99" s="100"/>
      <c r="E99" s="97"/>
      <c r="F99" s="98"/>
      <c r="G99" s="17"/>
      <c r="H99" s="17"/>
      <c r="I99" s="18"/>
    </row>
    <row r="100" spans="2:9" ht="15.75" x14ac:dyDescent="0.25">
      <c r="B100" s="113">
        <v>82</v>
      </c>
      <c r="C100" s="114"/>
      <c r="D100" s="100"/>
      <c r="E100" s="97"/>
      <c r="F100" s="98"/>
      <c r="G100" s="17"/>
      <c r="H100" s="17"/>
      <c r="I100" s="18"/>
    </row>
    <row r="101" spans="2:9" ht="15.75" x14ac:dyDescent="0.25">
      <c r="B101" s="113">
        <v>83</v>
      </c>
      <c r="C101" s="114"/>
      <c r="D101" s="100"/>
      <c r="E101" s="97"/>
      <c r="F101" s="98"/>
      <c r="G101" s="17"/>
      <c r="H101" s="17"/>
      <c r="I101" s="18"/>
    </row>
    <row r="102" spans="2:9" ht="15.75" x14ac:dyDescent="0.25">
      <c r="B102" s="113">
        <v>84</v>
      </c>
      <c r="C102" s="114"/>
      <c r="D102" s="100"/>
      <c r="E102" s="97"/>
      <c r="F102" s="98"/>
      <c r="G102" s="17"/>
      <c r="H102" s="17"/>
      <c r="I102" s="18"/>
    </row>
    <row r="103" spans="2:9" ht="15.75" x14ac:dyDescent="0.25">
      <c r="B103" s="113">
        <v>85</v>
      </c>
      <c r="C103" s="114"/>
      <c r="D103" s="100"/>
      <c r="E103" s="97"/>
      <c r="F103" s="98"/>
      <c r="G103" s="17"/>
      <c r="H103" s="17"/>
      <c r="I103" s="18"/>
    </row>
    <row r="104" spans="2:9" ht="15.75" x14ac:dyDescent="0.25">
      <c r="B104" s="113">
        <v>86</v>
      </c>
      <c r="C104" s="114"/>
      <c r="D104" s="100"/>
      <c r="E104" s="97"/>
      <c r="F104" s="98"/>
      <c r="G104" s="17"/>
      <c r="H104" s="17"/>
      <c r="I104" s="18"/>
    </row>
    <row r="105" spans="2:9" ht="15.75" x14ac:dyDescent="0.25">
      <c r="B105" s="113">
        <v>87</v>
      </c>
      <c r="C105" s="114"/>
      <c r="D105" s="100"/>
      <c r="E105" s="97"/>
      <c r="F105" s="98"/>
      <c r="G105" s="17"/>
      <c r="H105" s="17"/>
      <c r="I105" s="18"/>
    </row>
    <row r="106" spans="2:9" ht="15.75" x14ac:dyDescent="0.25">
      <c r="B106" s="113">
        <v>88</v>
      </c>
      <c r="C106" s="114"/>
      <c r="D106" s="100"/>
      <c r="E106" s="97"/>
      <c r="F106" s="98"/>
      <c r="G106" s="17"/>
      <c r="H106" s="17"/>
      <c r="I106" s="18"/>
    </row>
  </sheetData>
  <mergeCells count="99">
    <mergeCell ref="B105:C105"/>
    <mergeCell ref="B106:C106"/>
    <mergeCell ref="B100:C100"/>
    <mergeCell ref="B101:C101"/>
    <mergeCell ref="B102:C102"/>
    <mergeCell ref="B103:C103"/>
    <mergeCell ref="B104:C104"/>
    <mergeCell ref="B95:C95"/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89:C89"/>
    <mergeCell ref="B82:C82"/>
    <mergeCell ref="B54:C54"/>
    <mergeCell ref="B49:C49"/>
    <mergeCell ref="B50:C50"/>
    <mergeCell ref="B51:C51"/>
    <mergeCell ref="B52:C52"/>
    <mergeCell ref="B53:C53"/>
    <mergeCell ref="B60:C60"/>
    <mergeCell ref="B61:C61"/>
    <mergeCell ref="B62:C62"/>
    <mergeCell ref="B63:C63"/>
    <mergeCell ref="B55:C55"/>
    <mergeCell ref="B56:C56"/>
    <mergeCell ref="B57:C57"/>
    <mergeCell ref="B58:C58"/>
    <mergeCell ref="B59:C59"/>
    <mergeCell ref="B47:C47"/>
    <mergeCell ref="B48:C48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AD17:AE17"/>
    <mergeCell ref="AG17:AG18"/>
    <mergeCell ref="B24:C24"/>
    <mergeCell ref="AH17:AH18"/>
    <mergeCell ref="G17:I17"/>
    <mergeCell ref="B20:C20"/>
    <mergeCell ref="B21:C21"/>
    <mergeCell ref="K17:Q17"/>
    <mergeCell ref="S17:T17"/>
    <mergeCell ref="V17:AB17"/>
    <mergeCell ref="F17:F18"/>
    <mergeCell ref="B2:D5"/>
    <mergeCell ref="B17:C19"/>
    <mergeCell ref="D17:D19"/>
    <mergeCell ref="E17:E18"/>
    <mergeCell ref="B25:C25"/>
    <mergeCell ref="B22:C22"/>
    <mergeCell ref="B23:C23"/>
    <mergeCell ref="B26:C26"/>
    <mergeCell ref="B27:C27"/>
    <mergeCell ref="B28:C28"/>
    <mergeCell ref="B29:C29"/>
    <mergeCell ref="B30:C30"/>
    <mergeCell ref="B36:C36"/>
    <mergeCell ref="B31:C31"/>
    <mergeCell ref="B32:C32"/>
    <mergeCell ref="B33:C33"/>
    <mergeCell ref="B34:C34"/>
    <mergeCell ref="B35:C35"/>
    <mergeCell ref="B69:C69"/>
    <mergeCell ref="B70:C70"/>
    <mergeCell ref="B71:C71"/>
    <mergeCell ref="B72:C72"/>
    <mergeCell ref="B64:C64"/>
    <mergeCell ref="B65:C65"/>
    <mergeCell ref="B66:C66"/>
    <mergeCell ref="B67:C67"/>
    <mergeCell ref="B68:C68"/>
    <mergeCell ref="B78:C78"/>
    <mergeCell ref="B79:C79"/>
    <mergeCell ref="B80:C80"/>
    <mergeCell ref="B81:C81"/>
    <mergeCell ref="B73:C73"/>
    <mergeCell ref="B74:C74"/>
    <mergeCell ref="B75:C75"/>
    <mergeCell ref="B76:C76"/>
    <mergeCell ref="B77:C77"/>
    <mergeCell ref="B88:C88"/>
    <mergeCell ref="B83:C83"/>
    <mergeCell ref="B84:C84"/>
    <mergeCell ref="B85:C85"/>
    <mergeCell ref="B86:C86"/>
    <mergeCell ref="B87:C87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EAEA-8353-4659-8D62-D43F31510E11}">
  <dimension ref="B1:CV144"/>
  <sheetViews>
    <sheetView topLeftCell="A3" zoomScale="85" zoomScaleNormal="85" workbookViewId="0">
      <pane xSplit="1" ySplit="17" topLeftCell="B77" activePane="bottomRight" state="frozen"/>
      <selection activeCell="N75" sqref="N75"/>
      <selection pane="topRight" activeCell="N75" sqref="N75"/>
      <selection pane="bottomLeft" activeCell="N75" sqref="N75"/>
      <selection pane="bottomRight" activeCell="E92" sqref="E92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1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5"/>
      <c r="C2" s="116"/>
      <c r="D2" s="117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8"/>
      <c r="C3" s="119"/>
      <c r="D3" s="120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8"/>
      <c r="C4" s="119"/>
      <c r="D4" s="120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9.25" customHeight="1" thickBot="1" x14ac:dyDescent="0.3">
      <c r="B5" s="121"/>
      <c r="C5" s="122"/>
      <c r="D5" s="123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45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L10" t="s">
        <v>50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49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808910.71500000008</v>
      </c>
      <c r="F14" s="68">
        <f>H20</f>
        <v>9158938.8570000008</v>
      </c>
      <c r="G14" s="68">
        <f>I20</f>
        <v>2529.7044999999998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24" t="s">
        <v>1</v>
      </c>
      <c r="C17" s="125"/>
      <c r="D17" s="130" t="s">
        <v>0</v>
      </c>
      <c r="E17" s="133" t="s">
        <v>19</v>
      </c>
      <c r="F17" s="130" t="s">
        <v>2</v>
      </c>
      <c r="G17" s="137" t="s">
        <v>22</v>
      </c>
      <c r="H17" s="138"/>
      <c r="I17" s="139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7" t="s">
        <v>23</v>
      </c>
      <c r="T17" s="139"/>
      <c r="U17" s="7"/>
      <c r="V17" s="137" t="s">
        <v>24</v>
      </c>
      <c r="W17" s="143"/>
      <c r="X17" s="143"/>
      <c r="Y17" s="143"/>
      <c r="Z17" s="143"/>
      <c r="AA17" s="143"/>
      <c r="AB17" s="139"/>
      <c r="AC17" s="7"/>
      <c r="AD17" s="137" t="s">
        <v>34</v>
      </c>
      <c r="AE17" s="139"/>
      <c r="AF17" s="7"/>
      <c r="AG17" s="135" t="s">
        <v>35</v>
      </c>
      <c r="AH17" s="135" t="s">
        <v>35</v>
      </c>
      <c r="AI17" s="7"/>
      <c r="AJ17" s="95" t="s">
        <v>38</v>
      </c>
    </row>
    <row r="18" spans="2:100" ht="15.75" x14ac:dyDescent="0.25">
      <c r="B18" s="126"/>
      <c r="C18" s="127"/>
      <c r="D18" s="131"/>
      <c r="E18" s="134"/>
      <c r="F18" s="131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36"/>
      <c r="AH18" s="136"/>
      <c r="AI18" s="7"/>
      <c r="AJ18" s="96" t="s">
        <v>39</v>
      </c>
    </row>
    <row r="19" spans="2:100" ht="18.75" thickBot="1" x14ac:dyDescent="0.3">
      <c r="B19" s="128"/>
      <c r="C19" s="129"/>
      <c r="D19" s="132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11">
        <v>1</v>
      </c>
      <c r="C20" s="112"/>
      <c r="D20" s="101">
        <v>45279.291666666664</v>
      </c>
      <c r="E20" s="25">
        <v>0</v>
      </c>
      <c r="F20" s="24">
        <v>0</v>
      </c>
      <c r="G20" s="17">
        <v>808910.71500000008</v>
      </c>
      <c r="H20" s="17">
        <v>9158938.8570000008</v>
      </c>
      <c r="I20" s="18">
        <v>2529.7044999999998</v>
      </c>
      <c r="J20" s="6"/>
      <c r="K20" s="19">
        <f>(G20-G20)*100</f>
        <v>0</v>
      </c>
      <c r="L20" s="20">
        <f>(H20-H20)*100</f>
        <v>0</v>
      </c>
      <c r="M20" s="20">
        <f t="shared" ref="M20:M21" si="0">SQRT(K20^2+L20^2)</f>
        <v>0</v>
      </c>
      <c r="N20" s="20">
        <f>(I20-I20)*100</f>
        <v>0</v>
      </c>
      <c r="O20" s="21">
        <f>(SQRT((G20-G20)^2+(H20-H20)^2+(I20-I20)^2)*100)</f>
        <v>0</v>
      </c>
      <c r="P20" s="21">
        <v>0</v>
      </c>
      <c r="Q20" s="22">
        <v>0</v>
      </c>
      <c r="R20" s="26"/>
      <c r="S20" s="52">
        <v>0</v>
      </c>
      <c r="T20" s="53">
        <v>0</v>
      </c>
      <c r="U20" s="26"/>
      <c r="V20" s="50">
        <f t="shared" ref="V20:V21" si="1">(G20-$G$20)*100</f>
        <v>0</v>
      </c>
      <c r="W20" s="60">
        <f t="shared" ref="W20:W21" si="2">(H20-$H$20)*100</f>
        <v>0</v>
      </c>
      <c r="X20" s="60">
        <v>0</v>
      </c>
      <c r="Y20" s="60">
        <f t="shared" ref="Y20:Y21" si="3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4">SQRT((G20-$E$11)^2+(H20-$F$11)^2+(I20-$G$11)^2)</f>
        <v>140.10381942405266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3">
        <v>2</v>
      </c>
      <c r="C21" s="114"/>
      <c r="D21" s="100">
        <v>45280.291666666664</v>
      </c>
      <c r="E21" s="97">
        <f t="shared" ref="E21" si="5">D21-D20</f>
        <v>1</v>
      </c>
      <c r="F21" s="98">
        <f t="shared" ref="F21" si="6">D21-D$20</f>
        <v>1</v>
      </c>
      <c r="G21" s="17">
        <v>808910.71149999998</v>
      </c>
      <c r="H21" s="17">
        <v>9158938.8564999998</v>
      </c>
      <c r="I21" s="18">
        <v>2529.7079999999996</v>
      </c>
      <c r="J21" s="6"/>
      <c r="K21" s="19">
        <f t="shared" ref="K21:L21" si="7">(G21-G20)*100</f>
        <v>-0.35000001080334187</v>
      </c>
      <c r="L21" s="20">
        <f t="shared" si="7"/>
        <v>-5.0000101327896118E-2</v>
      </c>
      <c r="M21" s="20">
        <f t="shared" si="0"/>
        <v>0.35355341561797887</v>
      </c>
      <c r="N21" s="20">
        <f t="shared" ref="N21" si="8">(I21-I20)*100</f>
        <v>0.34999999998035491</v>
      </c>
      <c r="O21" s="21">
        <f t="shared" ref="O21" si="9">(SQRT((G21-G20)^2+(H21-H20)^2+(I21-I20)^2)*100)</f>
        <v>0.49749373632377292</v>
      </c>
      <c r="P21" s="21">
        <f t="shared" ref="P21" si="10">O21/(F21-F20)</f>
        <v>0.49749373632377292</v>
      </c>
      <c r="Q21" s="22">
        <f t="shared" ref="Q21" si="11">(P21-P20)/(F21-F20)</f>
        <v>0.49749373632377292</v>
      </c>
      <c r="R21" s="26"/>
      <c r="S21" s="52">
        <f t="shared" ref="S21" si="12">IF(K21&lt;0, ATAN2(L21,K21)*180/PI()+360,ATAN2(L21,K21)*180/PI())</f>
        <v>261.86988163758929</v>
      </c>
      <c r="T21" s="53">
        <f t="shared" ref="T21" si="13">ATAN(N21/M21)*180/PI()</f>
        <v>44.710620425951703</v>
      </c>
      <c r="U21" s="26"/>
      <c r="V21" s="23">
        <f t="shared" si="1"/>
        <v>-0.35000001080334187</v>
      </c>
      <c r="W21" s="21">
        <f t="shared" si="2"/>
        <v>-5.0000101327896118E-2</v>
      </c>
      <c r="X21" s="21">
        <f t="shared" ref="X21" si="14">SQRT(V21^2+W21^2)</f>
        <v>0.35355341561797887</v>
      </c>
      <c r="Y21" s="21">
        <f t="shared" si="3"/>
        <v>0.34999999998035491</v>
      </c>
      <c r="Z21" s="21">
        <f t="shared" ref="Z21" si="15">SQRT((G21-$G$20)^2+(H21-$H$20)^2+(I21-$I$20)^2)*100</f>
        <v>0.49749373632377292</v>
      </c>
      <c r="AA21" s="21">
        <f t="shared" ref="AA21" si="16">Z21/F21</f>
        <v>0.49749373632377292</v>
      </c>
      <c r="AB21" s="22">
        <f t="shared" ref="AB21" si="17">(AA21-$AA$20)/(F21-$F$20)</f>
        <v>0.49749373632377292</v>
      </c>
      <c r="AC21" s="26"/>
      <c r="AD21" s="52">
        <f t="shared" ref="AD21" si="18">IF(F21&lt;=0,NA(),IF((G21-$G$20)&lt;0,ATAN2((H21-$H$20),(G21-$G$20))*180/PI()+360,ATAN2((H21-$H$20),(G21-$G$20))*180/PI()))</f>
        <v>261.86988163758929</v>
      </c>
      <c r="AE21" s="53">
        <f t="shared" ref="AE21" si="19">IF(E21&lt;=0,NA(),ATAN(Y21/X21)*180/PI())</f>
        <v>44.710620425951703</v>
      </c>
      <c r="AF21" s="26"/>
      <c r="AG21" s="67">
        <f t="shared" ref="AG21" si="20">1/(O21/E21)</f>
        <v>2.0100755587185763</v>
      </c>
      <c r="AH21" s="67">
        <f t="shared" ref="AH21" si="21">1/(Z21/F21)</f>
        <v>2.0100755587185763</v>
      </c>
      <c r="AI21" s="26"/>
      <c r="AJ21" s="20">
        <f t="shared" si="4"/>
        <v>140.10498232662025</v>
      </c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3">
        <v>3</v>
      </c>
      <c r="C22" s="114"/>
      <c r="D22" s="100">
        <v>45289.291666666664</v>
      </c>
      <c r="E22" s="97">
        <f t="shared" ref="E22:E23" si="22">D22-D21</f>
        <v>9</v>
      </c>
      <c r="F22" s="98">
        <f t="shared" ref="F22:F23" si="23">D22-D$20</f>
        <v>10</v>
      </c>
      <c r="G22" s="17">
        <v>808910.7294999999</v>
      </c>
      <c r="H22" s="17">
        <v>9158938.8530000001</v>
      </c>
      <c r="I22" s="18">
        <v>2529.7025000000003</v>
      </c>
      <c r="K22" s="19">
        <f t="shared" ref="K22:K23" si="24">(G22-G21)*100</f>
        <v>1.7999999923631549</v>
      </c>
      <c r="L22" s="20">
        <f t="shared" ref="L22:L23" si="25">(H22-H21)*100</f>
        <v>-0.34999996423721313</v>
      </c>
      <c r="M22" s="20">
        <f t="shared" ref="M22:M23" si="26">SQRT(K22^2+L22^2)</f>
        <v>1.8337120677667496</v>
      </c>
      <c r="N22" s="20">
        <f t="shared" ref="N22:N23" si="27">(I22-I21)*100</f>
        <v>-0.54999999993015081</v>
      </c>
      <c r="O22" s="21">
        <f t="shared" ref="O22:O23" si="28">(SQRT((G22-G21)^2+(H22-H21)^2+(I22-I21)^2)*100)</f>
        <v>1.9144189581689202</v>
      </c>
      <c r="P22" s="21">
        <f t="shared" ref="P22:P23" si="29">O22/(F22-F21)</f>
        <v>0.21271321757432446</v>
      </c>
      <c r="Q22" s="22">
        <f t="shared" ref="Q22:Q23" si="30">(P22-P21)/(F22-F21)</f>
        <v>-3.1642279861049824E-2</v>
      </c>
      <c r="R22" s="26"/>
      <c r="S22" s="52">
        <f t="shared" ref="S22:S23" si="31">IF(K22&lt;0, ATAN2(L22,K22)*180/PI()+360,ATAN2(L22,K22)*180/PI())</f>
        <v>101.00353980040182</v>
      </c>
      <c r="T22" s="53">
        <f t="shared" ref="T22:T23" si="32">ATAN(N22/M22)*180/PI()</f>
        <v>-16.695987151856873</v>
      </c>
      <c r="U22" s="26"/>
      <c r="V22" s="23">
        <f t="shared" ref="V22:V23" si="33">(G22-$G$20)*100</f>
        <v>1.449999981559813</v>
      </c>
      <c r="W22" s="21">
        <f t="shared" ref="W22:W23" si="34">(H22-$H$20)*100</f>
        <v>-0.40000006556510925</v>
      </c>
      <c r="X22" s="21">
        <f t="shared" ref="X22:X23" si="35">SQRT(V22^2+W22^2)</f>
        <v>1.5041608953085936</v>
      </c>
      <c r="Y22" s="21">
        <f t="shared" ref="Y22:Y23" si="36">(I22-$I$20)*100</f>
        <v>-0.19999999994979589</v>
      </c>
      <c r="Z22" s="21">
        <f t="shared" ref="Z22:Z23" si="37">SQRT((G22-$G$20)^2+(H22-$H$20)^2+(I22-$I$20)^2)*100</f>
        <v>1.5173990902051668</v>
      </c>
      <c r="AA22" s="21">
        <f t="shared" ref="AA22:AA23" si="38">Z22/F22</f>
        <v>0.15173990902051668</v>
      </c>
      <c r="AB22" s="22">
        <f t="shared" ref="AB22:AB23" si="39">(AA22-$AA$20)/(F22-$F$20)</f>
        <v>1.5173990902051668E-2</v>
      </c>
      <c r="AC22" s="26"/>
      <c r="AD22" s="52">
        <f t="shared" ref="AD22:AD23" si="40">IF(F22&lt;=0,NA(),IF((G22-$G$20)&lt;0,ATAN2((H22-$H$20),(G22-$G$20))*180/PI()+360,ATAN2((H22-$H$20),(G22-$G$20))*180/PI()))</f>
        <v>105.42216391307849</v>
      </c>
      <c r="AE22" s="53">
        <f t="shared" ref="AE22:AE23" si="41">IF(E22&lt;=0,NA(),ATAN(Y22/X22)*180/PI())</f>
        <v>-7.5738788481679968</v>
      </c>
      <c r="AF22" s="26"/>
      <c r="AG22" s="67">
        <f t="shared" ref="AG22:AG23" si="42">1/(O22/E22)</f>
        <v>4.7011653126378405</v>
      </c>
      <c r="AH22" s="67">
        <f t="shared" ref="AH22:AH23" si="43">1/(Z22/F22)</f>
        <v>6.5902240646841994</v>
      </c>
      <c r="AI22" s="26"/>
      <c r="AJ22" s="20">
        <f t="shared" ref="AJ22:AJ23" si="44">SQRT((G22-$E$11)^2+(H22-$F$11)^2+(I22-$G$11)^2)</f>
        <v>140.10557180800004</v>
      </c>
    </row>
    <row r="23" spans="2:100" ht="15.75" x14ac:dyDescent="0.25">
      <c r="B23" s="113">
        <v>4</v>
      </c>
      <c r="C23" s="114"/>
      <c r="D23" s="100">
        <v>45292.291666666664</v>
      </c>
      <c r="E23" s="97">
        <f t="shared" si="22"/>
        <v>3</v>
      </c>
      <c r="F23" s="98">
        <f t="shared" si="23"/>
        <v>13</v>
      </c>
      <c r="G23" s="17">
        <v>808910.71750000003</v>
      </c>
      <c r="H23" s="17">
        <v>9158938.852</v>
      </c>
      <c r="I23" s="18">
        <v>2529.7049999999999</v>
      </c>
      <c r="K23" s="19">
        <f t="shared" si="24"/>
        <v>-1.1999999871477485</v>
      </c>
      <c r="L23" s="20">
        <f t="shared" si="25"/>
        <v>-0.10000001639127731</v>
      </c>
      <c r="M23" s="20">
        <f t="shared" si="26"/>
        <v>1.2041594464325944</v>
      </c>
      <c r="N23" s="20">
        <f t="shared" si="27"/>
        <v>0.24999999995998223</v>
      </c>
      <c r="O23" s="21">
        <f t="shared" si="28"/>
        <v>1.2298373764091102</v>
      </c>
      <c r="P23" s="21">
        <f t="shared" si="29"/>
        <v>0.40994579213637006</v>
      </c>
      <c r="Q23" s="22">
        <f t="shared" si="30"/>
        <v>6.5744191520681866E-2</v>
      </c>
      <c r="R23" s="26"/>
      <c r="S23" s="52">
        <f t="shared" si="31"/>
        <v>265.2363574812606</v>
      </c>
      <c r="T23" s="53">
        <f t="shared" si="32"/>
        <v>11.728766532577939</v>
      </c>
      <c r="U23" s="26"/>
      <c r="V23" s="23">
        <f t="shared" si="33"/>
        <v>0.24999999441206455</v>
      </c>
      <c r="W23" s="21">
        <f t="shared" si="34"/>
        <v>-0.50000008195638657</v>
      </c>
      <c r="X23" s="21">
        <f t="shared" si="35"/>
        <v>0.55901706517996896</v>
      </c>
      <c r="Y23" s="21">
        <f t="shared" si="36"/>
        <v>5.0000000010186341E-2</v>
      </c>
      <c r="Z23" s="21">
        <f t="shared" si="37"/>
        <v>0.56124867854048821</v>
      </c>
      <c r="AA23" s="21">
        <f t="shared" si="38"/>
        <v>4.3172975272345246E-2</v>
      </c>
      <c r="AB23" s="22">
        <f t="shared" si="39"/>
        <v>3.3209980978727112E-3</v>
      </c>
      <c r="AC23" s="26"/>
      <c r="AD23" s="52">
        <f t="shared" si="40"/>
        <v>153.43495309178971</v>
      </c>
      <c r="AE23" s="53">
        <f t="shared" si="41"/>
        <v>5.1110890523834511</v>
      </c>
      <c r="AF23" s="26"/>
      <c r="AG23" s="67">
        <f t="shared" si="42"/>
        <v>2.4393469067913891</v>
      </c>
      <c r="AH23" s="67">
        <f t="shared" si="43"/>
        <v>23.162638055213144</v>
      </c>
      <c r="AI23" s="26"/>
      <c r="AJ23" s="20">
        <f t="shared" si="44"/>
        <v>140.10841980922061</v>
      </c>
    </row>
    <row r="24" spans="2:100" ht="15.75" x14ac:dyDescent="0.25">
      <c r="B24" s="113">
        <v>5</v>
      </c>
      <c r="C24" s="114"/>
      <c r="D24" s="100">
        <v>45293.291666608799</v>
      </c>
      <c r="E24" s="97">
        <f t="shared" ref="E24:E25" si="45">D24-D23</f>
        <v>0.99999994213430909</v>
      </c>
      <c r="F24" s="98">
        <f t="shared" ref="F24:F25" si="46">D24-D$20</f>
        <v>13.999999942134309</v>
      </c>
      <c r="G24" s="17">
        <v>808910.71799999999</v>
      </c>
      <c r="H24" s="17">
        <v>9158938.8550000004</v>
      </c>
      <c r="I24" s="18">
        <v>2529.7055</v>
      </c>
      <c r="K24" s="19">
        <f t="shared" ref="K24:K25" si="47">(G24-G23)*100</f>
        <v>4.9999996554106474E-2</v>
      </c>
      <c r="L24" s="20">
        <f t="shared" ref="L24:L25" si="48">(H24-H23)*100</f>
        <v>0.30000004917383194</v>
      </c>
      <c r="M24" s="20">
        <f t="shared" ref="M24:M25" si="49">SQRT(K24^2+L24^2)</f>
        <v>0.30413817445317881</v>
      </c>
      <c r="N24" s="20">
        <f t="shared" ref="N24:N25" si="50">(I24-I23)*100</f>
        <v>5.0000000010186341E-2</v>
      </c>
      <c r="O24" s="21">
        <f t="shared" ref="O24:O25" si="51">(SQRT((G24-G23)^2+(H24-H23)^2+(I24-I23)^2)*100)</f>
        <v>0.30822074745339723</v>
      </c>
      <c r="P24" s="21">
        <f t="shared" ref="P24:P25" si="52">O24/(F24-F23)</f>
        <v>0.30822076528880477</v>
      </c>
      <c r="Q24" s="22">
        <f t="shared" ref="Q24:Q25" si="53">(P24-P23)/(F24-F23)</f>
        <v>-0.1017250327339546</v>
      </c>
      <c r="R24" s="26"/>
      <c r="S24" s="52">
        <f t="shared" ref="S24:S25" si="54">IF(K24&lt;0, ATAN2(L24,K24)*180/PI()+360,ATAN2(L24,K24)*180/PI())</f>
        <v>9.4623200447481395</v>
      </c>
      <c r="T24" s="53">
        <f t="shared" ref="T24:T25" si="55">ATAN(N24/M24)*180/PI()</f>
        <v>9.3358575882618897</v>
      </c>
      <c r="U24" s="26"/>
      <c r="V24" s="23">
        <f t="shared" ref="V24:V25" si="56">(G24-$G$20)*100</f>
        <v>0.29999999096617103</v>
      </c>
      <c r="W24" s="21">
        <f t="shared" ref="W24:W25" si="57">(H24-$H$20)*100</f>
        <v>-0.20000003278255463</v>
      </c>
      <c r="X24" s="21">
        <f t="shared" ref="X24:X25" si="58">SQRT(V24^2+W24^2)</f>
        <v>0.36055513821428981</v>
      </c>
      <c r="Y24" s="21">
        <f t="shared" ref="Y24:Y25" si="59">(I24-$I$20)*100</f>
        <v>0.10000000002037268</v>
      </c>
      <c r="Z24" s="21">
        <f t="shared" ref="Z24:Z25" si="60">SQRT((G24-$G$20)^2+(H24-$H$20)^2+(I24-$I$20)^2)*100</f>
        <v>0.37416574896267585</v>
      </c>
      <c r="AA24" s="21">
        <f t="shared" ref="AA24:AA25" si="61">Z24/F24</f>
        <v>2.6726125036371538E-2</v>
      </c>
      <c r="AB24" s="22">
        <f t="shared" ref="AB24:AB25" si="62">(AA24-$AA$20)/(F24-$F$20)</f>
        <v>1.9090089390598327E-3</v>
      </c>
      <c r="AC24" s="26"/>
      <c r="AD24" s="52">
        <f t="shared" ref="AD24:AD25" si="63">IF(F24&lt;=0,NA(),IF((G24-$G$20)&lt;0,ATAN2((H24-$H$20),(G24-$G$20))*180/PI()+360,ATAN2((H24-$H$20),(G24-$G$20))*180/PI()))</f>
        <v>123.69007265683088</v>
      </c>
      <c r="AE24" s="53">
        <f t="shared" ref="AE24:AE25" si="64">IF(E24&lt;=0,NA(),ATAN(Y24/X24)*180/PI())</f>
        <v>15.501359133353807</v>
      </c>
      <c r="AF24" s="26"/>
      <c r="AG24" s="67">
        <f t="shared" ref="AG24:AG25" si="65">1/(O24/E24)</f>
        <v>3.2444277369274386</v>
      </c>
      <c r="AH24" s="67">
        <f t="shared" ref="AH24:AH25" si="66">1/(Z24/F24)</f>
        <v>37.416572684558716</v>
      </c>
      <c r="AI24" s="26"/>
      <c r="AJ24" s="20">
        <f t="shared" ref="AJ24:AJ25" si="67">SQRT((G24-$E$11)^2+(H24-$F$11)^2+(I24-$G$11)^2)</f>
        <v>140.10540486470188</v>
      </c>
    </row>
    <row r="25" spans="2:100" ht="15.75" x14ac:dyDescent="0.25">
      <c r="B25" s="113">
        <v>6</v>
      </c>
      <c r="C25" s="114"/>
      <c r="D25" s="100">
        <v>45296.375</v>
      </c>
      <c r="E25" s="97">
        <f t="shared" si="45"/>
        <v>3.0833333912014496</v>
      </c>
      <c r="F25" s="98">
        <f t="shared" si="46"/>
        <v>17.083333333335759</v>
      </c>
      <c r="G25" s="17">
        <v>808910.71699999995</v>
      </c>
      <c r="H25" s="17">
        <v>9158938.8544999994</v>
      </c>
      <c r="I25" s="18">
        <v>2529.7039999999997</v>
      </c>
      <c r="K25" s="19">
        <f t="shared" si="47"/>
        <v>-0.10000000474974513</v>
      </c>
      <c r="L25" s="20">
        <f t="shared" si="48"/>
        <v>-5.0000101327896118E-2</v>
      </c>
      <c r="M25" s="20">
        <f t="shared" si="49"/>
        <v>0.11180344843853846</v>
      </c>
      <c r="N25" s="20">
        <f t="shared" si="50"/>
        <v>-0.15000000003055902</v>
      </c>
      <c r="O25" s="21">
        <f t="shared" si="51"/>
        <v>0.18708289898308886</v>
      </c>
      <c r="P25" s="21">
        <f t="shared" si="52"/>
        <v>6.0675533666565411E-2</v>
      </c>
      <c r="Q25" s="22">
        <f t="shared" si="53"/>
        <v>-8.0284938478800388E-2</v>
      </c>
      <c r="R25" s="26"/>
      <c r="S25" s="52">
        <f t="shared" si="54"/>
        <v>243.43490346621715</v>
      </c>
      <c r="T25" s="53">
        <f t="shared" si="55"/>
        <v>-53.300762634610066</v>
      </c>
      <c r="U25" s="26"/>
      <c r="V25" s="23">
        <f t="shared" si="56"/>
        <v>0.1999999862164259</v>
      </c>
      <c r="W25" s="21">
        <f t="shared" si="57"/>
        <v>-0.25000013411045074</v>
      </c>
      <c r="X25" s="21">
        <f t="shared" si="58"/>
        <v>0.32015630798379391</v>
      </c>
      <c r="Y25" s="21">
        <f t="shared" si="59"/>
        <v>-5.0000000010186341E-2</v>
      </c>
      <c r="Z25" s="21">
        <f t="shared" si="60"/>
        <v>0.32403712988303135</v>
      </c>
      <c r="AA25" s="21">
        <f t="shared" si="61"/>
        <v>1.8968027115101583E-2</v>
      </c>
      <c r="AB25" s="22">
        <f t="shared" si="62"/>
        <v>1.1103235384448131E-3</v>
      </c>
      <c r="AC25" s="26"/>
      <c r="AD25" s="52">
        <f t="shared" si="63"/>
        <v>141.34020866519964</v>
      </c>
      <c r="AE25" s="53">
        <f t="shared" si="64"/>
        <v>-8.8763924604581295</v>
      </c>
      <c r="AF25" s="26"/>
      <c r="AG25" s="67">
        <f t="shared" si="65"/>
        <v>16.481107615721541</v>
      </c>
      <c r="AH25" s="67">
        <f t="shared" si="66"/>
        <v>52.720295786789556</v>
      </c>
      <c r="AI25" s="26"/>
      <c r="AJ25" s="20">
        <f t="shared" si="67"/>
        <v>140.10597633428981</v>
      </c>
    </row>
    <row r="26" spans="2:100" ht="15.75" x14ac:dyDescent="0.25">
      <c r="B26" s="113">
        <v>7</v>
      </c>
      <c r="C26" s="114"/>
      <c r="D26" s="100">
        <v>45297.375</v>
      </c>
      <c r="E26" s="97">
        <f t="shared" ref="E26" si="68">D26-D25</f>
        <v>1</v>
      </c>
      <c r="F26" s="98">
        <f t="shared" ref="F26" si="69">D26-D$20</f>
        <v>18.083333333335759</v>
      </c>
      <c r="G26" s="17">
        <v>808910.71750000003</v>
      </c>
      <c r="H26" s="17">
        <v>9158938.8555000015</v>
      </c>
      <c r="I26" s="18">
        <v>2529.703</v>
      </c>
      <c r="K26" s="19">
        <f t="shared" ref="K26:K27" si="70">(G26-G25)*100</f>
        <v>5.0000008195638657E-2</v>
      </c>
      <c r="L26" s="20">
        <f t="shared" ref="L26:L27" si="71">(H26-H25)*100</f>
        <v>0.10000020265579224</v>
      </c>
      <c r="M26" s="20">
        <f t="shared" ref="M26:M27" si="72">SQRT(K26^2+L26^2)</f>
        <v>0.11180358380107254</v>
      </c>
      <c r="N26" s="20">
        <f t="shared" ref="N26:N27" si="73">(I26-I25)*100</f>
        <v>-9.9999999974897946E-2</v>
      </c>
      <c r="O26" s="21">
        <f t="shared" ref="O26:O27" si="74">(SQRT((G26-G25)^2+(H26-H25)^2+(I26-I25)^2)*100)</f>
        <v>0.15000013781908014</v>
      </c>
      <c r="P26" s="21">
        <f t="shared" ref="P26:P27" si="75">O26/(F26-F25)</f>
        <v>0.15000013781908014</v>
      </c>
      <c r="Q26" s="22">
        <f t="shared" ref="Q26:Q27" si="76">(P26-P25)/(F26-F25)</f>
        <v>8.9324604152514725E-2</v>
      </c>
      <c r="R26" s="26"/>
      <c r="S26" s="52">
        <f t="shared" ref="S26:S27" si="77">IF(K26&lt;0, ATAN2(L26,K26)*180/PI()+360,ATAN2(L26,K26)*180/PI())</f>
        <v>26.565008488466287</v>
      </c>
      <c r="T26" s="53">
        <f t="shared" ref="T26:T27" si="78">ATAN(N26/M26)*180/PI()</f>
        <v>-41.810267797634829</v>
      </c>
      <c r="U26" s="26"/>
      <c r="V26" s="23">
        <f t="shared" ref="V26:V27" si="79">(G26-$G$20)*100</f>
        <v>0.24999999441206455</v>
      </c>
      <c r="W26" s="21">
        <f t="shared" ref="W26:W27" si="80">(H26-$H$20)*100</f>
        <v>-0.14999993145465851</v>
      </c>
      <c r="X26" s="21">
        <f t="shared" ref="X26:X27" si="81">SQRT(V26^2+W26^2)</f>
        <v>0.29154755468436799</v>
      </c>
      <c r="Y26" s="21">
        <f t="shared" ref="Y26:Y27" si="82">(I26-$I$20)*100</f>
        <v>-0.14999999998508429</v>
      </c>
      <c r="Z26" s="21">
        <f t="shared" ref="Z26:Z27" si="83">SQRT((G26-$G$20)^2+(H26-$H$20)^2+(I26-$I$20)^2)*100</f>
        <v>0.32787189058832089</v>
      </c>
      <c r="AA26" s="21">
        <f t="shared" ref="AA26:AA27" si="84">Z26/F26</f>
        <v>1.8131164456494576E-2</v>
      </c>
      <c r="AB26" s="22">
        <f t="shared" ref="AB26:AB27" si="85">(AA26-$AA$20)/(F26-$F$20)</f>
        <v>1.00264503906869E-3</v>
      </c>
      <c r="AC26" s="26"/>
      <c r="AD26" s="52">
        <f t="shared" ref="AD26:AD27" si="86">IF(F26&lt;=0,NA(),IF((G26-$G$20)&lt;0,ATAN2((H26-$H$20),(G26-$G$20))*180/PI()+360,ATAN2((H26-$H$20),(G26-$G$20))*180/PI()))</f>
        <v>120.96374554601405</v>
      </c>
      <c r="AE26" s="53">
        <f t="shared" ref="AE26:AE27" si="87">IF(E26&lt;=0,NA(),ATAN(Y26/X26)*180/PI())</f>
        <v>-27.225631198779247</v>
      </c>
      <c r="AF26" s="26"/>
      <c r="AG26" s="67">
        <f t="shared" ref="AG26:AG27" si="88">1/(O26/E26)</f>
        <v>6.6666605413798434</v>
      </c>
      <c r="AH26" s="67">
        <f t="shared" ref="AH26:AH27" si="89">1/(Z26/F26)</f>
        <v>55.153655596665239</v>
      </c>
      <c r="AI26" s="26"/>
      <c r="AJ26" s="20">
        <f t="shared" ref="AJ26:AJ27" si="90">SQRT((G26-$E$11)^2+(H26-$F$11)^2+(I26-$G$11)^2)</f>
        <v>140.10486977714234</v>
      </c>
    </row>
    <row r="27" spans="2:100" ht="15.75" x14ac:dyDescent="0.25">
      <c r="B27" s="113">
        <v>8</v>
      </c>
      <c r="C27" s="114"/>
      <c r="D27" s="100">
        <v>45299.375</v>
      </c>
      <c r="E27" s="97">
        <f t="shared" ref="E27:E28" si="91">D27-D26</f>
        <v>2</v>
      </c>
      <c r="F27" s="98">
        <f t="shared" ref="F27:F28" si="92">D27-D$20</f>
        <v>20.083333333335759</v>
      </c>
      <c r="G27" s="17">
        <v>808910.72750000004</v>
      </c>
      <c r="H27" s="17">
        <v>9158938.8550000004</v>
      </c>
      <c r="I27" s="18">
        <v>2529.7049999999999</v>
      </c>
      <c r="K27" s="19">
        <f t="shared" si="70"/>
        <v>1.0000000009313226</v>
      </c>
      <c r="L27" s="20">
        <f t="shared" si="71"/>
        <v>-5.0000101327896118E-2</v>
      </c>
      <c r="M27" s="20">
        <f t="shared" si="72"/>
        <v>1.0012492257152787</v>
      </c>
      <c r="N27" s="20">
        <f t="shared" si="73"/>
        <v>0.19999999999527063</v>
      </c>
      <c r="O27" s="21">
        <f t="shared" si="74"/>
        <v>1.0210288987063751</v>
      </c>
      <c r="P27" s="21">
        <f t="shared" si="75"/>
        <v>0.51051444935318757</v>
      </c>
      <c r="Q27" s="22">
        <f t="shared" si="76"/>
        <v>0.1802571557670537</v>
      </c>
      <c r="R27" s="26"/>
      <c r="S27" s="52">
        <f t="shared" si="77"/>
        <v>92.862411014633167</v>
      </c>
      <c r="T27" s="53">
        <f t="shared" si="78"/>
        <v>11.296184495273474</v>
      </c>
      <c r="U27" s="26"/>
      <c r="V27" s="23">
        <f t="shared" si="79"/>
        <v>1.2499999953433871</v>
      </c>
      <c r="W27" s="21">
        <f t="shared" si="80"/>
        <v>-0.20000003278255463</v>
      </c>
      <c r="X27" s="21">
        <f t="shared" si="81"/>
        <v>1.2658988906984201</v>
      </c>
      <c r="Y27" s="21">
        <f t="shared" si="82"/>
        <v>5.0000000010186341E-2</v>
      </c>
      <c r="Z27" s="21">
        <f t="shared" si="83"/>
        <v>1.2668859465131459</v>
      </c>
      <c r="AA27" s="21">
        <f t="shared" si="84"/>
        <v>6.30814579176594E-2</v>
      </c>
      <c r="AB27" s="22">
        <f t="shared" si="85"/>
        <v>3.1409854564805866E-3</v>
      </c>
      <c r="AC27" s="26"/>
      <c r="AD27" s="52">
        <f t="shared" si="86"/>
        <v>99.090278419255014</v>
      </c>
      <c r="AE27" s="53">
        <f t="shared" si="87"/>
        <v>2.2618714972652936</v>
      </c>
      <c r="AF27" s="26"/>
      <c r="AG27" s="67">
        <f t="shared" si="88"/>
        <v>1.9588084162299062</v>
      </c>
      <c r="AH27" s="67">
        <f t="shared" si="89"/>
        <v>15.852518838504112</v>
      </c>
      <c r="AI27" s="26"/>
      <c r="AJ27" s="20">
        <f t="shared" si="90"/>
        <v>140.10399980121997</v>
      </c>
    </row>
    <row r="28" spans="2:100" ht="15.75" x14ac:dyDescent="0.25">
      <c r="B28" s="113">
        <v>9</v>
      </c>
      <c r="C28" s="114"/>
      <c r="D28" s="100">
        <v>45300.375</v>
      </c>
      <c r="E28" s="97">
        <f t="shared" si="91"/>
        <v>1</v>
      </c>
      <c r="F28" s="98">
        <f t="shared" si="92"/>
        <v>21.083333333335759</v>
      </c>
      <c r="G28" s="17">
        <v>808910.71149999998</v>
      </c>
      <c r="H28" s="17">
        <v>9158938.8550000004</v>
      </c>
      <c r="I28" s="18">
        <v>2529.7034999999996</v>
      </c>
      <c r="K28" s="19">
        <f t="shared" ref="K28:K29" si="93">(G28-G27)*100</f>
        <v>-1.600000006146729</v>
      </c>
      <c r="L28" s="20">
        <f t="shared" ref="L28:L29" si="94">(H28-H27)*100</f>
        <v>0</v>
      </c>
      <c r="M28" s="20">
        <f t="shared" ref="M28:M29" si="95">SQRT(K28^2+L28^2)</f>
        <v>1.600000006146729</v>
      </c>
      <c r="N28" s="20">
        <f t="shared" ref="N28:N29" si="96">(I28-I27)*100</f>
        <v>-0.15000000003055902</v>
      </c>
      <c r="O28" s="21">
        <f t="shared" ref="O28:O29" si="97">(SQRT((G28-G27)^2+(H28-H27)^2+(I28-I27)^2)*100)</f>
        <v>1.6070158741215659</v>
      </c>
      <c r="P28" s="21">
        <f t="shared" ref="P28:P29" si="98">O28/(F28-F27)</f>
        <v>1.6070158741215659</v>
      </c>
      <c r="Q28" s="22">
        <f t="shared" ref="Q28:Q29" si="99">(P28-P27)/(F28-F27)</f>
        <v>1.0965014247683782</v>
      </c>
      <c r="R28" s="26"/>
      <c r="S28" s="52">
        <f t="shared" ref="S28:S29" si="100">IF(K28&lt;0, ATAN2(L28,K28)*180/PI()+360,ATAN2(L28,K28)*180/PI())</f>
        <v>270</v>
      </c>
      <c r="T28" s="53">
        <f t="shared" ref="T28:T29" si="101">ATAN(N28/M28)*180/PI()</f>
        <v>-5.3558250234841154</v>
      </c>
      <c r="U28" s="26"/>
      <c r="V28" s="23">
        <f t="shared" ref="V28:V29" si="102">(G28-$G$20)*100</f>
        <v>-0.35000001080334187</v>
      </c>
      <c r="W28" s="21">
        <f t="shared" ref="W28:W29" si="103">(H28-$H$20)*100</f>
        <v>-0.20000003278255463</v>
      </c>
      <c r="X28" s="21">
        <f t="shared" ref="X28:X29" si="104">SQRT(V28^2+W28^2)</f>
        <v>0.40311291305955749</v>
      </c>
      <c r="Y28" s="21">
        <f t="shared" ref="Y28:Y29" si="105">(I28-$I$20)*100</f>
        <v>-0.10000000002037268</v>
      </c>
      <c r="Z28" s="21">
        <f t="shared" ref="Z28:Z29" si="106">SQRT((G28-$G$20)^2+(H28-$H$20)^2+(I28-$I$20)^2)*100</f>
        <v>0.41533121804101947</v>
      </c>
      <c r="AA28" s="21">
        <f t="shared" ref="AA28:AA29" si="107">Z28/F28</f>
        <v>1.9699504413010514E-2</v>
      </c>
      <c r="AB28" s="22">
        <f t="shared" ref="AB28:AB29" si="108">(AA28-$AA$20)/(F28-$F$20)</f>
        <v>9.3436384567628053E-4</v>
      </c>
      <c r="AC28" s="26"/>
      <c r="AD28" s="52">
        <f t="shared" ref="AD28:AD29" si="109">IF(F28&lt;=0,NA(),IF((G28-$G$20)&lt;0,ATAN2((H28-$H$20),(G28-$G$20))*180/PI()+360,ATAN2((H28-$H$20),(G28-$G$20))*180/PI()))</f>
        <v>240.2551154193132</v>
      </c>
      <c r="AE28" s="53">
        <f t="shared" ref="AE28:AE29" si="110">IF(E28&lt;=0,NA(),ATAN(Y28/X28)*180/PI())</f>
        <v>-13.932090700200918</v>
      </c>
      <c r="AF28" s="26"/>
      <c r="AG28" s="67">
        <f t="shared" ref="AG28:AG29" si="111">1/(O28/E28)</f>
        <v>0.62227138891619505</v>
      </c>
      <c r="AH28" s="67">
        <f t="shared" ref="AH28:AH29" si="112">1/(Z28/F28)</f>
        <v>50.762698341769003</v>
      </c>
      <c r="AI28" s="26"/>
      <c r="AJ28" s="20">
        <f t="shared" ref="AJ28:AJ29" si="113">SQRT((G28-$E$11)^2+(H28-$F$11)^2+(I28-$G$11)^2)</f>
        <v>140.1062600584026</v>
      </c>
    </row>
    <row r="29" spans="2:100" ht="15.75" x14ac:dyDescent="0.25">
      <c r="B29" s="113">
        <v>10</v>
      </c>
      <c r="C29" s="114"/>
      <c r="D29" s="100">
        <v>45301.375</v>
      </c>
      <c r="E29" s="97">
        <f t="shared" ref="E29:E30" si="114">D29-D28</f>
        <v>1</v>
      </c>
      <c r="F29" s="98">
        <f t="shared" ref="F29:F30" si="115">D29-D$20</f>
        <v>22.083333333335759</v>
      </c>
      <c r="G29" s="17">
        <v>808910.70500000007</v>
      </c>
      <c r="H29" s="17">
        <v>9158938.8570000008</v>
      </c>
      <c r="I29" s="18">
        <v>2529.703</v>
      </c>
      <c r="K29" s="19">
        <f t="shared" si="93"/>
        <v>-0.64999999012798071</v>
      </c>
      <c r="L29" s="20">
        <f t="shared" si="94"/>
        <v>0.20000003278255463</v>
      </c>
      <c r="M29" s="20">
        <f t="shared" si="95"/>
        <v>0.68007352564218959</v>
      </c>
      <c r="N29" s="20">
        <f t="shared" si="96"/>
        <v>-4.9999999964711606E-2</v>
      </c>
      <c r="O29" s="21">
        <f t="shared" si="97"/>
        <v>0.68190908505156989</v>
      </c>
      <c r="P29" s="21">
        <f t="shared" si="98"/>
        <v>0.68190908505156989</v>
      </c>
      <c r="Q29" s="22">
        <f t="shared" si="99"/>
        <v>-0.92510678906999599</v>
      </c>
      <c r="R29" s="26"/>
      <c r="S29" s="52">
        <f t="shared" si="100"/>
        <v>287.10273185342282</v>
      </c>
      <c r="T29" s="53">
        <f t="shared" si="101"/>
        <v>-4.2049039705757636</v>
      </c>
      <c r="U29" s="26"/>
      <c r="V29" s="23">
        <f t="shared" si="102"/>
        <v>-1.0000000009313226</v>
      </c>
      <c r="W29" s="21">
        <f t="shared" si="103"/>
        <v>0</v>
      </c>
      <c r="X29" s="21">
        <f t="shared" si="104"/>
        <v>1.0000000009313226</v>
      </c>
      <c r="Y29" s="21">
        <f t="shared" si="105"/>
        <v>-0.14999999998508429</v>
      </c>
      <c r="Z29" s="21">
        <f t="shared" si="106"/>
        <v>1.0111874217266403</v>
      </c>
      <c r="AA29" s="21">
        <f t="shared" si="107"/>
        <v>4.5789619097050385E-2</v>
      </c>
      <c r="AB29" s="22">
        <f t="shared" si="108"/>
        <v>2.0734921855265821E-3</v>
      </c>
      <c r="AC29" s="26"/>
      <c r="AD29" s="52">
        <f t="shared" si="109"/>
        <v>270</v>
      </c>
      <c r="AE29" s="53">
        <f t="shared" si="110"/>
        <v>-8.5307656012843314</v>
      </c>
      <c r="AF29" s="26"/>
      <c r="AG29" s="67">
        <f t="shared" si="111"/>
        <v>1.4664711497785283</v>
      </c>
      <c r="AH29" s="67">
        <f t="shared" si="112"/>
        <v>21.83901110600015</v>
      </c>
      <c r="AI29" s="26"/>
      <c r="AJ29" s="20">
        <f t="shared" si="113"/>
        <v>140.10520719073199</v>
      </c>
    </row>
    <row r="30" spans="2:100" ht="15.75" x14ac:dyDescent="0.25">
      <c r="B30" s="113">
        <v>11</v>
      </c>
      <c r="C30" s="114"/>
      <c r="D30" s="100">
        <v>45303.375</v>
      </c>
      <c r="E30" s="97">
        <f t="shared" si="114"/>
        <v>2</v>
      </c>
      <c r="F30" s="98">
        <f t="shared" si="115"/>
        <v>24.083333333335759</v>
      </c>
      <c r="G30" s="17">
        <v>808910.71849999996</v>
      </c>
      <c r="H30" s="17">
        <v>9158938.8544999994</v>
      </c>
      <c r="I30" s="18">
        <v>2529.7055</v>
      </c>
      <c r="K30" s="19">
        <f t="shared" ref="K30:K31" si="116">(G30-G29)*100</f>
        <v>1.3499999884516001</v>
      </c>
      <c r="L30" s="20">
        <f t="shared" ref="L30:L31" si="117">(H30-H29)*100</f>
        <v>-0.25000013411045074</v>
      </c>
      <c r="M30" s="20">
        <f t="shared" ref="M30:M31" si="118">SQRT(K30^2+L30^2)</f>
        <v>1.3729530348393435</v>
      </c>
      <c r="N30" s="20">
        <f t="shared" ref="N30:N31" si="119">(I30-I29)*100</f>
        <v>0.25000000000545697</v>
      </c>
      <c r="O30" s="21">
        <f t="shared" ref="O30:O31" si="120">(SQRT((G30-G29)^2+(H30-H29)^2+(I30-I29)^2)*100)</f>
        <v>1.3955285865496601</v>
      </c>
      <c r="P30" s="21">
        <f t="shared" ref="P30:P31" si="121">O30/(F30-F29)</f>
        <v>0.69776429327483003</v>
      </c>
      <c r="Q30" s="22">
        <f t="shared" ref="Q30:Q31" si="122">(P30-P29)/(F30-F29)</f>
        <v>7.9276041116300711E-3</v>
      </c>
      <c r="R30" s="26"/>
      <c r="S30" s="52">
        <f t="shared" ref="S30:S31" si="123">IF(K30&lt;0, ATAN2(L30,K30)*180/PI()+360,ATAN2(L30,K30)*180/PI())</f>
        <v>100.49148260319015</v>
      </c>
      <c r="T30" s="53">
        <f t="shared" ref="T30:T31" si="124">ATAN(N30/M30)*180/PI()</f>
        <v>10.319880288788552</v>
      </c>
      <c r="U30" s="26"/>
      <c r="V30" s="23">
        <f t="shared" ref="V30:V31" si="125">(G30-$G$20)*100</f>
        <v>0.3499999875202775</v>
      </c>
      <c r="W30" s="21">
        <f t="shared" ref="W30:W31" si="126">(H30-$H$20)*100</f>
        <v>-0.25000013411045074</v>
      </c>
      <c r="X30" s="21">
        <f t="shared" ref="X30:X31" si="127">SQRT(V30^2+W30^2)</f>
        <v>0.43011633114709535</v>
      </c>
      <c r="Y30" s="21">
        <f t="shared" ref="Y30:Y31" si="128">(I30-$I$20)*100</f>
        <v>0.10000000002037268</v>
      </c>
      <c r="Z30" s="21">
        <f t="shared" ref="Z30:Z31" si="129">SQRT((G30-$G$20)^2+(H30-$H$20)^2+(I30-$I$20)^2)*100</f>
        <v>0.44158810935476095</v>
      </c>
      <c r="AA30" s="21">
        <f t="shared" ref="AA30:AA31" si="130">Z30/F30</f>
        <v>1.8335838450714872E-2</v>
      </c>
      <c r="AB30" s="22">
        <f t="shared" ref="AB30:AB31" si="131">(AA30-$AA$20)/(F30-$F$20)</f>
        <v>7.6134969345521212E-4</v>
      </c>
      <c r="AC30" s="26"/>
      <c r="AD30" s="52">
        <f t="shared" ref="AD30:AD31" si="132">IF(F30&lt;=0,NA(),IF((G30-$G$20)&lt;0,ATAN2((H30-$H$20),(G30-$G$20))*180/PI()+360,ATAN2((H30-$H$20),(G30-$G$20))*180/PI()))</f>
        <v>125.53769329546299</v>
      </c>
      <c r="AE30" s="53">
        <f t="shared" ref="AE30:AE31" si="133">IF(E30&lt;=0,NA(),ATAN(Y30/X30)*180/PI())</f>
        <v>13.088474096426031</v>
      </c>
      <c r="AF30" s="26"/>
      <c r="AG30" s="67">
        <f t="shared" ref="AG30:AG31" si="134">1/(O30/E30)</f>
        <v>1.43314871459914</v>
      </c>
      <c r="AH30" s="67">
        <f t="shared" ref="AH30:AH31" si="135">1/(Z30/F30)</f>
        <v>54.538002321950664</v>
      </c>
      <c r="AI30" s="26"/>
      <c r="AJ30" s="20">
        <f t="shared" ref="AJ30:AJ31" si="136">SQRT((G30-$E$11)^2+(H30-$F$11)^2+(I30-$G$11)^2)</f>
        <v>140.10582624960338</v>
      </c>
    </row>
    <row r="31" spans="2:100" ht="15.75" x14ac:dyDescent="0.25">
      <c r="B31" s="113">
        <v>12</v>
      </c>
      <c r="C31" s="114"/>
      <c r="D31" s="100">
        <v>45304.375</v>
      </c>
      <c r="E31" s="97">
        <f t="shared" ref="E31" si="137">D31-D30</f>
        <v>1</v>
      </c>
      <c r="F31" s="98">
        <f t="shared" ref="F31" si="138">D31-D$20</f>
        <v>25.083333333335759</v>
      </c>
      <c r="G31" s="17">
        <v>808910.71250000002</v>
      </c>
      <c r="H31" s="17">
        <v>9158938.8555000015</v>
      </c>
      <c r="I31" s="18">
        <v>2529.7034999999996</v>
      </c>
      <c r="K31" s="19">
        <f t="shared" si="116"/>
        <v>-0.59999999357387424</v>
      </c>
      <c r="L31" s="20">
        <f t="shared" si="117"/>
        <v>0.10000020265579224</v>
      </c>
      <c r="M31" s="20">
        <f t="shared" si="118"/>
        <v>0.60827628000757084</v>
      </c>
      <c r="N31" s="20">
        <f t="shared" si="119"/>
        <v>-0.20000000004074536</v>
      </c>
      <c r="O31" s="21">
        <f t="shared" si="120"/>
        <v>0.64031244938400722</v>
      </c>
      <c r="P31" s="21">
        <f t="shared" si="121"/>
        <v>0.64031244938400722</v>
      </c>
      <c r="Q31" s="22">
        <f t="shared" si="122"/>
        <v>-5.7451843890822807E-2</v>
      </c>
      <c r="R31" s="26"/>
      <c r="S31" s="52">
        <f t="shared" si="123"/>
        <v>279.46234113670573</v>
      </c>
      <c r="T31" s="53">
        <f t="shared" si="124"/>
        <v>-18.200759513991432</v>
      </c>
      <c r="U31" s="26"/>
      <c r="V31" s="23">
        <f t="shared" si="125"/>
        <v>-0.25000000605359674</v>
      </c>
      <c r="W31" s="21">
        <f t="shared" si="126"/>
        <v>-0.14999993145465851</v>
      </c>
      <c r="X31" s="21">
        <f t="shared" si="127"/>
        <v>0.29154756466690074</v>
      </c>
      <c r="Y31" s="21">
        <f t="shared" si="128"/>
        <v>-0.10000000002037268</v>
      </c>
      <c r="Z31" s="21">
        <f t="shared" si="129"/>
        <v>0.30822067170661216</v>
      </c>
      <c r="AA31" s="21">
        <f t="shared" si="130"/>
        <v>1.2287867310561423E-2</v>
      </c>
      <c r="AB31" s="22">
        <f t="shared" si="131"/>
        <v>4.8988175324492635E-4</v>
      </c>
      <c r="AC31" s="26"/>
      <c r="AD31" s="52">
        <f t="shared" si="132"/>
        <v>239.03625563106334</v>
      </c>
      <c r="AE31" s="53">
        <f t="shared" si="133"/>
        <v>-18.931824998333333</v>
      </c>
      <c r="AF31" s="26"/>
      <c r="AG31" s="67">
        <f t="shared" si="134"/>
        <v>1.561737556347716</v>
      </c>
      <c r="AH31" s="67">
        <f t="shared" si="135"/>
        <v>81.381087110250604</v>
      </c>
      <c r="AI31" s="26"/>
      <c r="AJ31" s="20">
        <f t="shared" si="136"/>
        <v>140.10562032452586</v>
      </c>
    </row>
    <row r="32" spans="2:100" ht="15.75" x14ac:dyDescent="0.25">
      <c r="B32" s="113">
        <v>13</v>
      </c>
      <c r="C32" s="114"/>
      <c r="D32" s="100">
        <v>45305.375</v>
      </c>
      <c r="E32" s="97">
        <f t="shared" ref="E32:E33" si="139">D32-D31</f>
        <v>1</v>
      </c>
      <c r="F32" s="98">
        <f t="shared" ref="F32:F33" si="140">D32-D$20</f>
        <v>26.083333333335759</v>
      </c>
      <c r="G32" s="17">
        <v>808910.71900000004</v>
      </c>
      <c r="H32" s="17">
        <v>9158938.8560000006</v>
      </c>
      <c r="I32" s="18">
        <v>2529.7040000000002</v>
      </c>
      <c r="K32" s="19">
        <f t="shared" ref="K32:K33" si="141">(G32-G31)*100</f>
        <v>0.65000000176951289</v>
      </c>
      <c r="L32" s="20">
        <f t="shared" ref="L32:L33" si="142">(H32-H31)*100</f>
        <v>4.9999915063381195E-2</v>
      </c>
      <c r="M32" s="20">
        <f t="shared" ref="M32:M33" si="143">SQRT(K32^2+L32^2)</f>
        <v>0.65192023577022984</v>
      </c>
      <c r="N32" s="20">
        <f t="shared" ref="N32:N33" si="144">(I32-I31)*100</f>
        <v>5.0000000055661076E-2</v>
      </c>
      <c r="O32" s="21">
        <f t="shared" ref="O32:O33" si="145">(SQRT((G32-G31)^2+(H32-H31)^2+(I32-I31)^2)*100)</f>
        <v>0.65383483679923193</v>
      </c>
      <c r="P32" s="21">
        <f t="shared" ref="P32:P33" si="146">O32/(F32-F31)</f>
        <v>0.65383483679923193</v>
      </c>
      <c r="Q32" s="22">
        <f t="shared" ref="Q32:Q33" si="147">(P32-P31)/(F32-F31)</f>
        <v>1.3522387415224713E-2</v>
      </c>
      <c r="R32" s="26"/>
      <c r="S32" s="52">
        <f t="shared" ref="S32:S33" si="148">IF(K32&lt;0, ATAN2(L32,K32)*180/PI()+360,ATAN2(L32,K32)*180/PI())</f>
        <v>85.601302099829567</v>
      </c>
      <c r="T32" s="53">
        <f t="shared" ref="T32:T33" si="149">ATAN(N32/M32)*180/PI()</f>
        <v>4.3857995674695491</v>
      </c>
      <c r="U32" s="26"/>
      <c r="V32" s="23">
        <f t="shared" ref="V32:V33" si="150">(G32-$G$20)*100</f>
        <v>0.39999999571591616</v>
      </c>
      <c r="W32" s="21">
        <f t="shared" ref="W32:W33" si="151">(H32-$H$20)*100</f>
        <v>-0.10000001639127731</v>
      </c>
      <c r="X32" s="21">
        <f t="shared" ref="X32:X33" si="152">SQRT(V32^2+W32^2)</f>
        <v>0.41231056238106328</v>
      </c>
      <c r="Y32" s="21">
        <f t="shared" ref="Y32:Y33" si="153">(I32-$I$20)*100</f>
        <v>-4.9999999964711606E-2</v>
      </c>
      <c r="Z32" s="21">
        <f t="shared" ref="Z32:Z33" si="154">SQRT((G32-$G$20)^2+(H32-$H$20)^2+(I32-$I$20)^2)*100</f>
        <v>0.41533119296226695</v>
      </c>
      <c r="AA32" s="21">
        <f t="shared" ref="AA32:AA33" si="155">Z32/F32</f>
        <v>1.5923240624749969E-2</v>
      </c>
      <c r="AB32" s="22">
        <f t="shared" ref="AB32:AB33" si="156">(AA32-$AA$20)/(F32-$F$20)</f>
        <v>6.1047567890409535E-4</v>
      </c>
      <c r="AC32" s="26"/>
      <c r="AD32" s="52">
        <f t="shared" ref="AD32:AD33" si="157">IF(F32&lt;=0,NA(),IF((G32-$G$20)&lt;0,ATAN2((H32-$H$20),(G32-$G$20))*180/PI()+360,ATAN2((H32-$H$20),(G32-$G$20))*180/PI()))</f>
        <v>104.03624582208174</v>
      </c>
      <c r="AE32" s="53">
        <f t="shared" ref="AE32:AE33" si="158">IF(E32&lt;=0,NA(),ATAN(Y32/X32)*180/PI())</f>
        <v>-6.9143717703204377</v>
      </c>
      <c r="AF32" s="26"/>
      <c r="AG32" s="67">
        <f t="shared" ref="AG32:AG33" si="159">1/(O32/E32)</f>
        <v>1.5294382368724448</v>
      </c>
      <c r="AH32" s="67">
        <f t="shared" ref="AH32:AH33" si="160">1/(Z32/F32)</f>
        <v>62.801286720849404</v>
      </c>
      <c r="AI32" s="26"/>
      <c r="AJ32" s="20">
        <f t="shared" ref="AJ32:AJ33" si="161">SQRT((G32-$E$11)^2+(H32-$F$11)^2+(I32-$G$11)^2)</f>
        <v>140.10420279208151</v>
      </c>
    </row>
    <row r="33" spans="2:36" ht="15.75" x14ac:dyDescent="0.25">
      <c r="B33" s="113">
        <v>14</v>
      </c>
      <c r="C33" s="114"/>
      <c r="D33" s="100">
        <v>45309.375</v>
      </c>
      <c r="E33" s="97">
        <f t="shared" si="139"/>
        <v>4</v>
      </c>
      <c r="F33" s="98">
        <f t="shared" si="140"/>
        <v>30.083333333335759</v>
      </c>
      <c r="G33" s="17">
        <v>808910.72</v>
      </c>
      <c r="H33" s="17">
        <v>9158938.8540000003</v>
      </c>
      <c r="I33" s="18">
        <v>2529.701</v>
      </c>
      <c r="K33" s="19">
        <f t="shared" si="141"/>
        <v>9.9999993108212948E-2</v>
      </c>
      <c r="L33" s="20">
        <f t="shared" si="142"/>
        <v>-0.20000003278255463</v>
      </c>
      <c r="M33" s="20">
        <f t="shared" si="143"/>
        <v>0.22360682398948731</v>
      </c>
      <c r="N33" s="20">
        <f t="shared" si="144"/>
        <v>-0.30000000001564331</v>
      </c>
      <c r="O33" s="21">
        <f t="shared" si="145"/>
        <v>0.37416575437104282</v>
      </c>
      <c r="P33" s="21">
        <f t="shared" si="146"/>
        <v>9.3541438592760706E-2</v>
      </c>
      <c r="Q33" s="22">
        <f t="shared" si="147"/>
        <v>-0.14007334955161782</v>
      </c>
      <c r="R33" s="26"/>
      <c r="S33" s="52">
        <f t="shared" si="148"/>
        <v>153.43495415900668</v>
      </c>
      <c r="T33" s="53">
        <f t="shared" si="149"/>
        <v>-53.300771579342346</v>
      </c>
      <c r="U33" s="26"/>
      <c r="V33" s="23">
        <f t="shared" si="150"/>
        <v>0.4999999888241291</v>
      </c>
      <c r="W33" s="21">
        <f t="shared" si="151"/>
        <v>-0.30000004917383194</v>
      </c>
      <c r="X33" s="21">
        <f t="shared" si="152"/>
        <v>0.58309520520102953</v>
      </c>
      <c r="Y33" s="21">
        <f t="shared" si="153"/>
        <v>-0.34999999998035491</v>
      </c>
      <c r="Z33" s="21">
        <f t="shared" si="154"/>
        <v>0.68007353890199196</v>
      </c>
      <c r="AA33" s="21">
        <f t="shared" si="155"/>
        <v>2.2606322622779073E-2</v>
      </c>
      <c r="AB33" s="22">
        <f t="shared" si="156"/>
        <v>7.5145670768234627E-4</v>
      </c>
      <c r="AC33" s="26"/>
      <c r="AD33" s="52">
        <f t="shared" si="157"/>
        <v>120.96376124038392</v>
      </c>
      <c r="AE33" s="53">
        <f t="shared" si="158"/>
        <v>-30.974078421439263</v>
      </c>
      <c r="AF33" s="26"/>
      <c r="AG33" s="67">
        <f t="shared" si="159"/>
        <v>10.690449228107031</v>
      </c>
      <c r="AH33" s="67">
        <f t="shared" si="160"/>
        <v>44.235412220135188</v>
      </c>
      <c r="AI33" s="26"/>
      <c r="AJ33" s="20">
        <f t="shared" si="161"/>
        <v>140.1058974707999</v>
      </c>
    </row>
    <row r="34" spans="2:36" ht="15.75" x14ac:dyDescent="0.25">
      <c r="B34" s="113">
        <v>15</v>
      </c>
      <c r="C34" s="114"/>
      <c r="D34" s="100">
        <v>45310.375</v>
      </c>
      <c r="E34" s="97">
        <f t="shared" ref="E34:E35" si="162">D34-D33</f>
        <v>1</v>
      </c>
      <c r="F34" s="98">
        <f t="shared" ref="F34:F35" si="163">D34-D$20</f>
        <v>31.083333333335759</v>
      </c>
      <c r="G34" s="17">
        <v>808910.69650000008</v>
      </c>
      <c r="H34" s="17">
        <v>9158938.8585000001</v>
      </c>
      <c r="I34" s="18">
        <v>2529.7065000000002</v>
      </c>
      <c r="K34" s="19">
        <f t="shared" ref="K34:K35" si="164">(G34-G33)*100</f>
        <v>-2.3499999893829226</v>
      </c>
      <c r="L34" s="20">
        <f t="shared" ref="L34:L35" si="165">(H34-H33)*100</f>
        <v>0.44999998062849045</v>
      </c>
      <c r="M34" s="20">
        <f t="shared" ref="M34:M35" si="166">SQRT(K34^2+L34^2)</f>
        <v>2.3926972087302185</v>
      </c>
      <c r="N34" s="20">
        <f t="shared" ref="N34:N35" si="167">(I34-I33)*100</f>
        <v>0.55000000002110028</v>
      </c>
      <c r="O34" s="21">
        <f t="shared" ref="O34:O35" si="168">(SQRT((G34-G33)^2+(H34-H33)^2+(I34-I33)^2)*100)</f>
        <v>2.4550967257296783</v>
      </c>
      <c r="P34" s="21">
        <f t="shared" ref="P34:P35" si="169">O34/(F34-F33)</f>
        <v>2.4550967257296783</v>
      </c>
      <c r="Q34" s="22">
        <f t="shared" ref="Q34:Q35" si="170">(P34-P33)/(F34-F33)</f>
        <v>2.3615552871369174</v>
      </c>
      <c r="R34" s="26"/>
      <c r="S34" s="52">
        <f t="shared" ref="S34:S35" si="171">IF(K34&lt;0, ATAN2(L34,K34)*180/PI()+360,ATAN2(L34,K34)*180/PI())</f>
        <v>280.84030504655112</v>
      </c>
      <c r="T34" s="53">
        <f t="shared" ref="T34:T35" si="172">ATAN(N34/M34)*180/PI()</f>
        <v>12.945478398411108</v>
      </c>
      <c r="U34" s="26"/>
      <c r="V34" s="23">
        <f t="shared" ref="V34:V35" si="173">(G34-$G$20)*100</f>
        <v>-1.8500000005587935</v>
      </c>
      <c r="W34" s="21">
        <f t="shared" ref="W34:W35" si="174">(H34-$H$20)*100</f>
        <v>0.14999993145465851</v>
      </c>
      <c r="X34" s="21">
        <f t="shared" ref="X34:X35" si="175">SQRT(V34^2+W34^2)</f>
        <v>1.8560711143444744</v>
      </c>
      <c r="Y34" s="21">
        <f t="shared" ref="Y34:Y35" si="176">(I34-$I$20)*100</f>
        <v>0.20000000004074536</v>
      </c>
      <c r="Z34" s="21">
        <f t="shared" ref="Z34:Z35" si="177">SQRT((G34-$G$20)^2+(H34-$H$20)^2+(I34-$I$20)^2)*100</f>
        <v>1.8668154653099049</v>
      </c>
      <c r="AA34" s="21">
        <f t="shared" ref="AA34:AA35" si="178">Z34/F34</f>
        <v>6.0058406390662497E-2</v>
      </c>
      <c r="AB34" s="22">
        <f t="shared" ref="AB34:AB35" si="179">(AA34-$AA$20)/(F34-$F$20)</f>
        <v>1.9321739321391254E-3</v>
      </c>
      <c r="AC34" s="26"/>
      <c r="AD34" s="52">
        <f t="shared" ref="AD34:AD35" si="180">IF(F34&lt;=0,NA(),IF((G34-$G$20)&lt;0,ATAN2((H34-$H$20),(G34-$G$20))*180/PI()+360,ATAN2((H34-$H$20),(G34-$G$20))*180/PI()))</f>
        <v>274.63546131647706</v>
      </c>
      <c r="AE34" s="53">
        <f t="shared" ref="AE34:AE35" si="181">IF(E34&lt;=0,NA(),ATAN(Y34/X34)*180/PI())</f>
        <v>6.1501476872143881</v>
      </c>
      <c r="AF34" s="26"/>
      <c r="AG34" s="67">
        <f t="shared" ref="AG34:AG35" si="182">1/(O34/E34)</f>
        <v>0.4073159275232997</v>
      </c>
      <c r="AH34" s="67">
        <f t="shared" ref="AH34:AH35" si="183">1/(Z34/F34)</f>
        <v>16.650458446987258</v>
      </c>
      <c r="AI34" s="26"/>
      <c r="AJ34" s="20">
        <f t="shared" ref="AJ34:AJ35" si="184">SQRT((G34-$E$11)^2+(H34-$F$11)^2+(I34-$G$11)^2)</f>
        <v>140.10512210086256</v>
      </c>
    </row>
    <row r="35" spans="2:36" ht="15.75" x14ac:dyDescent="0.25">
      <c r="B35" s="113">
        <v>16</v>
      </c>
      <c r="C35" s="114"/>
      <c r="D35" s="100">
        <v>45311.375</v>
      </c>
      <c r="E35" s="97">
        <f t="shared" si="162"/>
        <v>1</v>
      </c>
      <c r="F35" s="98">
        <f t="shared" si="163"/>
        <v>32.083333333335759</v>
      </c>
      <c r="G35" s="17">
        <v>808910.70449999999</v>
      </c>
      <c r="H35" s="17">
        <v>9158938.8574999999</v>
      </c>
      <c r="I35" s="18">
        <v>2529.7044999999998</v>
      </c>
      <c r="K35" s="19">
        <f t="shared" si="164"/>
        <v>0.79999999143183231</v>
      </c>
      <c r="L35" s="20">
        <f t="shared" si="165"/>
        <v>-0.10000001639127731</v>
      </c>
      <c r="M35" s="20">
        <f t="shared" si="166"/>
        <v>0.80622576836093962</v>
      </c>
      <c r="N35" s="20">
        <f t="shared" si="167"/>
        <v>-0.20000000004074536</v>
      </c>
      <c r="O35" s="21">
        <f t="shared" si="168"/>
        <v>0.83066238002300652</v>
      </c>
      <c r="P35" s="21">
        <f t="shared" si="169"/>
        <v>0.83066238002300652</v>
      </c>
      <c r="Q35" s="22">
        <f t="shared" si="170"/>
        <v>-1.6244343457066717</v>
      </c>
      <c r="R35" s="26"/>
      <c r="S35" s="52">
        <f t="shared" si="171"/>
        <v>97.125017580306093</v>
      </c>
      <c r="T35" s="53">
        <f t="shared" si="172"/>
        <v>-13.932091659418166</v>
      </c>
      <c r="U35" s="26"/>
      <c r="V35" s="23">
        <f t="shared" si="173"/>
        <v>-1.0500000091269612</v>
      </c>
      <c r="W35" s="21">
        <f t="shared" si="174"/>
        <v>4.9999915063381195E-2</v>
      </c>
      <c r="X35" s="21">
        <f t="shared" si="175"/>
        <v>1.0511898071580432</v>
      </c>
      <c r="Y35" s="21">
        <f t="shared" si="176"/>
        <v>0</v>
      </c>
      <c r="Z35" s="21">
        <f t="shared" si="177"/>
        <v>1.0511898071580432</v>
      </c>
      <c r="AA35" s="21">
        <f t="shared" si="178"/>
        <v>3.2764357625702768E-2</v>
      </c>
      <c r="AB35" s="22">
        <f t="shared" si="179"/>
        <v>1.0212267311906584E-3</v>
      </c>
      <c r="AC35" s="26"/>
      <c r="AD35" s="52">
        <f t="shared" si="180"/>
        <v>272.72630634595868</v>
      </c>
      <c r="AE35" s="53">
        <f t="shared" si="181"/>
        <v>0</v>
      </c>
      <c r="AF35" s="26"/>
      <c r="AG35" s="67">
        <f t="shared" si="182"/>
        <v>1.2038585399429109</v>
      </c>
      <c r="AH35" s="67">
        <f t="shared" si="183"/>
        <v>30.520970727517838</v>
      </c>
      <c r="AI35" s="26"/>
      <c r="AJ35" s="20">
        <f t="shared" si="184"/>
        <v>140.104854080601</v>
      </c>
    </row>
    <row r="36" spans="2:36" ht="15.75" x14ac:dyDescent="0.25">
      <c r="B36" s="113">
        <v>17</v>
      </c>
      <c r="C36" s="114"/>
      <c r="D36" s="100">
        <v>45316.375</v>
      </c>
      <c r="E36" s="97">
        <f t="shared" ref="E36:E37" si="185">D36-D35</f>
        <v>5</v>
      </c>
      <c r="F36" s="98">
        <f t="shared" ref="F36:F37" si="186">D36-D$20</f>
        <v>37.083333333335759</v>
      </c>
      <c r="G36" s="17">
        <v>808910.69849999994</v>
      </c>
      <c r="H36" s="17">
        <v>9158938.8570000008</v>
      </c>
      <c r="I36" s="18">
        <v>2529.7415000000001</v>
      </c>
      <c r="K36" s="19">
        <f t="shared" ref="K36:K37" si="187">(G36-G35)*100</f>
        <v>-0.60000000521540642</v>
      </c>
      <c r="L36" s="20">
        <f t="shared" ref="L36:L37" si="188">(H36-H35)*100</f>
        <v>-4.9999915063381195E-2</v>
      </c>
      <c r="M36" s="20">
        <f t="shared" ref="M36:M37" si="189">SQRT(K36^2+L36^2)</f>
        <v>0.60207972708340962</v>
      </c>
      <c r="N36" s="20">
        <f t="shared" ref="N36:N37" si="190">(I36-I35)*100</f>
        <v>3.7000000000261934</v>
      </c>
      <c r="O36" s="21">
        <f t="shared" ref="O36:O37" si="191">(SQRT((G36-G35)^2+(H36-H35)^2+(I36-I35)^2)*100)</f>
        <v>3.7486664292730376</v>
      </c>
      <c r="P36" s="21">
        <f t="shared" ref="P36:P37" si="192">O36/(F36-F35)</f>
        <v>0.74973328585460752</v>
      </c>
      <c r="Q36" s="22">
        <f t="shared" ref="Q36:Q37" si="193">(P36-P35)/(F36-F35)</f>
        <v>-1.61858188336798E-2</v>
      </c>
      <c r="R36" s="26"/>
      <c r="S36" s="52">
        <f t="shared" ref="S36:S37" si="194">IF(K36&lt;0, ATAN2(L36,K36)*180/PI()+360,ATAN2(L36,K36)*180/PI())</f>
        <v>265.23636640540326</v>
      </c>
      <c r="T36" s="53">
        <f t="shared" ref="T36:T37" si="195">ATAN(N36/M36)*180/PI()</f>
        <v>80.757596145046733</v>
      </c>
      <c r="U36" s="26"/>
      <c r="V36" s="23">
        <f t="shared" ref="V36:V37" si="196">(G36-$G$20)*100</f>
        <v>-1.6500000143423676</v>
      </c>
      <c r="W36" s="21">
        <f t="shared" ref="W36:W37" si="197">(H36-$H$20)*100</f>
        <v>0</v>
      </c>
      <c r="X36" s="21">
        <f t="shared" ref="X36:X37" si="198">SQRT(V36^2+W36^2)</f>
        <v>1.6500000143423676</v>
      </c>
      <c r="Y36" s="21">
        <f t="shared" ref="Y36:Y37" si="199">(I36-$I$20)*100</f>
        <v>3.7000000000261934</v>
      </c>
      <c r="Z36" s="21">
        <f t="shared" ref="Z36:Z37" si="200">SQRT((G36-$G$20)^2+(H36-$H$20)^2+(I36-$I$20)^2)*100</f>
        <v>4.0512343856562589</v>
      </c>
      <c r="AA36" s="21">
        <f t="shared" ref="AA36:AA37" si="201">Z36/F36</f>
        <v>0.10924676995027399</v>
      </c>
      <c r="AB36" s="22">
        <f t="shared" ref="AB36:AB37" si="202">(AA36-$AA$20)/(F36-$F$20)</f>
        <v>2.945980313265623E-3</v>
      </c>
      <c r="AC36" s="26"/>
      <c r="AD36" s="52">
        <f t="shared" ref="AD36:AD37" si="203">IF(F36&lt;=0,NA(),IF((G36-$G$20)&lt;0,ATAN2((H36-$H$20),(G36-$G$20))*180/PI()+360,ATAN2((H36-$H$20),(G36-$G$20))*180/PI()))</f>
        <v>270</v>
      </c>
      <c r="AE36" s="53">
        <f t="shared" ref="AE36:AE37" si="204">IF(E36&lt;=0,NA(),ATAN(Y36/X36)*180/PI())</f>
        <v>65.965711655453063</v>
      </c>
      <c r="AF36" s="26"/>
      <c r="AG36" s="67">
        <f t="shared" ref="AG36:AG37" si="205">1/(O36/E36)</f>
        <v>1.3338076604937155</v>
      </c>
      <c r="AH36" s="67">
        <f t="shared" ref="AH36:AH37" si="206">1/(Z36/F36)</f>
        <v>9.1535887098096484</v>
      </c>
      <c r="AI36" s="26"/>
      <c r="AJ36" s="20">
        <f t="shared" ref="AJ36:AJ37" si="207">SQRT((G36-$E$11)^2+(H36-$F$11)^2+(I36-$G$11)^2)</f>
        <v>140.10790993182152</v>
      </c>
    </row>
    <row r="37" spans="2:36" ht="15.75" x14ac:dyDescent="0.25">
      <c r="B37" s="113">
        <v>18</v>
      </c>
      <c r="C37" s="114"/>
      <c r="D37" s="100">
        <v>45320.375</v>
      </c>
      <c r="E37" s="97">
        <f t="shared" si="185"/>
        <v>4</v>
      </c>
      <c r="F37" s="98">
        <f t="shared" si="186"/>
        <v>41.083333333335759</v>
      </c>
      <c r="G37" s="17">
        <v>808910.71600000001</v>
      </c>
      <c r="H37" s="17">
        <v>9158938.8570000008</v>
      </c>
      <c r="I37" s="18">
        <v>2529.7055</v>
      </c>
      <c r="K37" s="19">
        <f t="shared" si="187"/>
        <v>1.7500000074505806</v>
      </c>
      <c r="L37" s="20">
        <f t="shared" si="188"/>
        <v>0</v>
      </c>
      <c r="M37" s="20">
        <f t="shared" si="189"/>
        <v>1.7500000074505806</v>
      </c>
      <c r="N37" s="20">
        <f t="shared" si="190"/>
        <v>-3.6000000000058208</v>
      </c>
      <c r="O37" s="21">
        <f t="shared" si="191"/>
        <v>4.0028115151876609</v>
      </c>
      <c r="P37" s="21">
        <f t="shared" si="192"/>
        <v>1.0007028787969152</v>
      </c>
      <c r="Q37" s="22">
        <f t="shared" si="193"/>
        <v>6.2742398235576924E-2</v>
      </c>
      <c r="R37" s="26"/>
      <c r="S37" s="52">
        <f t="shared" si="194"/>
        <v>90</v>
      </c>
      <c r="T37" s="53">
        <f t="shared" si="195"/>
        <v>-64.075098396567327</v>
      </c>
      <c r="U37" s="26"/>
      <c r="V37" s="23">
        <f t="shared" si="196"/>
        <v>9.9999993108212948E-2</v>
      </c>
      <c r="W37" s="21">
        <f t="shared" si="197"/>
        <v>0</v>
      </c>
      <c r="X37" s="21">
        <f t="shared" si="198"/>
        <v>9.9999993108212948E-2</v>
      </c>
      <c r="Y37" s="21">
        <f t="shared" si="199"/>
        <v>0.10000000002037268</v>
      </c>
      <c r="Z37" s="21">
        <f t="shared" si="200"/>
        <v>0.14142135137848588</v>
      </c>
      <c r="AA37" s="21">
        <f t="shared" si="201"/>
        <v>3.4423046988676072E-3</v>
      </c>
      <c r="AB37" s="22">
        <f t="shared" si="202"/>
        <v>8.3788349668172108E-5</v>
      </c>
      <c r="AC37" s="26"/>
      <c r="AD37" s="52">
        <f t="shared" si="203"/>
        <v>90</v>
      </c>
      <c r="AE37" s="53">
        <f t="shared" si="204"/>
        <v>45.000001980187974</v>
      </c>
      <c r="AF37" s="26"/>
      <c r="AG37" s="67">
        <f t="shared" si="205"/>
        <v>0.99929761489468261</v>
      </c>
      <c r="AH37" s="67">
        <f t="shared" si="206"/>
        <v>290.50304591832429</v>
      </c>
      <c r="AI37" s="26"/>
      <c r="AJ37" s="20">
        <f t="shared" si="207"/>
        <v>140.10371935180868</v>
      </c>
    </row>
    <row r="38" spans="2:36" ht="15.75" x14ac:dyDescent="0.25">
      <c r="B38" s="113">
        <v>19</v>
      </c>
      <c r="C38" s="114"/>
      <c r="D38" s="100">
        <v>45322.375</v>
      </c>
      <c r="E38" s="97">
        <f t="shared" ref="E38:E39" si="208">D38-D37</f>
        <v>2</v>
      </c>
      <c r="F38" s="98">
        <f t="shared" ref="F38:F39" si="209">D38-D$20</f>
        <v>43.083333333335759</v>
      </c>
      <c r="G38" s="17">
        <v>808910.71950000001</v>
      </c>
      <c r="H38" s="17">
        <v>9158938.8530000001</v>
      </c>
      <c r="I38" s="18">
        <v>2529.7035000000001</v>
      </c>
      <c r="K38" s="19">
        <f t="shared" ref="K38:K39" si="210">(G38-G37)*100</f>
        <v>0.34999999916180968</v>
      </c>
      <c r="L38" s="20">
        <f t="shared" ref="L38:L39" si="211">(H38-H37)*100</f>
        <v>-0.40000006556510925</v>
      </c>
      <c r="M38" s="20">
        <f t="shared" ref="M38:M39" si="212">SQRT(K38^2+L38^2)</f>
        <v>0.53150733942755535</v>
      </c>
      <c r="N38" s="20">
        <f t="shared" ref="N38:N39" si="213">(I38-I37)*100</f>
        <v>-0.19999999999527063</v>
      </c>
      <c r="O38" s="21">
        <f t="shared" ref="O38:O39" si="214">(SQRT((G38-G37)^2+(H38-H37)^2+(I38-I37)^2)*100)</f>
        <v>0.56789088024326173</v>
      </c>
      <c r="P38" s="21">
        <f t="shared" ref="P38:P39" si="215">O38/(F38-F37)</f>
        <v>0.28394544012163087</v>
      </c>
      <c r="Q38" s="22">
        <f t="shared" ref="Q38:Q39" si="216">(P38-P37)/(F38-F37)</f>
        <v>-0.3583787193376422</v>
      </c>
      <c r="R38" s="26"/>
      <c r="S38" s="52">
        <f t="shared" ref="S38:S39" si="217">IF(K38&lt;0, ATAN2(L38,K38)*180/PI()+360,ATAN2(L38,K38)*180/PI())</f>
        <v>138.81407955648928</v>
      </c>
      <c r="T38" s="53">
        <f t="shared" ref="T38:T39" si="218">ATAN(N38/M38)*180/PI()</f>
        <v>-20.620732214432326</v>
      </c>
      <c r="U38" s="26"/>
      <c r="V38" s="23">
        <f t="shared" ref="V38:V39" si="219">(G38-$G$20)*100</f>
        <v>0.44999999227002263</v>
      </c>
      <c r="W38" s="21">
        <f t="shared" ref="W38:W39" si="220">(H38-$H$20)*100</f>
        <v>-0.40000006556510925</v>
      </c>
      <c r="X38" s="21">
        <f t="shared" ref="X38:X39" si="221">SQRT(V38^2+W38^2)</f>
        <v>0.60207976672124774</v>
      </c>
      <c r="Y38" s="21">
        <f t="shared" ref="Y38:Y39" si="222">(I38-$I$20)*100</f>
        <v>-9.9999999974897946E-2</v>
      </c>
      <c r="Z38" s="21">
        <f t="shared" ref="Z38:Z39" si="223">SQRT((G38-$G$20)^2+(H38-$H$20)^2+(I38-$I$20)^2)*100</f>
        <v>0.61032781805361924</v>
      </c>
      <c r="AA38" s="21">
        <f t="shared" ref="AA38:AA39" si="224">Z38/F38</f>
        <v>1.4166216279773731E-2</v>
      </c>
      <c r="AB38" s="22">
        <f t="shared" ref="AB38:AB39" si="225">(AA38-$AA$20)/(F38-$F$20)</f>
        <v>3.2880966219975863E-4</v>
      </c>
      <c r="AC38" s="26"/>
      <c r="AD38" s="52">
        <f t="shared" ref="AD38:AD39" si="226">IF(F38&lt;=0,NA(),IF((G38-$G$20)&lt;0,ATAN2((H38-$H$20),(G38-$G$20))*180/PI()+360,ATAN2((H38-$H$20),(G38-$G$20))*180/PI()))</f>
        <v>131.63354448865223</v>
      </c>
      <c r="AE38" s="53">
        <f t="shared" ref="AE38:AE39" si="227">IF(E38&lt;=0,NA(),ATAN(Y38/X38)*180/PI())</f>
        <v>-9.4302245545460046</v>
      </c>
      <c r="AF38" s="26"/>
      <c r="AG38" s="67">
        <f t="shared" ref="AG38:AG39" si="228">1/(O38/E38)</f>
        <v>3.5218033421196693</v>
      </c>
      <c r="AH38" s="67">
        <f t="shared" ref="AH38:AH39" si="229">1/(Z38/F38)</f>
        <v>70.590479507769629</v>
      </c>
      <c r="AI38" s="26"/>
      <c r="AJ38" s="20">
        <f t="shared" ref="AJ38:AJ39" si="230">SQRT((G38-$E$11)^2+(H38-$F$11)^2+(I38-$G$11)^2)</f>
        <v>140.10707221137085</v>
      </c>
    </row>
    <row r="39" spans="2:36" ht="15.75" x14ac:dyDescent="0.25">
      <c r="B39" s="113">
        <v>20</v>
      </c>
      <c r="C39" s="114"/>
      <c r="D39" s="100">
        <v>45326.375</v>
      </c>
      <c r="E39" s="97">
        <f t="shared" si="208"/>
        <v>4</v>
      </c>
      <c r="F39" s="98">
        <f t="shared" si="209"/>
        <v>47.083333333335759</v>
      </c>
      <c r="G39" s="17">
        <v>808910.70449999999</v>
      </c>
      <c r="H39" s="17">
        <v>9158938.8579999991</v>
      </c>
      <c r="I39" s="18">
        <v>2529.7044999999998</v>
      </c>
      <c r="K39" s="19">
        <f t="shared" si="210"/>
        <v>-1.5000000013969839</v>
      </c>
      <c r="L39" s="20">
        <f t="shared" si="211"/>
        <v>0.49999989569187164</v>
      </c>
      <c r="M39" s="20">
        <f t="shared" si="212"/>
        <v>1.5811387984243617</v>
      </c>
      <c r="N39" s="20">
        <f t="shared" si="213"/>
        <v>9.9999999974897946E-2</v>
      </c>
      <c r="O39" s="21">
        <f t="shared" si="214"/>
        <v>1.5842979201772041</v>
      </c>
      <c r="P39" s="21">
        <f t="shared" si="215"/>
        <v>0.39607448004430101</v>
      </c>
      <c r="Q39" s="22">
        <f t="shared" si="216"/>
        <v>2.8032259980667537E-2</v>
      </c>
      <c r="R39" s="26"/>
      <c r="S39" s="52">
        <f t="shared" si="217"/>
        <v>288.43494522106437</v>
      </c>
      <c r="T39" s="53">
        <f t="shared" si="218"/>
        <v>3.6188833013471444</v>
      </c>
      <c r="U39" s="26"/>
      <c r="V39" s="23">
        <f t="shared" si="219"/>
        <v>-1.0500000091269612</v>
      </c>
      <c r="W39" s="21">
        <f t="shared" si="220"/>
        <v>9.999983012676239E-2</v>
      </c>
      <c r="X39" s="21">
        <f t="shared" si="221"/>
        <v>1.0547511484667842</v>
      </c>
      <c r="Y39" s="21">
        <f t="shared" si="222"/>
        <v>0</v>
      </c>
      <c r="Z39" s="21">
        <f t="shared" si="223"/>
        <v>1.0547511484667842</v>
      </c>
      <c r="AA39" s="21">
        <f t="shared" si="224"/>
        <v>2.2401794303718157E-2</v>
      </c>
      <c r="AB39" s="22">
        <f t="shared" si="225"/>
        <v>4.7579032149487442E-4</v>
      </c>
      <c r="AC39" s="26"/>
      <c r="AD39" s="52">
        <f t="shared" si="226"/>
        <v>275.44032279777923</v>
      </c>
      <c r="AE39" s="53">
        <f t="shared" si="227"/>
        <v>0</v>
      </c>
      <c r="AF39" s="26"/>
      <c r="AG39" s="67">
        <f t="shared" si="228"/>
        <v>2.5247776627470415</v>
      </c>
      <c r="AH39" s="67">
        <f t="shared" si="229"/>
        <v>44.639281409437103</v>
      </c>
      <c r="AI39" s="26"/>
      <c r="AJ39" s="20">
        <f t="shared" si="230"/>
        <v>140.10435993548421</v>
      </c>
    </row>
    <row r="40" spans="2:36" ht="15.75" x14ac:dyDescent="0.25">
      <c r="B40" s="113">
        <v>21</v>
      </c>
      <c r="C40" s="114"/>
      <c r="D40" s="100">
        <v>45328.375</v>
      </c>
      <c r="E40" s="97">
        <f t="shared" ref="E40:E41" si="231">D40-D39</f>
        <v>2</v>
      </c>
      <c r="F40" s="98">
        <f t="shared" ref="F40:F41" si="232">D40-D$20</f>
        <v>49.083333333335759</v>
      </c>
      <c r="G40" s="17">
        <v>808910.70200000005</v>
      </c>
      <c r="H40" s="17">
        <v>9158938.8574999999</v>
      </c>
      <c r="I40" s="18">
        <v>2529.7044999999998</v>
      </c>
      <c r="K40" s="19">
        <f t="shared" ref="K40:K41" si="233">(G40-G39)*100</f>
        <v>-0.24999999441206455</v>
      </c>
      <c r="L40" s="20">
        <f t="shared" ref="L40:L41" si="234">(H40-H39)*100</f>
        <v>-4.9999915063381195E-2</v>
      </c>
      <c r="M40" s="20">
        <f t="shared" ref="M40:M41" si="235">SQRT(K40^2+L40^2)</f>
        <v>0.25495095354278957</v>
      </c>
      <c r="N40" s="20">
        <f t="shared" ref="N40:N41" si="236">(I40-I39)*100</f>
        <v>0</v>
      </c>
      <c r="O40" s="21">
        <f t="shared" ref="O40:O41" si="237">(SQRT((G40-G39)^2+(H40-H39)^2+(I40-I39)^2)*100)</f>
        <v>0.25495095354278957</v>
      </c>
      <c r="P40" s="21">
        <f t="shared" ref="P40:P41" si="238">O40/(F40-F39)</f>
        <v>0.12747547677139479</v>
      </c>
      <c r="Q40" s="22">
        <f t="shared" ref="Q40:Q41" si="239">(P40-P39)/(F40-F39)</f>
        <v>-0.1342995016364531</v>
      </c>
      <c r="R40" s="26"/>
      <c r="S40" s="52">
        <f t="shared" ref="S40:S41" si="240">IF(K40&lt;0, ATAN2(L40,K40)*180/PI()+360,ATAN2(L40,K40)*180/PI())</f>
        <v>258.69008599704586</v>
      </c>
      <c r="T40" s="53">
        <f t="shared" ref="T40:T41" si="241">ATAN(N40/M40)*180/PI()</f>
        <v>0</v>
      </c>
      <c r="U40" s="26"/>
      <c r="V40" s="23">
        <f t="shared" ref="V40:V41" si="242">(G40-$G$20)*100</f>
        <v>-1.3000000035390258</v>
      </c>
      <c r="W40" s="21">
        <f t="shared" ref="W40:W41" si="243">(H40-$H$20)*100</f>
        <v>4.9999915063381195E-2</v>
      </c>
      <c r="X40" s="21">
        <f t="shared" ref="X40:X41" si="244">SQRT(V40^2+W40^2)</f>
        <v>1.3009611833978032</v>
      </c>
      <c r="Y40" s="21">
        <f t="shared" ref="Y40:Y41" si="245">(I40-$I$20)*100</f>
        <v>0</v>
      </c>
      <c r="Z40" s="21">
        <f t="shared" ref="Z40:Z41" si="246">SQRT((G40-$G$20)^2+(H40-$H$20)^2+(I40-$I$20)^2)*100</f>
        <v>1.3009611833978032</v>
      </c>
      <c r="AA40" s="21">
        <f t="shared" ref="AA40:AA41" si="247">Z40/F40</f>
        <v>2.6505151444436107E-2</v>
      </c>
      <c r="AB40" s="22">
        <f t="shared" ref="AB40:AB41" si="248">(AA40-$AA$20)/(F40-$F$20)</f>
        <v>5.4000308545537785E-4</v>
      </c>
      <c r="AC40" s="26"/>
      <c r="AD40" s="52">
        <f t="shared" ref="AD40:AD41" si="249">IF(F40&lt;=0,NA(),IF((G40-$G$20)&lt;0,ATAN2((H40-$H$20),(G40-$G$20))*180/PI()+360,ATAN2((H40-$H$20),(G40-$G$20))*180/PI()))</f>
        <v>272.20259441783594</v>
      </c>
      <c r="AE40" s="53">
        <f t="shared" ref="AE40:AE41" si="250">IF(E40&lt;=0,NA(),ATAN(Y40/X40)*180/PI())</f>
        <v>0</v>
      </c>
      <c r="AF40" s="26"/>
      <c r="AG40" s="67">
        <f t="shared" ref="AG40:AG41" si="251">1/(O40/E40)</f>
        <v>7.8446460866612568</v>
      </c>
      <c r="AH40" s="67">
        <f t="shared" ref="AH40:AH41" si="252">1/(Z40/F40)</f>
        <v>37.728514854795044</v>
      </c>
      <c r="AI40" s="26"/>
      <c r="AJ40" s="20">
        <f t="shared" ref="AJ40:AJ41" si="253">SQRT((G40-$E$11)^2+(H40-$F$11)^2+(I40-$G$11)^2)</f>
        <v>140.10521819580532</v>
      </c>
    </row>
    <row r="41" spans="2:36" ht="15.75" x14ac:dyDescent="0.25">
      <c r="B41" s="113">
        <v>22</v>
      </c>
      <c r="C41" s="114"/>
      <c r="D41" s="100">
        <v>45331.375</v>
      </c>
      <c r="E41" s="97">
        <f t="shared" si="231"/>
        <v>3</v>
      </c>
      <c r="F41" s="98">
        <f t="shared" si="232"/>
        <v>52.083333333335759</v>
      </c>
      <c r="G41" s="17">
        <v>808910.72</v>
      </c>
      <c r="H41" s="17">
        <v>9158938.8560000006</v>
      </c>
      <c r="I41" s="18">
        <v>2529.7039999999997</v>
      </c>
      <c r="K41" s="19">
        <f t="shared" si="233"/>
        <v>1.7999999923631549</v>
      </c>
      <c r="L41" s="20">
        <f t="shared" si="234"/>
        <v>-0.14999993145465851</v>
      </c>
      <c r="M41" s="20">
        <f t="shared" si="235"/>
        <v>1.8062391735159993</v>
      </c>
      <c r="N41" s="20">
        <f t="shared" si="236"/>
        <v>-5.0000000010186341E-2</v>
      </c>
      <c r="O41" s="21">
        <f t="shared" si="237"/>
        <v>1.806931086661796</v>
      </c>
      <c r="P41" s="21">
        <f t="shared" si="238"/>
        <v>0.60231036222059864</v>
      </c>
      <c r="Q41" s="22">
        <f t="shared" si="239"/>
        <v>0.1582782951497346</v>
      </c>
      <c r="R41" s="26"/>
      <c r="S41" s="52">
        <f t="shared" si="240"/>
        <v>94.763639544025196</v>
      </c>
      <c r="T41" s="53">
        <f t="shared" si="241"/>
        <v>-1.5856469107786622</v>
      </c>
      <c r="U41" s="26"/>
      <c r="V41" s="23">
        <f t="shared" si="242"/>
        <v>0.4999999888241291</v>
      </c>
      <c r="W41" s="21">
        <f t="shared" si="243"/>
        <v>-0.10000001639127731</v>
      </c>
      <c r="X41" s="21">
        <f t="shared" si="244"/>
        <v>0.50990194361502972</v>
      </c>
      <c r="Y41" s="21">
        <f t="shared" si="245"/>
        <v>-5.0000000010186341E-2</v>
      </c>
      <c r="Z41" s="21">
        <f t="shared" si="246"/>
        <v>0.51234753059169091</v>
      </c>
      <c r="AA41" s="21">
        <f t="shared" si="247"/>
        <v>9.8370725873600066E-3</v>
      </c>
      <c r="AB41" s="22">
        <f t="shared" si="248"/>
        <v>1.8887179367730334E-4</v>
      </c>
      <c r="AC41" s="26"/>
      <c r="AD41" s="52">
        <f t="shared" si="249"/>
        <v>101.30993452636075</v>
      </c>
      <c r="AE41" s="53">
        <f t="shared" si="250"/>
        <v>-5.6004092704670363</v>
      </c>
      <c r="AF41" s="26"/>
      <c r="AG41" s="67">
        <f t="shared" si="251"/>
        <v>1.660273610955652</v>
      </c>
      <c r="AH41" s="67">
        <f t="shared" si="252"/>
        <v>101.6562591278359</v>
      </c>
      <c r="AI41" s="26"/>
      <c r="AJ41" s="20">
        <f t="shared" si="253"/>
        <v>140.10405726104975</v>
      </c>
    </row>
    <row r="42" spans="2:36" ht="15.75" x14ac:dyDescent="0.25">
      <c r="B42" s="113">
        <v>23</v>
      </c>
      <c r="C42" s="114"/>
      <c r="D42" s="100">
        <v>45334.416666666664</v>
      </c>
      <c r="E42" s="97">
        <f t="shared" ref="E42:E43" si="254">D42-D41</f>
        <v>3.0416666666642413</v>
      </c>
      <c r="F42" s="98">
        <f t="shared" ref="F42:F43" si="255">D42-D$20</f>
        <v>55.125</v>
      </c>
      <c r="G42" s="17">
        <v>808910.72900000005</v>
      </c>
      <c r="H42" s="17">
        <v>9158938.8555000015</v>
      </c>
      <c r="I42" s="18">
        <v>2529.7004999999999</v>
      </c>
      <c r="K42" s="19">
        <f t="shared" ref="K42" si="256">(G42-G41)*100</f>
        <v>0.90000000782310963</v>
      </c>
      <c r="L42" s="20">
        <f t="shared" ref="L42" si="257">(H42-H41)*100</f>
        <v>-4.9999915063381195E-2</v>
      </c>
      <c r="M42" s="20">
        <f t="shared" ref="M42" si="258">SQRT(K42^2+L42^2)</f>
        <v>0.90138782196563028</v>
      </c>
      <c r="N42" s="20">
        <f t="shared" ref="N42" si="259">(I42-I41)*100</f>
        <v>-0.34999999998035491</v>
      </c>
      <c r="O42" s="21">
        <f t="shared" ref="O42" si="260">(SQRT((G42-G41)^2+(H42-H41)^2+(I42-I41)^2)*100)</f>
        <v>0.96695398317303138</v>
      </c>
      <c r="P42" s="21">
        <f t="shared" ref="P42" si="261">O42/(F42-F41)</f>
        <v>0.31790267939960626</v>
      </c>
      <c r="Q42" s="22">
        <f t="shared" ref="Q42" si="262">(P42-P41)/(F42-F41)</f>
        <v>-9.350389572204465E-2</v>
      </c>
      <c r="R42" s="26"/>
      <c r="S42" s="52">
        <f t="shared" ref="S42" si="263">IF(K42&lt;0, ATAN2(L42,K42)*180/PI()+360,ATAN2(L42,K42)*180/PI())</f>
        <v>93.179824701685348</v>
      </c>
      <c r="T42" s="53">
        <f t="shared" ref="T42" si="264">ATAN(N42/M42)*180/PI()</f>
        <v>-21.22070015602857</v>
      </c>
      <c r="U42" s="26"/>
      <c r="V42" s="23">
        <f t="shared" ref="V42" si="265">(G42-$G$20)*100</f>
        <v>1.3999999966472387</v>
      </c>
      <c r="W42" s="21">
        <f t="shared" ref="W42" si="266">(H42-$H$20)*100</f>
        <v>-0.14999993145465851</v>
      </c>
      <c r="X42" s="21">
        <f t="shared" ref="X42" si="267">SQRT(V42^2+W42^2)</f>
        <v>1.4080127733968435</v>
      </c>
      <c r="Y42" s="21">
        <f t="shared" ref="Y42" si="268">(I42-$I$20)*100</f>
        <v>-0.39999999999054126</v>
      </c>
      <c r="Z42" s="21">
        <f t="shared" ref="Z42" si="269">SQRT((G42-$G$20)^2+(H42-$H$20)^2+(I42-$I$20)^2)*100</f>
        <v>1.4637281065966807</v>
      </c>
      <c r="AA42" s="21">
        <f t="shared" ref="AA42" si="270">Z42/F42</f>
        <v>2.6552890822615523E-2</v>
      </c>
      <c r="AB42" s="22">
        <f t="shared" ref="AB42" si="271">(AA42-$AA$20)/(F42-$F$20)</f>
        <v>4.8168509428780996E-4</v>
      </c>
      <c r="AC42" s="26"/>
      <c r="AD42" s="52">
        <f t="shared" ref="AD42" si="272">IF(F42&lt;=0,NA(),IF((G42-$G$20)&lt;0,ATAN2((H42-$H$20),(G42-$G$20))*180/PI()+360,ATAN2((H42-$H$20),(G42-$G$20))*180/PI()))</f>
        <v>96.115500807401432</v>
      </c>
      <c r="AE42" s="53">
        <f t="shared" ref="AE42" si="273">IF(E42&lt;=0,NA(),ATAN(Y42/X42)*180/PI())</f>
        <v>-15.859229628138346</v>
      </c>
      <c r="AF42" s="26"/>
      <c r="AG42" s="67">
        <f t="shared" ref="AG42" si="274">1/(O42/E42)</f>
        <v>3.1456167714239105</v>
      </c>
      <c r="AH42" s="67">
        <f t="shared" ref="AH42" si="275">1/(Z42/F42)</f>
        <v>37.660682849201635</v>
      </c>
      <c r="AI42" s="26"/>
      <c r="AJ42" s="20">
        <f t="shared" ref="AJ42" si="276">SQRT((G42-$E$11)^2+(H42-$F$11)^2+(I42-$G$11)^2)</f>
        <v>140.10308281500841</v>
      </c>
    </row>
    <row r="43" spans="2:36" ht="15.75" x14ac:dyDescent="0.25">
      <c r="B43" s="113">
        <v>24</v>
      </c>
      <c r="C43" s="114"/>
      <c r="D43" s="100">
        <v>45336.416666666664</v>
      </c>
      <c r="E43" s="97">
        <f t="shared" si="254"/>
        <v>2</v>
      </c>
      <c r="F43" s="98">
        <f t="shared" si="255"/>
        <v>57.125</v>
      </c>
      <c r="G43" s="17">
        <v>808910.73199999996</v>
      </c>
      <c r="H43" s="17">
        <v>9158938.8544999994</v>
      </c>
      <c r="I43" s="18">
        <v>2529.701</v>
      </c>
      <c r="K43" s="19">
        <f t="shared" ref="K43:K44" si="277">(G43-G42)*100</f>
        <v>0.29999999096617103</v>
      </c>
      <c r="L43" s="20">
        <f t="shared" ref="L43:L44" si="278">(H43-H42)*100</f>
        <v>-0.10000020265579224</v>
      </c>
      <c r="M43" s="20">
        <f t="shared" ref="M43:M44" si="279">SQRT(K43^2+L43^2)</f>
        <v>0.31622782153204393</v>
      </c>
      <c r="N43" s="20">
        <f t="shared" ref="N43:N44" si="280">(I43-I42)*100</f>
        <v>5.0000000010186341E-2</v>
      </c>
      <c r="O43" s="21">
        <f t="shared" ref="O43:O44" si="281">(SQRT((G43-G42)^2+(H43-H42)^2+(I43-I42)^2)*100)</f>
        <v>0.3201562667072454</v>
      </c>
      <c r="P43" s="21">
        <f t="shared" ref="P43:P44" si="282">O43/(F43-F42)</f>
        <v>0.1600781333536227</v>
      </c>
      <c r="Q43" s="22">
        <f t="shared" ref="Q43:Q44" si="283">(P43-P42)/(F43-F42)</f>
        <v>-7.891227302299178E-2</v>
      </c>
      <c r="R43" s="26"/>
      <c r="S43" s="52">
        <f t="shared" ref="S43:S44" si="284">IF(K43&lt;0, ATAN2(L43,K43)*180/PI()+360,ATAN2(L43,K43)*180/PI())</f>
        <v>108.43498417448083</v>
      </c>
      <c r="T43" s="53">
        <f t="shared" ref="T43:T44" si="285">ATAN(N43/M43)*180/PI()</f>
        <v>8.984875381883132</v>
      </c>
      <c r="U43" s="26"/>
      <c r="V43" s="23">
        <f t="shared" ref="V43:V44" si="286">(G43-$G$20)*100</f>
        <v>1.6999999876134098</v>
      </c>
      <c r="W43" s="21">
        <f t="shared" ref="W43:W44" si="287">(H43-$H$20)*100</f>
        <v>-0.25000013411045074</v>
      </c>
      <c r="X43" s="21">
        <f t="shared" ref="X43:X44" si="288">SQRT(V43^2+W43^2)</f>
        <v>1.7182840350014419</v>
      </c>
      <c r="Y43" s="21">
        <f t="shared" ref="Y43:Y44" si="289">(I43-$I$20)*100</f>
        <v>-0.34999999998035491</v>
      </c>
      <c r="Z43" s="21">
        <f t="shared" ref="Z43:Z44" si="290">SQRT((G43-$G$20)^2+(H43-$H$20)^2+(I43-$I$20)^2)*100</f>
        <v>1.7535677987825522</v>
      </c>
      <c r="AA43" s="21">
        <f t="shared" ref="AA43:AA44" si="291">Z43/F43</f>
        <v>3.0697029300351023E-2</v>
      </c>
      <c r="AB43" s="22">
        <f t="shared" ref="AB43:AB44" si="292">(AA43-$AA$20)/(F43-$F$20)</f>
        <v>5.3736593961227171E-4</v>
      </c>
      <c r="AC43" s="26"/>
      <c r="AD43" s="52">
        <f t="shared" ref="AD43:AD44" si="293">IF(F43&lt;=0,NA(),IF((G43-$G$20)&lt;0,ATAN2((H43-$H$20),(G43-$G$20))*180/PI()+360,ATAN2((H43-$H$20),(G43-$G$20))*180/PI()))</f>
        <v>98.365890608422617</v>
      </c>
      <c r="AE43" s="53">
        <f t="shared" ref="AE43:AE44" si="294">IF(E43&lt;=0,NA(),ATAN(Y43/X43)*180/PI())</f>
        <v>-11.51316454177787</v>
      </c>
      <c r="AF43" s="26"/>
      <c r="AG43" s="67">
        <f t="shared" ref="AG43:AG44" si="295">1/(O43/E43)</f>
        <v>6.2469494055814412</v>
      </c>
      <c r="AH43" s="67">
        <f t="shared" ref="AH43:AH44" si="296">1/(Z43/F43)</f>
        <v>32.576442176721152</v>
      </c>
      <c r="AI43" s="26"/>
      <c r="AJ43" s="20">
        <f t="shared" ref="AJ43:AJ44" si="297">SQRT((G43-$E$11)^2+(H43-$F$11)^2+(I43-$G$11)^2)</f>
        <v>140.10365750609085</v>
      </c>
    </row>
    <row r="44" spans="2:36" ht="15.75" x14ac:dyDescent="0.25">
      <c r="B44" s="113">
        <v>25</v>
      </c>
      <c r="C44" s="114"/>
      <c r="D44" s="100">
        <v>45338.416666666664</v>
      </c>
      <c r="E44" s="97">
        <f t="shared" ref="E44:E45" si="298">D44-D43</f>
        <v>2</v>
      </c>
      <c r="F44" s="98">
        <f t="shared" ref="F44:F45" si="299">D44-D$20</f>
        <v>59.125</v>
      </c>
      <c r="G44" s="17">
        <v>808910.728</v>
      </c>
      <c r="H44" s="17">
        <v>9158938.8540000003</v>
      </c>
      <c r="I44" s="18">
        <v>2529.6999999999998</v>
      </c>
      <c r="K44" s="19">
        <f t="shared" si="277"/>
        <v>-0.39999999571591616</v>
      </c>
      <c r="L44" s="20">
        <f t="shared" si="278"/>
        <v>-4.9999915063381195E-2</v>
      </c>
      <c r="M44" s="20">
        <f t="shared" si="279"/>
        <v>0.4031128726288436</v>
      </c>
      <c r="N44" s="20">
        <f t="shared" si="280"/>
        <v>-0.10000000002037268</v>
      </c>
      <c r="O44" s="21">
        <f t="shared" si="281"/>
        <v>0.41533117879970538</v>
      </c>
      <c r="P44" s="21">
        <f t="shared" si="282"/>
        <v>0.20766558939985269</v>
      </c>
      <c r="Q44" s="22">
        <f t="shared" si="283"/>
        <v>2.3793728023114996E-2</v>
      </c>
      <c r="R44" s="26"/>
      <c r="S44" s="52">
        <f t="shared" si="284"/>
        <v>262.87499555467355</v>
      </c>
      <c r="T44" s="53">
        <f t="shared" si="285"/>
        <v>-13.932092043104808</v>
      </c>
      <c r="U44" s="26"/>
      <c r="V44" s="23">
        <f t="shared" si="286"/>
        <v>1.2999999918974936</v>
      </c>
      <c r="W44" s="21">
        <f t="shared" si="287"/>
        <v>-0.30000004917383194</v>
      </c>
      <c r="X44" s="21">
        <f t="shared" si="288"/>
        <v>1.3341664095748269</v>
      </c>
      <c r="Y44" s="21">
        <f t="shared" si="289"/>
        <v>-0.4500000000007276</v>
      </c>
      <c r="Z44" s="21">
        <f t="shared" si="290"/>
        <v>1.4080127870294501</v>
      </c>
      <c r="AA44" s="21">
        <f t="shared" si="291"/>
        <v>2.3814169759483299E-2</v>
      </c>
      <c r="AB44" s="22">
        <f t="shared" si="292"/>
        <v>4.0277665555151458E-4</v>
      </c>
      <c r="AC44" s="26"/>
      <c r="AD44" s="52">
        <f t="shared" si="293"/>
        <v>102.99461892784952</v>
      </c>
      <c r="AE44" s="53">
        <f t="shared" si="294"/>
        <v>-18.63869823091273</v>
      </c>
      <c r="AF44" s="26"/>
      <c r="AG44" s="67">
        <f t="shared" si="295"/>
        <v>4.8154342897635081</v>
      </c>
      <c r="AH44" s="67">
        <f t="shared" si="296"/>
        <v>41.991806143137914</v>
      </c>
      <c r="AI44" s="26"/>
      <c r="AJ44" s="20">
        <f t="shared" si="297"/>
        <v>140.1046880339735</v>
      </c>
    </row>
    <row r="45" spans="2:36" ht="15.75" x14ac:dyDescent="0.25">
      <c r="B45" s="113">
        <v>26</v>
      </c>
      <c r="C45" s="114"/>
      <c r="D45" s="100">
        <v>45341.416666666664</v>
      </c>
      <c r="E45" s="97">
        <f t="shared" si="298"/>
        <v>3</v>
      </c>
      <c r="F45" s="98">
        <f t="shared" si="299"/>
        <v>62.125</v>
      </c>
      <c r="G45" s="17">
        <v>808910.71849999996</v>
      </c>
      <c r="H45" s="17">
        <v>9158938.8555000015</v>
      </c>
      <c r="I45" s="18">
        <v>2529.7020000000002</v>
      </c>
      <c r="K45" s="19">
        <f t="shared" ref="K45:K46" si="300">(G45-G44)*100</f>
        <v>-0.9500000043772161</v>
      </c>
      <c r="L45" s="20">
        <f t="shared" ref="L45:L46" si="301">(H45-H44)*100</f>
        <v>0.15000011771917343</v>
      </c>
      <c r="M45" s="20">
        <f t="shared" ref="M45:M46" si="302">SQRT(K45^2+L45^2)</f>
        <v>0.9617692257670114</v>
      </c>
      <c r="N45" s="20">
        <f t="shared" ref="N45:N46" si="303">(I45-I44)*100</f>
        <v>0.20000000004074536</v>
      </c>
      <c r="O45" s="21">
        <f t="shared" ref="O45:O46" si="304">(SQRT((G45-G44)^2+(H45-H44)^2+(I45-I44)^2)*100)</f>
        <v>0.98234415743606618</v>
      </c>
      <c r="P45" s="21">
        <f t="shared" ref="P45:P46" si="305">O45/(F45-F44)</f>
        <v>0.32744805247868874</v>
      </c>
      <c r="Q45" s="22">
        <f t="shared" ref="Q45:Q46" si="306">(P45-P44)/(F45-F44)</f>
        <v>3.9927487692945351E-2</v>
      </c>
      <c r="R45" s="26"/>
      <c r="S45" s="52">
        <f t="shared" ref="S45:S46" si="307">IF(K45&lt;0, ATAN2(L45,K45)*180/PI()+360,ATAN2(L45,K45)*180/PI())</f>
        <v>278.97263350133062</v>
      </c>
      <c r="T45" s="53">
        <f t="shared" ref="T45:T46" si="308">ATAN(N45/M45)*180/PI()</f>
        <v>11.747242671024203</v>
      </c>
      <c r="U45" s="26"/>
      <c r="V45" s="23">
        <f t="shared" ref="V45:V46" si="309">(G45-$G$20)*100</f>
        <v>0.3499999875202775</v>
      </c>
      <c r="W45" s="21">
        <f t="shared" ref="W45:W46" si="310">(H45-$H$20)*100</f>
        <v>-0.14999993145465851</v>
      </c>
      <c r="X45" s="21">
        <f t="shared" ref="X45:X46" si="311">SQRT(V45^2+W45^2)</f>
        <v>0.38078861682119208</v>
      </c>
      <c r="Y45" s="21">
        <f t="shared" ref="Y45:Y46" si="312">(I45-$I$20)*100</f>
        <v>-0.24999999995998223</v>
      </c>
      <c r="Z45" s="21">
        <f t="shared" ref="Z45:Z46" si="313">SQRT((G45-$G$20)^2+(H45-$H$20)^2+(I45-$I$20)^2)*100</f>
        <v>0.45552164677497792</v>
      </c>
      <c r="AA45" s="21">
        <f t="shared" ref="AA45:AA46" si="314">Z45/F45</f>
        <v>7.3323403907441112E-3</v>
      </c>
      <c r="AB45" s="22">
        <f t="shared" ref="AB45:AB46" si="315">(AA45-$AA$20)/(F45-$F$20)</f>
        <v>1.1802559985101185E-4</v>
      </c>
      <c r="AC45" s="26"/>
      <c r="AD45" s="52">
        <f t="shared" ref="AD45:AD46" si="316">IF(F45&lt;=0,NA(),IF((G45-$G$20)&lt;0,ATAN2((H45-$H$20),(G45-$G$20))*180/PI()+360,ATAN2((H45-$H$20),(G45-$G$20))*180/PI()))</f>
        <v>113.1985817735076</v>
      </c>
      <c r="AE45" s="53">
        <f t="shared" ref="AE45:AE46" si="317">IF(E45&lt;=0,NA(),ATAN(Y45/X45)*180/PI())</f>
        <v>-33.28618939719599</v>
      </c>
      <c r="AF45" s="26"/>
      <c r="AG45" s="67">
        <f t="shared" ref="AG45:AG46" si="318">1/(O45/E45)</f>
        <v>3.0539195222884485</v>
      </c>
      <c r="AH45" s="67">
        <f t="shared" ref="AH45:AH46" si="319">1/(Z45/F45)</f>
        <v>136.38210267247516</v>
      </c>
      <c r="AI45" s="26"/>
      <c r="AJ45" s="20">
        <f t="shared" ref="AJ45:AJ46" si="320">SQRT((G45-$E$11)^2+(H45-$F$11)^2+(I45-$G$11)^2)</f>
        <v>140.10467876653092</v>
      </c>
    </row>
    <row r="46" spans="2:36" ht="15.75" x14ac:dyDescent="0.25">
      <c r="B46" s="113">
        <v>27</v>
      </c>
      <c r="C46" s="114"/>
      <c r="D46" s="100">
        <v>45343.416666666664</v>
      </c>
      <c r="E46" s="97">
        <f t="shared" ref="E46:E47" si="321">D46-D45</f>
        <v>2</v>
      </c>
      <c r="F46" s="98">
        <f t="shared" ref="F46:F47" si="322">D46-D$20</f>
        <v>64.125</v>
      </c>
      <c r="G46" s="17">
        <v>808910.70400000003</v>
      </c>
      <c r="H46" s="17">
        <v>9158938.8589999992</v>
      </c>
      <c r="I46" s="18">
        <v>2529.703</v>
      </c>
      <c r="K46" s="19">
        <f t="shared" si="300"/>
        <v>-1.4499999932013452</v>
      </c>
      <c r="L46" s="20">
        <f t="shared" si="301"/>
        <v>0.34999977797269821</v>
      </c>
      <c r="M46" s="20">
        <f t="shared" si="302"/>
        <v>1.4916433303121892</v>
      </c>
      <c r="N46" s="20">
        <f t="shared" si="303"/>
        <v>9.9999999974897946E-2</v>
      </c>
      <c r="O46" s="21">
        <f t="shared" si="304"/>
        <v>1.4949915801969649</v>
      </c>
      <c r="P46" s="21">
        <f t="shared" si="305"/>
        <v>0.74749579009848244</v>
      </c>
      <c r="Q46" s="22">
        <f t="shared" si="306"/>
        <v>0.21002386880989685</v>
      </c>
      <c r="R46" s="26"/>
      <c r="S46" s="52">
        <f t="shared" si="307"/>
        <v>283.57042615619815</v>
      </c>
      <c r="T46" s="53">
        <f t="shared" si="308"/>
        <v>3.8353789196141861</v>
      </c>
      <c r="U46" s="26"/>
      <c r="V46" s="23">
        <f t="shared" si="309"/>
        <v>-1.1000000056810677</v>
      </c>
      <c r="W46" s="21">
        <f t="shared" si="310"/>
        <v>0.1999998465180397</v>
      </c>
      <c r="X46" s="21">
        <f t="shared" si="311"/>
        <v>1.118033966883649</v>
      </c>
      <c r="Y46" s="21">
        <f t="shared" si="312"/>
        <v>-0.14999999998508429</v>
      </c>
      <c r="Z46" s="21">
        <f t="shared" si="313"/>
        <v>1.1280513955937972</v>
      </c>
      <c r="AA46" s="21">
        <f t="shared" si="314"/>
        <v>1.7591444765595279E-2</v>
      </c>
      <c r="AB46" s="22">
        <f t="shared" si="315"/>
        <v>2.7433052266035525E-4</v>
      </c>
      <c r="AC46" s="26"/>
      <c r="AD46" s="52">
        <f t="shared" si="316"/>
        <v>280.30483867808135</v>
      </c>
      <c r="AE46" s="53">
        <f t="shared" si="317"/>
        <v>-7.6414052068847589</v>
      </c>
      <c r="AF46" s="26"/>
      <c r="AG46" s="67">
        <f t="shared" si="318"/>
        <v>1.3378001765979848</v>
      </c>
      <c r="AH46" s="67">
        <f t="shared" si="319"/>
        <v>56.845814162789196</v>
      </c>
      <c r="AI46" s="26"/>
      <c r="AJ46" s="20">
        <f t="shared" si="320"/>
        <v>140.10337624548848</v>
      </c>
    </row>
    <row r="47" spans="2:36" ht="15.75" x14ac:dyDescent="0.25">
      <c r="B47" s="113">
        <v>28</v>
      </c>
      <c r="C47" s="114"/>
      <c r="D47" s="100">
        <v>45355.375</v>
      </c>
      <c r="E47" s="97">
        <f t="shared" si="321"/>
        <v>11.958333333335759</v>
      </c>
      <c r="F47" s="98">
        <f t="shared" si="322"/>
        <v>76.083333333335759</v>
      </c>
      <c r="G47" s="17">
        <v>808910.71200000006</v>
      </c>
      <c r="H47" s="17">
        <v>9158938.8564999998</v>
      </c>
      <c r="I47" s="18">
        <v>2529.703</v>
      </c>
      <c r="K47" s="19">
        <f t="shared" ref="K47:K48" si="323">(G47-G46)*100</f>
        <v>0.8000000030733645</v>
      </c>
      <c r="L47" s="20">
        <f t="shared" ref="L47:L48" si="324">(H47-H46)*100</f>
        <v>-0.24999994784593582</v>
      </c>
      <c r="M47" s="20">
        <f t="shared" ref="M47:M48" si="325">SQRT(K47^2+L47^2)</f>
        <v>0.83815271808922376</v>
      </c>
      <c r="N47" s="20">
        <f t="shared" ref="N47:N48" si="326">(I47-I46)*100</f>
        <v>0</v>
      </c>
      <c r="O47" s="21">
        <f t="shared" ref="O47:O48" si="327">(SQRT((G47-G46)^2+(H47-H46)^2+(I47-I46)^2)*100)</f>
        <v>0.83815271808922387</v>
      </c>
      <c r="P47" s="21">
        <f t="shared" ref="P47:P48" si="328">O47/(F47-F46)</f>
        <v>7.0089425902917404E-2</v>
      </c>
      <c r="Q47" s="22">
        <f t="shared" ref="Q47:Q48" si="329">(P47-P46)/(F47-F46)</f>
        <v>-5.6647222092997433E-2</v>
      </c>
      <c r="R47" s="26"/>
      <c r="S47" s="52">
        <f t="shared" ref="S47:S48" si="330">IF(K47&lt;0, ATAN2(L47,K47)*180/PI()+360,ATAN2(L47,K47)*180/PI())</f>
        <v>107.35402117065428</v>
      </c>
      <c r="T47" s="53">
        <f t="shared" ref="T47:T48" si="331">ATAN(N47/M47)*180/PI()</f>
        <v>0</v>
      </c>
      <c r="U47" s="26"/>
      <c r="V47" s="23">
        <f t="shared" ref="V47:V48" si="332">(G47-$G$20)*100</f>
        <v>-0.30000000260770321</v>
      </c>
      <c r="W47" s="21">
        <f t="shared" ref="W47:W48" si="333">(H47-$H$20)*100</f>
        <v>-5.0000101327896118E-2</v>
      </c>
      <c r="X47" s="21">
        <f t="shared" ref="X47:X48" si="334">SQRT(V47^2+W47^2)</f>
        <v>0.30413814574535336</v>
      </c>
      <c r="Y47" s="21">
        <f t="shared" ref="Y47:Y48" si="335">(I47-$I$20)*100</f>
        <v>-0.14999999998508429</v>
      </c>
      <c r="Z47" s="21">
        <f t="shared" ref="Z47:Z48" si="336">SQRT((G47-$G$20)^2+(H47-$H$20)^2+(I47-$I$20)^2)*100</f>
        <v>0.33911651639657286</v>
      </c>
      <c r="AA47" s="21">
        <f t="shared" ref="AA47:AA48" si="337">Z47/F47</f>
        <v>4.4571721760774856E-3</v>
      </c>
      <c r="AB47" s="22">
        <f t="shared" ref="AB47:AB48" si="338">(AA47-$AA$20)/(F47-$F$20)</f>
        <v>5.8582766826865416E-5</v>
      </c>
      <c r="AC47" s="26"/>
      <c r="AD47" s="52">
        <f t="shared" ref="AD47:AD48" si="339">IF(F47&lt;=0,NA(),IF((G47-$G$20)&lt;0,ATAN2((H47-$H$20),(G47-$G$20))*180/PI()+360,ATAN2((H47-$H$20),(G47-$G$20))*180/PI()))</f>
        <v>260.53765904356783</v>
      </c>
      <c r="AE47" s="53">
        <f t="shared" ref="AE47:AE48" si="340">IF(E47&lt;=0,NA(),ATAN(Y47/X47)*180/PI())</f>
        <v>-26.252373678299925</v>
      </c>
      <c r="AF47" s="26"/>
      <c r="AG47" s="67">
        <f t="shared" ref="AG47:AG48" si="341">1/(O47/E47)</f>
        <v>14.267487386544223</v>
      </c>
      <c r="AH47" s="67">
        <f t="shared" ref="AH47:AH48" si="342">1/(Z47/F47)</f>
        <v>224.35749854295409</v>
      </c>
      <c r="AI47" s="26"/>
      <c r="AJ47" s="20">
        <f t="shared" ref="AJ47:AJ48" si="343">SQRT((G47-$E$11)^2+(H47-$F$11)^2+(I47-$G$11)^2)</f>
        <v>140.10468207911265</v>
      </c>
    </row>
    <row r="48" spans="2:36" ht="15.75" x14ac:dyDescent="0.25">
      <c r="B48" s="113">
        <v>29</v>
      </c>
      <c r="C48" s="114"/>
      <c r="D48" s="100">
        <v>45361.375</v>
      </c>
      <c r="E48" s="97">
        <f t="shared" ref="E48:E49" si="344">D48-D47</f>
        <v>6</v>
      </c>
      <c r="F48" s="98">
        <f t="shared" ref="F48:F49" si="345">D48-D$20</f>
        <v>82.083333333335759</v>
      </c>
      <c r="G48" s="17">
        <v>808910.70799999998</v>
      </c>
      <c r="H48" s="17">
        <v>9158938.8585000001</v>
      </c>
      <c r="I48" s="18">
        <v>2529.7025000000003</v>
      </c>
      <c r="K48" s="19">
        <f t="shared" si="323"/>
        <v>-0.40000000735744834</v>
      </c>
      <c r="L48" s="20">
        <f t="shared" si="324"/>
        <v>0.20000003278255463</v>
      </c>
      <c r="M48" s="20">
        <f t="shared" si="325"/>
        <v>0.44721361674146465</v>
      </c>
      <c r="N48" s="20">
        <f t="shared" si="326"/>
        <v>-4.9999999964711606E-2</v>
      </c>
      <c r="O48" s="21">
        <f t="shared" si="327"/>
        <v>0.45000002110605819</v>
      </c>
      <c r="P48" s="21">
        <f t="shared" si="328"/>
        <v>7.500000351767637E-2</v>
      </c>
      <c r="Q48" s="22">
        <f t="shared" si="329"/>
        <v>8.1842960245982754E-4</v>
      </c>
      <c r="R48" s="26"/>
      <c r="S48" s="52">
        <f t="shared" si="330"/>
        <v>296.56505451213116</v>
      </c>
      <c r="T48" s="53">
        <f t="shared" si="331"/>
        <v>-6.3793699034717335</v>
      </c>
      <c r="U48" s="26"/>
      <c r="V48" s="23">
        <f t="shared" si="332"/>
        <v>-0.70000000996515155</v>
      </c>
      <c r="W48" s="21">
        <f t="shared" si="333"/>
        <v>0.14999993145465851</v>
      </c>
      <c r="X48" s="21">
        <f t="shared" si="334"/>
        <v>0.71589104854552732</v>
      </c>
      <c r="Y48" s="21">
        <f t="shared" si="335"/>
        <v>-0.19999999994979589</v>
      </c>
      <c r="Z48" s="21">
        <f t="shared" si="336"/>
        <v>0.74330343290444501</v>
      </c>
      <c r="AA48" s="21">
        <f t="shared" si="337"/>
        <v>9.0554732942670826E-3</v>
      </c>
      <c r="AB48" s="22">
        <f t="shared" si="338"/>
        <v>1.1032048683370739E-4</v>
      </c>
      <c r="AC48" s="26"/>
      <c r="AD48" s="52">
        <f t="shared" si="339"/>
        <v>282.09475154570418</v>
      </c>
      <c r="AE48" s="53">
        <f t="shared" si="340"/>
        <v>-15.608881533756159</v>
      </c>
      <c r="AF48" s="26"/>
      <c r="AG48" s="67">
        <f t="shared" si="341"/>
        <v>13.333332707968674</v>
      </c>
      <c r="AH48" s="67">
        <f t="shared" si="342"/>
        <v>110.4304510105605</v>
      </c>
      <c r="AI48" s="26"/>
      <c r="AJ48" s="20">
        <f t="shared" si="343"/>
        <v>140.10326514272052</v>
      </c>
    </row>
    <row r="49" spans="2:36" ht="15.75" x14ac:dyDescent="0.25">
      <c r="B49" s="113">
        <v>30</v>
      </c>
      <c r="C49" s="114"/>
      <c r="D49" s="100">
        <v>45365.375</v>
      </c>
      <c r="E49" s="97">
        <f t="shared" si="344"/>
        <v>4</v>
      </c>
      <c r="F49" s="98">
        <f t="shared" si="345"/>
        <v>86.083333333335759</v>
      </c>
      <c r="G49" s="17">
        <v>808910.69949999999</v>
      </c>
      <c r="H49" s="17">
        <v>9158938.8609999996</v>
      </c>
      <c r="I49" s="18">
        <v>2529.701</v>
      </c>
      <c r="K49" s="19">
        <f t="shared" ref="K49" si="346">(G49-G48)*100</f>
        <v>-0.84999999962747097</v>
      </c>
      <c r="L49" s="20">
        <f t="shared" ref="L49" si="347">(H49-H48)*100</f>
        <v>0.24999994784593582</v>
      </c>
      <c r="M49" s="20">
        <f t="shared" ref="M49" si="348">SQRT(K49^2+L49^2)</f>
        <v>0.88600224225995683</v>
      </c>
      <c r="N49" s="20">
        <f t="shared" ref="N49" si="349">(I49-I48)*100</f>
        <v>-0.15000000003055902</v>
      </c>
      <c r="O49" s="21">
        <f t="shared" ref="O49" si="350">(SQRT((G49-G48)^2+(H49-H48)^2+(I49-I48)^2)*100)</f>
        <v>0.89861002292364789</v>
      </c>
      <c r="P49" s="21">
        <f t="shared" ref="P49" si="351">O49/(F49-F48)</f>
        <v>0.22465250573091197</v>
      </c>
      <c r="Q49" s="22">
        <f t="shared" ref="Q49" si="352">(P49-P48)/(F49-F48)</f>
        <v>3.7413125553308904E-2</v>
      </c>
      <c r="R49" s="26"/>
      <c r="S49" s="52">
        <f t="shared" ref="S49" si="353">IF(K49&lt;0, ATAN2(L49,K49)*180/PI()+360,ATAN2(L49,K49)*180/PI())</f>
        <v>286.38953710519331</v>
      </c>
      <c r="T49" s="53">
        <f t="shared" ref="T49" si="354">ATAN(N49/M49)*180/PI()</f>
        <v>-9.6090490145468497</v>
      </c>
      <c r="U49" s="26"/>
      <c r="V49" s="23">
        <f t="shared" ref="V49" si="355">(G49-$G$20)*100</f>
        <v>-1.5500000095926225</v>
      </c>
      <c r="W49" s="21">
        <f t="shared" ref="W49" si="356">(H49-$H$20)*100</f>
        <v>0.39999987930059433</v>
      </c>
      <c r="X49" s="21">
        <f t="shared" ref="X49" si="357">SQRT(V49^2+W49^2)</f>
        <v>1.6007810384864072</v>
      </c>
      <c r="Y49" s="21">
        <f t="shared" ref="Y49" si="358">(I49-$I$20)*100</f>
        <v>-0.34999999998035491</v>
      </c>
      <c r="Z49" s="21">
        <f t="shared" ref="Z49" si="359">SQRT((G49-$G$20)^2+(H49-$H$20)^2+(I49-$I$20)^2)*100</f>
        <v>1.6385969404230767</v>
      </c>
      <c r="AA49" s="21">
        <f t="shared" ref="AA49" si="360">Z49/F49</f>
        <v>1.9035008020403064E-2</v>
      </c>
      <c r="AB49" s="22">
        <f t="shared" ref="AB49" si="361">(AA49-$AA$20)/(F49-$F$20)</f>
        <v>2.2112303605501484E-4</v>
      </c>
      <c r="AC49" s="26"/>
      <c r="AD49" s="52">
        <f t="shared" ref="AD49" si="362">IF(F49&lt;=0,NA(),IF((G49-$G$20)&lt;0,ATAN2((H49-$H$20),(G49-$G$20))*180/PI()+360,ATAN2((H49-$H$20),(G49-$G$20))*180/PI()))</f>
        <v>284.47028983119759</v>
      </c>
      <c r="AE49" s="53">
        <f t="shared" ref="AE49" si="363">IF(E49&lt;=0,NA(),ATAN(Y49/X49)*180/PI())</f>
        <v>-12.333251199391942</v>
      </c>
      <c r="AF49" s="26"/>
      <c r="AG49" s="67">
        <f t="shared" ref="AG49" si="364">1/(O49/E49)</f>
        <v>4.4513191461919268</v>
      </c>
      <c r="AH49" s="67">
        <f t="shared" ref="AH49" si="365">1/(Z49/F49)</f>
        <v>52.534782172307438</v>
      </c>
      <c r="AI49" s="26"/>
      <c r="AJ49" s="20">
        <f t="shared" ref="AJ49" si="366">SQRT((G49-$E$11)^2+(H49-$F$11)^2+(I49-$G$11)^2)</f>
        <v>140.10196419945623</v>
      </c>
    </row>
    <row r="50" spans="2:36" ht="15.75" x14ac:dyDescent="0.25">
      <c r="B50" s="113">
        <v>31</v>
      </c>
      <c r="C50" s="114"/>
      <c r="D50" s="100">
        <v>45377.666666666664</v>
      </c>
      <c r="E50" s="97">
        <f t="shared" ref="E50" si="367">D50-D49</f>
        <v>12.291666666664241</v>
      </c>
      <c r="F50" s="98">
        <f t="shared" ref="F50" si="368">D50-D$20</f>
        <v>98.375</v>
      </c>
      <c r="G50" s="17">
        <v>808910.70399999991</v>
      </c>
      <c r="H50" s="17">
        <v>9158938.8599999994</v>
      </c>
      <c r="I50" s="18">
        <v>2529.7024999999999</v>
      </c>
      <c r="K50" s="19">
        <f t="shared" ref="K50:K51" si="369">(G50-G49)*100</f>
        <v>0.44999999227002263</v>
      </c>
      <c r="L50" s="20">
        <f t="shared" ref="L50:L51" si="370">(H50-H49)*100</f>
        <v>-0.10000001639127731</v>
      </c>
      <c r="M50" s="20">
        <f t="shared" ref="M50:M51" si="371">SQRT(K50^2+L50^2)</f>
        <v>0.4609772188745081</v>
      </c>
      <c r="N50" s="20">
        <f t="shared" ref="N50:N51" si="372">(I50-I49)*100</f>
        <v>0.14999999998508429</v>
      </c>
      <c r="O50" s="21">
        <f t="shared" ref="O50:O51" si="373">(SQRT((G50-G49)^2+(H50-H49)^2+(I50-I49)^2)*100)</f>
        <v>0.48476798194270365</v>
      </c>
      <c r="P50" s="21">
        <f t="shared" ref="P50:P51" si="374">O50/(F50-F49)</f>
        <v>3.9438751073312489E-2</v>
      </c>
      <c r="Q50" s="22">
        <f t="shared" ref="Q50:Q51" si="375">(P50-P49)/(F50-F49)</f>
        <v>-1.5068237667061914E-2</v>
      </c>
      <c r="R50" s="26"/>
      <c r="S50" s="52">
        <f t="shared" ref="S50:S51" si="376">IF(K50&lt;0, ATAN2(L50,K50)*180/PI()+360,ATAN2(L50,K50)*180/PI())</f>
        <v>102.52880990636311</v>
      </c>
      <c r="T50" s="53">
        <f t="shared" ref="T50:T51" si="377">ATAN(N50/M50)*180/PI()</f>
        <v>18.0246646710603</v>
      </c>
      <c r="U50" s="26"/>
      <c r="V50" s="23">
        <f t="shared" ref="V50:V51" si="378">(G50-$G$20)*100</f>
        <v>-1.1000000173225999</v>
      </c>
      <c r="W50" s="21">
        <f t="shared" ref="W50:W51" si="379">(H50-$H$20)*100</f>
        <v>0.29999986290931702</v>
      </c>
      <c r="X50" s="21">
        <f t="shared" ref="X50:X51" si="380">SQRT(V50^2+W50^2)</f>
        <v>1.140175405740419</v>
      </c>
      <c r="Y50" s="21">
        <f t="shared" ref="Y50:Y51" si="381">(I50-$I$20)*100</f>
        <v>-0.19999999999527063</v>
      </c>
      <c r="Z50" s="21">
        <f t="shared" ref="Z50:Z51" si="382">SQRT((G50-$G$20)^2+(H50-$H$20)^2+(I50-$I$20)^2)*100</f>
        <v>1.1575836712106116</v>
      </c>
      <c r="AA50" s="21">
        <f t="shared" ref="AA50:AA51" si="383">Z50/F50</f>
        <v>1.1767051295660601E-2</v>
      </c>
      <c r="AB50" s="22">
        <f t="shared" ref="AB50:AB51" si="384">(AA50-$AA$20)/(F50-$F$20)</f>
        <v>1.1961424442857028E-4</v>
      </c>
      <c r="AC50" s="26"/>
      <c r="AD50" s="52">
        <f t="shared" ref="AD50:AD51" si="385">IF(F50&lt;=0,NA(),IF((G50-$G$20)&lt;0,ATAN2((H50-$H$20),(G50-$G$20))*180/PI()+360,ATAN2((H50-$H$20),(G50-$G$20))*180/PI()))</f>
        <v>285.25511182771697</v>
      </c>
      <c r="AE50" s="53">
        <f t="shared" ref="AE50:AE51" si="386">IF(E50&lt;=0,NA(),ATAN(Y50/X50)*180/PI())</f>
        <v>-9.9491264624774143</v>
      </c>
      <c r="AF50" s="26"/>
      <c r="AG50" s="67">
        <f t="shared" ref="AG50:AG51" si="387">1/(O50/E50)</f>
        <v>25.355772502559862</v>
      </c>
      <c r="AH50" s="67">
        <f t="shared" ref="AH50:AH51" si="388">1/(Z50/F50)</f>
        <v>84.98305776645806</v>
      </c>
      <c r="AI50" s="26"/>
      <c r="AJ50" s="20">
        <f t="shared" ref="AJ50:AJ51" si="389">SQRT((G50-$E$11)^2+(H50-$F$11)^2+(I50-$G$11)^2)</f>
        <v>140.10236521770167</v>
      </c>
    </row>
    <row r="51" spans="2:36" ht="15.75" x14ac:dyDescent="0.25">
      <c r="B51" s="113">
        <v>32</v>
      </c>
      <c r="C51" s="114"/>
      <c r="D51" s="100">
        <v>45383.666666666664</v>
      </c>
      <c r="E51" s="97">
        <f t="shared" ref="E51" si="390">D51-D50</f>
        <v>6</v>
      </c>
      <c r="F51" s="98">
        <f t="shared" ref="F51" si="391">D51-D$20</f>
        <v>104.375</v>
      </c>
      <c r="G51" s="17">
        <v>808910.71299999999</v>
      </c>
      <c r="H51" s="17">
        <v>9158938.8589999992</v>
      </c>
      <c r="I51" s="18">
        <v>2529.7025000000003</v>
      </c>
      <c r="K51" s="19">
        <f t="shared" si="369"/>
        <v>0.90000000782310963</v>
      </c>
      <c r="L51" s="20">
        <f t="shared" si="370"/>
        <v>-0.10000001639127731</v>
      </c>
      <c r="M51" s="20">
        <f t="shared" si="371"/>
        <v>0.905538523399117</v>
      </c>
      <c r="N51" s="20">
        <f t="shared" si="372"/>
        <v>4.5474735088646412E-11</v>
      </c>
      <c r="O51" s="21">
        <f t="shared" si="373"/>
        <v>0.90553852339911689</v>
      </c>
      <c r="P51" s="21">
        <f t="shared" si="374"/>
        <v>0.15092308723318615</v>
      </c>
      <c r="Q51" s="22">
        <f t="shared" si="375"/>
        <v>1.8580722693312277E-2</v>
      </c>
      <c r="R51" s="26"/>
      <c r="S51" s="52">
        <f t="shared" si="376"/>
        <v>96.340192722023048</v>
      </c>
      <c r="T51" s="53">
        <f t="shared" si="377"/>
        <v>2.8773048608408367E-9</v>
      </c>
      <c r="U51" s="26"/>
      <c r="V51" s="23">
        <f t="shared" si="378"/>
        <v>-0.20000000949949026</v>
      </c>
      <c r="W51" s="21">
        <f t="shared" si="379"/>
        <v>0.1999998465180397</v>
      </c>
      <c r="X51" s="21">
        <f t="shared" si="380"/>
        <v>0.28284261066366156</v>
      </c>
      <c r="Y51" s="21">
        <f t="shared" si="381"/>
        <v>-0.19999999994979589</v>
      </c>
      <c r="Z51" s="21">
        <f t="shared" si="382"/>
        <v>0.3464100783564964</v>
      </c>
      <c r="AA51" s="21">
        <f t="shared" si="383"/>
        <v>3.3188989543137381E-3</v>
      </c>
      <c r="AB51" s="22">
        <f t="shared" si="384"/>
        <v>3.1797834292826231E-5</v>
      </c>
      <c r="AC51" s="26"/>
      <c r="AD51" s="52">
        <f t="shared" si="385"/>
        <v>314.99997665461848</v>
      </c>
      <c r="AE51" s="53">
        <f t="shared" si="386"/>
        <v>-35.264399398207338</v>
      </c>
      <c r="AF51" s="26"/>
      <c r="AG51" s="67">
        <f t="shared" si="387"/>
        <v>6.6258914943539011</v>
      </c>
      <c r="AH51" s="67">
        <f t="shared" si="388"/>
        <v>301.30474406286163</v>
      </c>
      <c r="AI51" s="26"/>
      <c r="AJ51" s="20">
        <f t="shared" si="389"/>
        <v>140.10204301021619</v>
      </c>
    </row>
    <row r="52" spans="2:36" ht="15.75" x14ac:dyDescent="0.25">
      <c r="B52" s="113">
        <v>33</v>
      </c>
      <c r="C52" s="114"/>
      <c r="D52" s="100">
        <v>45385.666666666664</v>
      </c>
      <c r="E52" s="97">
        <f t="shared" ref="E52:E53" si="392">D52-D51</f>
        <v>2</v>
      </c>
      <c r="F52" s="98">
        <f t="shared" ref="F52:F53" si="393">D52-D$20</f>
        <v>106.375</v>
      </c>
      <c r="G52" s="17">
        <v>808910.71</v>
      </c>
      <c r="H52" s="17">
        <v>9158938.8605000004</v>
      </c>
      <c r="I52" s="18">
        <v>2529.703</v>
      </c>
      <c r="K52" s="19">
        <f t="shared" ref="K52:K53" si="394">(G52-G51)*100</f>
        <v>-0.30000000260770321</v>
      </c>
      <c r="L52" s="20">
        <f t="shared" ref="L52:L53" si="395">(H52-H51)*100</f>
        <v>0.15000011771917343</v>
      </c>
      <c r="M52" s="20">
        <f t="shared" ref="M52:M53" si="396">SQRT(K52^2+L52^2)</f>
        <v>0.33541025160300009</v>
      </c>
      <c r="N52" s="20">
        <f t="shared" ref="N52:N53" si="397">(I52-I51)*100</f>
        <v>4.9999999964711606E-2</v>
      </c>
      <c r="O52" s="21">
        <f t="shared" ref="O52:O53" si="398">(SQRT((G52-G51)^2+(H52-H51)^2+(I52-I51)^2)*100)</f>
        <v>0.33911655352822129</v>
      </c>
      <c r="P52" s="21">
        <f t="shared" ref="P52:P53" si="399">O52/(F52-F51)</f>
        <v>0.16955827676411064</v>
      </c>
      <c r="Q52" s="22">
        <f t="shared" ref="Q52:Q53" si="400">(P52-P51)/(F52-F51)</f>
        <v>9.3175947654622476E-3</v>
      </c>
      <c r="R52" s="26"/>
      <c r="S52" s="52">
        <f t="shared" ref="S52:S53" si="401">IF(K52&lt;0, ATAN2(L52,K52)*180/PI()+360,ATAN2(L52,K52)*180/PI())</f>
        <v>296.56506896402607</v>
      </c>
      <c r="T52" s="53">
        <f t="shared" ref="T52:T53" si="402">ATAN(N52/M52)*180/PI()</f>
        <v>8.4787117716201443</v>
      </c>
      <c r="U52" s="26"/>
      <c r="V52" s="23">
        <f t="shared" ref="V52:V53" si="403">(G52-$G$20)*100</f>
        <v>-0.50000001210719347</v>
      </c>
      <c r="W52" s="21">
        <f t="shared" ref="W52:W53" si="404">(H52-$H$20)*100</f>
        <v>0.34999996423721313</v>
      </c>
      <c r="X52" s="21">
        <f t="shared" ref="X52:X53" si="405">SQRT(V52^2+W52^2)</f>
        <v>0.61032777019667395</v>
      </c>
      <c r="Y52" s="21">
        <f t="shared" ref="Y52:Y53" si="406">(I52-$I$20)*100</f>
        <v>-0.14999999998508429</v>
      </c>
      <c r="Z52" s="21">
        <f t="shared" ref="Z52:Z53" si="407">SQRT((G52-$G$20)^2+(H52-$H$20)^2+(I52-$I$20)^2)*100</f>
        <v>0.62849024421129196</v>
      </c>
      <c r="AA52" s="21">
        <f t="shared" ref="AA52:AA53" si="408">Z52/F52</f>
        <v>5.9082514144422277E-3</v>
      </c>
      <c r="AB52" s="22">
        <f t="shared" ref="AB52:AB53" si="409">(AA52-$AA$20)/(F52-$F$20)</f>
        <v>5.5541728925426348E-5</v>
      </c>
      <c r="AC52" s="26"/>
      <c r="AD52" s="52">
        <f t="shared" ref="AD52:AD53" si="410">IF(F52&lt;=0,NA(),IF((G52-$G$20)&lt;0,ATAN2((H52-$H$20),(G52-$G$20))*180/PI()+360,ATAN2((H52-$H$20),(G52-$G$20))*180/PI()))</f>
        <v>304.99201679635655</v>
      </c>
      <c r="AE52" s="53">
        <f t="shared" ref="AE52:AE53" si="411">IF(E52&lt;=0,NA(),ATAN(Y52/X52)*180/PI())</f>
        <v>-13.807890137933093</v>
      </c>
      <c r="AF52" s="26"/>
      <c r="AG52" s="67">
        <f t="shared" ref="AG52:AG53" si="412">1/(O52/E52)</f>
        <v>5.8976773005967695</v>
      </c>
      <c r="AH52" s="67">
        <f t="shared" ref="AH52:AH53" si="413">1/(Z52/F52)</f>
        <v>169.2548149788588</v>
      </c>
      <c r="AI52" s="26"/>
      <c r="AJ52" s="20">
        <f t="shared" ref="AJ52:AJ53" si="414">SQRT((G52-$E$11)^2+(H52-$F$11)^2+(I52-$G$11)^2)</f>
        <v>140.10102006877585</v>
      </c>
    </row>
    <row r="53" spans="2:36" ht="15.75" x14ac:dyDescent="0.25">
      <c r="B53" s="113">
        <v>34</v>
      </c>
      <c r="C53" s="114"/>
      <c r="D53" s="100">
        <v>45398.666666666664</v>
      </c>
      <c r="E53" s="97">
        <f t="shared" si="392"/>
        <v>13</v>
      </c>
      <c r="F53" s="98">
        <f t="shared" si="393"/>
        <v>119.375</v>
      </c>
      <c r="G53" s="17">
        <v>808910.71</v>
      </c>
      <c r="H53" s="17">
        <v>9158938.8594999984</v>
      </c>
      <c r="I53" s="18">
        <v>2529.7035000000001</v>
      </c>
      <c r="K53" s="19">
        <f t="shared" si="394"/>
        <v>0</v>
      </c>
      <c r="L53" s="20">
        <f t="shared" si="395"/>
        <v>-0.10000020265579224</v>
      </c>
      <c r="M53" s="20">
        <f t="shared" si="396"/>
        <v>0.10000020265579224</v>
      </c>
      <c r="N53" s="20">
        <f t="shared" si="397"/>
        <v>5.0000000010186341E-2</v>
      </c>
      <c r="O53" s="21">
        <f t="shared" si="398"/>
        <v>0.11180358014043267</v>
      </c>
      <c r="P53" s="21">
        <f t="shared" si="399"/>
        <v>8.6002753954178973E-3</v>
      </c>
      <c r="Q53" s="22">
        <f t="shared" si="400"/>
        <v>-1.2381384720668675E-2</v>
      </c>
      <c r="R53" s="26"/>
      <c r="S53" s="52">
        <f t="shared" si="401"/>
        <v>180</v>
      </c>
      <c r="T53" s="53">
        <f t="shared" si="402"/>
        <v>26.565004736536004</v>
      </c>
      <c r="U53" s="26"/>
      <c r="V53" s="23">
        <f t="shared" si="403"/>
        <v>-0.50000001210719347</v>
      </c>
      <c r="W53" s="21">
        <f t="shared" si="404"/>
        <v>0.2499997615814209</v>
      </c>
      <c r="X53" s="21">
        <f t="shared" si="405"/>
        <v>0.55901689857996328</v>
      </c>
      <c r="Y53" s="21">
        <f t="shared" si="406"/>
        <v>-9.9999999974897946E-2</v>
      </c>
      <c r="Z53" s="21">
        <f t="shared" si="407"/>
        <v>0.56789074027751196</v>
      </c>
      <c r="AA53" s="21">
        <f t="shared" si="408"/>
        <v>4.7571999185550742E-3</v>
      </c>
      <c r="AB53" s="22">
        <f t="shared" si="409"/>
        <v>3.9850889370094863E-5</v>
      </c>
      <c r="AC53" s="26"/>
      <c r="AD53" s="52">
        <f t="shared" si="410"/>
        <v>296.56502876551593</v>
      </c>
      <c r="AE53" s="53">
        <f t="shared" si="411"/>
        <v>-10.142107855987684</v>
      </c>
      <c r="AF53" s="26"/>
      <c r="AG53" s="67">
        <f t="shared" si="412"/>
        <v>116.2753463142338</v>
      </c>
      <c r="AH53" s="67">
        <f t="shared" si="413"/>
        <v>210.20768879179971</v>
      </c>
      <c r="AI53" s="26"/>
      <c r="AJ53" s="20">
        <f t="shared" si="414"/>
        <v>140.10203110634316</v>
      </c>
    </row>
    <row r="54" spans="2:36" ht="15.75" x14ac:dyDescent="0.25">
      <c r="B54" s="113">
        <v>35</v>
      </c>
      <c r="C54" s="114"/>
      <c r="D54" s="100">
        <v>45413.666666666664</v>
      </c>
      <c r="E54" s="97">
        <f t="shared" ref="E54" si="415">D54-D53</f>
        <v>15</v>
      </c>
      <c r="F54" s="98">
        <f t="shared" ref="F54" si="416">D54-D$20</f>
        <v>134.375</v>
      </c>
      <c r="G54" s="17">
        <v>808910.70050000004</v>
      </c>
      <c r="H54" s="17">
        <v>9158938.863499999</v>
      </c>
      <c r="I54" s="18">
        <v>2529.6999999999998</v>
      </c>
      <c r="K54" s="19">
        <f t="shared" ref="K54" si="417">(G54-G53)*100</f>
        <v>-0.94999999273568392</v>
      </c>
      <c r="L54" s="20">
        <f t="shared" ref="L54" si="418">(H54-H53)*100</f>
        <v>0.40000006556510925</v>
      </c>
      <c r="M54" s="20">
        <f t="shared" ref="M54" si="419">SQRT(K54^2+L54^2)</f>
        <v>1.0307764251523661</v>
      </c>
      <c r="N54" s="20">
        <f t="shared" ref="N54" si="420">(I54-I53)*100</f>
        <v>-0.35000000002582965</v>
      </c>
      <c r="O54" s="21">
        <f t="shared" ref="O54" si="421">(SQRT((G54-G53)^2+(H54-H53)^2+(I54-I53)^2)*100)</f>
        <v>1.0885770706146496</v>
      </c>
      <c r="P54" s="21">
        <f t="shared" ref="P54" si="422">O54/(F54-F53)</f>
        <v>7.2571804707643309E-2</v>
      </c>
      <c r="Q54" s="22">
        <f t="shared" ref="Q54" si="423">(P54-P53)/(F54-F53)</f>
        <v>4.2647686208150274E-3</v>
      </c>
      <c r="R54" s="26"/>
      <c r="S54" s="52">
        <f t="shared" ref="S54" si="424">IF(K54&lt;0, ATAN2(L54,K54)*180/PI()+360,ATAN2(L54,K54)*180/PI())</f>
        <v>292.83365769345602</v>
      </c>
      <c r="T54" s="53">
        <f t="shared" ref="T54" si="425">ATAN(N54/M54)*180/PI()</f>
        <v>-18.754911898096815</v>
      </c>
      <c r="U54" s="26"/>
      <c r="V54" s="23">
        <f t="shared" ref="V54" si="426">(G54-$G$20)*100</f>
        <v>-1.4500000048428774</v>
      </c>
      <c r="W54" s="21">
        <f t="shared" ref="W54" si="427">(H54-$H$20)*100</f>
        <v>0.64999982714653015</v>
      </c>
      <c r="X54" s="21">
        <f t="shared" ref="X54" si="428">SQRT(V54^2+W54^2)</f>
        <v>1.5890247919195168</v>
      </c>
      <c r="Y54" s="21">
        <f t="shared" ref="Y54" si="429">(I54-$I$20)*100</f>
        <v>-0.4500000000007276</v>
      </c>
      <c r="Z54" s="21">
        <f t="shared" ref="Z54" si="430">SQRT((G54-$G$20)^2+(H54-$H$20)^2+(I54-$I$20)^2)*100</f>
        <v>1.6515143927121914</v>
      </c>
      <c r="AA54" s="21">
        <f t="shared" ref="AA54" si="431">Z54/F54</f>
        <v>1.2290339666695377E-2</v>
      </c>
      <c r="AB54" s="22">
        <f t="shared" ref="AB54" si="432">(AA54-$AA$20)/(F54-$F$20)</f>
        <v>9.1462992868430714E-5</v>
      </c>
      <c r="AC54" s="26"/>
      <c r="AD54" s="52">
        <f t="shared" ref="AD54" si="433">IF(F54&lt;=0,NA(),IF((G54-$G$20)&lt;0,ATAN2((H54-$H$20),(G54-$G$20))*180/PI()+360,ATAN2((H54-$H$20),(G54-$G$20))*180/PI()))</f>
        <v>294.1455362016759</v>
      </c>
      <c r="AE54" s="53">
        <f t="shared" ref="AE54" si="434">IF(E54&lt;=0,NA(),ATAN(Y54/X54)*180/PI())</f>
        <v>-15.811727377442827</v>
      </c>
      <c r="AF54" s="26"/>
      <c r="AG54" s="67">
        <f t="shared" ref="AG54" si="435">1/(O54/E54)</f>
        <v>13.779456140418668</v>
      </c>
      <c r="AH54" s="67">
        <f t="shared" ref="AH54" si="436">1/(Z54/F54)</f>
        <v>81.364716282807152</v>
      </c>
      <c r="AI54" s="26"/>
      <c r="AJ54" s="20">
        <f t="shared" ref="AJ54" si="437">SQRT((G54-$E$11)^2+(H54-$F$11)^2+(I54-$G$11)^2)</f>
        <v>140.09930234993388</v>
      </c>
    </row>
    <row r="55" spans="2:36" ht="15.75" x14ac:dyDescent="0.25">
      <c r="B55" s="113">
        <v>36</v>
      </c>
      <c r="C55" s="114"/>
      <c r="D55" s="100">
        <v>45418.666666666664</v>
      </c>
      <c r="E55" s="97">
        <f t="shared" ref="E55" si="438">D55-D54</f>
        <v>5</v>
      </c>
      <c r="F55" s="98">
        <f t="shared" ref="F55" si="439">D55-D$20</f>
        <v>139.375</v>
      </c>
      <c r="G55" s="17">
        <v>808910.70650000009</v>
      </c>
      <c r="H55" s="17">
        <v>9158938.8609999996</v>
      </c>
      <c r="I55" s="18">
        <v>2529.7049999999999</v>
      </c>
      <c r="K55" s="19">
        <f t="shared" ref="K55" si="440">(G55-G54)*100</f>
        <v>0.60000000521540642</v>
      </c>
      <c r="L55" s="20">
        <f t="shared" ref="L55" si="441">(H55-H54)*100</f>
        <v>-0.24999994784593582</v>
      </c>
      <c r="M55" s="20">
        <f t="shared" ref="M55" si="442">SQRT(K55^2+L55^2)</f>
        <v>0.64999998475496779</v>
      </c>
      <c r="N55" s="20">
        <f t="shared" ref="N55" si="443">(I55-I54)*100</f>
        <v>0.50000000001091394</v>
      </c>
      <c r="O55" s="21">
        <f t="shared" ref="O55" si="444">(SQRT((G55-G54)^2+(H55-H54)^2+(I55-I54)^2)*100)</f>
        <v>0.82006096126591244</v>
      </c>
      <c r="P55" s="21">
        <f t="shared" ref="P55" si="445">O55/(F55-F54)</f>
        <v>0.16401219225318248</v>
      </c>
      <c r="Q55" s="22">
        <f t="shared" ref="Q55" si="446">(P55-P54)/(F55-F54)</f>
        <v>1.8288077509107832E-2</v>
      </c>
      <c r="R55" s="26"/>
      <c r="S55" s="52">
        <f t="shared" ref="S55" si="447">IF(K55&lt;0, ATAN2(L55,K55)*180/PI()+360,ATAN2(L55,K55)*180/PI())</f>
        <v>112.61986052761463</v>
      </c>
      <c r="T55" s="53">
        <f t="shared" ref="T55" si="448">ATAN(N55/M55)*180/PI()</f>
        <v>37.56859267885644</v>
      </c>
      <c r="U55" s="26"/>
      <c r="V55" s="23">
        <f t="shared" ref="V55" si="449">(G55-$G$20)*100</f>
        <v>-0.84999999962747097</v>
      </c>
      <c r="W55" s="21">
        <f t="shared" ref="W55" si="450">(H55-$H$20)*100</f>
        <v>0.39999987930059433</v>
      </c>
      <c r="X55" s="21">
        <f t="shared" ref="X55" si="451">SQRT(V55^2+W55^2)</f>
        <v>0.93941465967228266</v>
      </c>
      <c r="Y55" s="21">
        <f t="shared" ref="Y55" si="452">(I55-$I$20)*100</f>
        <v>5.0000000010186341E-2</v>
      </c>
      <c r="Z55" s="21">
        <f t="shared" ref="Z55" si="453">SQRT((G55-$G$20)^2+(H55-$H$20)^2+(I55-$I$20)^2)*100</f>
        <v>0.94074433445448369</v>
      </c>
      <c r="AA55" s="21">
        <f t="shared" ref="AA55" si="454">Z55/F55</f>
        <v>6.7497351350994349E-3</v>
      </c>
      <c r="AB55" s="22">
        <f t="shared" ref="AB55" si="455">(AA55-$AA$20)/(F55-$F$20)</f>
        <v>4.8428592897574418E-5</v>
      </c>
      <c r="AC55" s="26"/>
      <c r="AD55" s="52">
        <f t="shared" ref="AD55" si="456">IF(F55&lt;=0,NA(),IF((G55-$G$20)&lt;0,ATAN2((H55-$H$20),(G55-$G$20))*180/PI()+360,ATAN2((H55-$H$20),(G55-$G$20))*180/PI()))</f>
        <v>295.20111699426354</v>
      </c>
      <c r="AE55" s="53">
        <f t="shared" ref="AE55" si="457">IF(E55&lt;=0,NA(),ATAN(Y55/X55)*180/PI())</f>
        <v>3.0466720441965514</v>
      </c>
      <c r="AF55" s="26"/>
      <c r="AG55" s="67">
        <f t="shared" ref="AG55" si="458">1/(O55/E55)</f>
        <v>6.0971076982881804</v>
      </c>
      <c r="AH55" s="67">
        <f t="shared" ref="AH55" si="459">1/(Z55/F55)</f>
        <v>148.15396159767511</v>
      </c>
      <c r="AI55" s="26"/>
      <c r="AJ55" s="20">
        <f t="shared" ref="AJ55" si="460">SQRT((G55-$E$11)^2+(H55-$F$11)^2+(I55-$G$11)^2)</f>
        <v>140.10112653559091</v>
      </c>
    </row>
    <row r="56" spans="2:36" ht="15.75" x14ac:dyDescent="0.25">
      <c r="B56" s="113">
        <v>37</v>
      </c>
      <c r="C56" s="114"/>
      <c r="D56" s="100">
        <v>45422.666666666664</v>
      </c>
      <c r="E56" s="97">
        <f t="shared" ref="E56" si="461">D56-D55</f>
        <v>4</v>
      </c>
      <c r="F56" s="98">
        <f t="shared" ref="F56" si="462">D56-D$20</f>
        <v>143.375</v>
      </c>
      <c r="G56" s="17">
        <v>808910.70350000006</v>
      </c>
      <c r="H56" s="17">
        <v>9158938.8629999999</v>
      </c>
      <c r="I56" s="18">
        <v>2529.7025000000003</v>
      </c>
      <c r="K56" s="19">
        <f t="shared" ref="K56" si="463">(G56-G55)*100</f>
        <v>-0.30000000260770321</v>
      </c>
      <c r="L56" s="20">
        <f t="shared" ref="L56" si="464">(H56-H55)*100</f>
        <v>0.20000003278255463</v>
      </c>
      <c r="M56" s="20">
        <f t="shared" ref="M56" si="465">SQRT(K56^2+L56^2)</f>
        <v>0.36055514790062954</v>
      </c>
      <c r="N56" s="20">
        <f t="shared" ref="N56" si="466">(I56-I55)*100</f>
        <v>-0.24999999995998223</v>
      </c>
      <c r="O56" s="21">
        <f t="shared" ref="O56" si="467">(SQRT((G56-G55)^2+(H56-H55)^2+(I56-I55)^2)*100)</f>
        <v>0.43874823607353225</v>
      </c>
      <c r="P56" s="21">
        <f t="shared" ref="P56" si="468">O56/(F56-F55)</f>
        <v>0.10968705901838306</v>
      </c>
      <c r="Q56" s="22">
        <f t="shared" ref="Q56" si="469">(P56-P55)/(F56-F55)</f>
        <v>-1.3581283308699853E-2</v>
      </c>
      <c r="R56" s="26"/>
      <c r="S56" s="52">
        <f t="shared" ref="S56" si="470">IF(K56&lt;0, ATAN2(L56,K56)*180/PI()+360,ATAN2(L56,K56)*180/PI())</f>
        <v>303.69007163066055</v>
      </c>
      <c r="T56" s="53">
        <f t="shared" ref="T56" si="471">ATAN(N56/M56)*180/PI()</f>
        <v>-34.736479762403079</v>
      </c>
      <c r="U56" s="26"/>
      <c r="V56" s="23">
        <f t="shared" ref="V56" si="472">(G56-$G$20)*100</f>
        <v>-1.1500000022351742</v>
      </c>
      <c r="W56" s="21">
        <f t="shared" ref="W56" si="473">(H56-$H$20)*100</f>
        <v>0.59999991208314896</v>
      </c>
      <c r="X56" s="21">
        <f t="shared" ref="X56" si="474">SQRT(V56^2+W56^2)</f>
        <v>1.297112138421612</v>
      </c>
      <c r="Y56" s="21">
        <f t="shared" ref="Y56" si="475">(I56-$I$20)*100</f>
        <v>-0.19999999994979589</v>
      </c>
      <c r="Z56" s="21">
        <f t="shared" ref="Z56" si="476">SQRT((G56-$G$20)^2+(H56-$H$20)^2+(I56-$I$20)^2)*100</f>
        <v>1.3124404365991644</v>
      </c>
      <c r="AA56" s="21">
        <f t="shared" ref="AA56" si="477">Z56/F56</f>
        <v>9.1539001680848442E-3</v>
      </c>
      <c r="AB56" s="22">
        <f t="shared" ref="AB56" si="478">(AA56-$AA$20)/(F56-$F$20)</f>
        <v>6.384585993433195E-5</v>
      </c>
      <c r="AC56" s="26"/>
      <c r="AD56" s="52">
        <f t="shared" ref="AD56" si="479">IF(F56&lt;=0,NA(),IF((G56-$G$20)&lt;0,ATAN2((H56-$H$20),(G56-$G$20))*180/PI()+360,ATAN2((H56-$H$20),(G56-$G$20))*180/PI()))</f>
        <v>297.55280808804378</v>
      </c>
      <c r="AE56" s="53">
        <f t="shared" ref="AE56" si="480">IF(E56&lt;=0,NA(),ATAN(Y56/X56)*180/PI())</f>
        <v>-8.7653324476251662</v>
      </c>
      <c r="AF56" s="26"/>
      <c r="AG56" s="67">
        <f t="shared" ref="AG56" si="481">1/(O56/E56)</f>
        <v>9.1168457696764804</v>
      </c>
      <c r="AH56" s="67">
        <f t="shared" ref="AH56" si="482">1/(Z56/F56)</f>
        <v>109.2430528668544</v>
      </c>
      <c r="AI56" s="26"/>
      <c r="AJ56" s="20">
        <f t="shared" ref="AJ56" si="483">SQRT((G56-$E$11)^2+(H56-$F$11)^2+(I56-$G$11)^2)</f>
        <v>140.09947316711057</v>
      </c>
    </row>
    <row r="57" spans="2:36" ht="15.75" x14ac:dyDescent="0.25">
      <c r="B57" s="113">
        <v>38</v>
      </c>
      <c r="C57" s="114"/>
      <c r="D57" s="100">
        <v>45426.666666666664</v>
      </c>
      <c r="E57" s="97">
        <f t="shared" ref="E57" si="484">D57-D56</f>
        <v>4</v>
      </c>
      <c r="F57" s="98">
        <f t="shared" ref="F57" si="485">D57-D$20</f>
        <v>147.375</v>
      </c>
      <c r="G57" s="17">
        <v>808910.71600000001</v>
      </c>
      <c r="H57" s="17">
        <v>9158938.8614999987</v>
      </c>
      <c r="I57" s="18">
        <v>2529.7015000000001</v>
      </c>
      <c r="K57" s="19">
        <f t="shared" ref="K57" si="486">(G57-G56)*100</f>
        <v>1.2499999953433871</v>
      </c>
      <c r="L57" s="20">
        <f t="shared" ref="L57" si="487">(H57-H56)*100</f>
        <v>-0.15000011771917343</v>
      </c>
      <c r="M57" s="20">
        <f t="shared" ref="M57" si="488">SQRT(K57^2+L57^2)</f>
        <v>1.2589678406036564</v>
      </c>
      <c r="N57" s="20">
        <f t="shared" ref="N57" si="489">(I57-I56)*100</f>
        <v>-0.10000000002037268</v>
      </c>
      <c r="O57" s="21">
        <f t="shared" ref="O57" si="490">(SQRT((G57-G56)^2+(H57-H56)^2+(I57-I56)^2)*100)</f>
        <v>1.2629331034058409</v>
      </c>
      <c r="P57" s="21">
        <f t="shared" ref="P57" si="491">O57/(F57-F56)</f>
        <v>0.31573327585146022</v>
      </c>
      <c r="Q57" s="22">
        <f t="shared" ref="Q57" si="492">(P57-P56)/(F57-F56)</f>
        <v>5.1511554208269292E-2</v>
      </c>
      <c r="R57" s="26"/>
      <c r="S57" s="52">
        <f t="shared" ref="S57" si="493">IF(K57&lt;0, ATAN2(L57,K57)*180/PI()+360,ATAN2(L57,K57)*180/PI())</f>
        <v>96.84277875713272</v>
      </c>
      <c r="T57" s="53">
        <f t="shared" ref="T57" si="494">ATAN(N57/M57)*180/PI()</f>
        <v>-4.5414772257614393</v>
      </c>
      <c r="U57" s="26"/>
      <c r="V57" s="23">
        <f t="shared" ref="V57" si="495">(G57-$G$20)*100</f>
        <v>9.9999993108212948E-2</v>
      </c>
      <c r="W57" s="21">
        <f t="shared" ref="W57" si="496">(H57-$H$20)*100</f>
        <v>0.44999979436397552</v>
      </c>
      <c r="X57" s="21">
        <f t="shared" ref="X57" si="497">SQRT(V57^2+W57^2)</f>
        <v>0.46097702063038121</v>
      </c>
      <c r="Y57" s="21">
        <f t="shared" ref="Y57" si="498">(I57-$I$20)*100</f>
        <v>-0.29999999997016857</v>
      </c>
      <c r="Z57" s="21">
        <f t="shared" ref="Z57" si="499">SQRT((G57-$G$20)^2+(H57-$H$20)^2+(I57-$I$20)^2)*100</f>
        <v>0.54999983048303203</v>
      </c>
      <c r="AA57" s="21">
        <f t="shared" ref="AA57" si="500">Z57/F57</f>
        <v>3.7319751008178595E-3</v>
      </c>
      <c r="AB57" s="22">
        <f t="shared" ref="AB57" si="501">(AA57-$AA$20)/(F57-$F$20)</f>
        <v>2.5322986265091497E-5</v>
      </c>
      <c r="AC57" s="26"/>
      <c r="AD57" s="52">
        <f t="shared" ref="AD57" si="502">IF(F57&lt;=0,NA(),IF((G57-$G$20)&lt;0,ATAN2((H57-$H$20),(G57-$G$20))*180/PI()+360,ATAN2((H57-$H$20),(G57-$G$20))*180/PI()))</f>
        <v>12.528812417464126</v>
      </c>
      <c r="AE57" s="53">
        <f t="shared" ref="AE57" si="503">IF(E57&lt;=0,NA(),ATAN(Y57/X57)*180/PI())</f>
        <v>-33.055742639660906</v>
      </c>
      <c r="AF57" s="26"/>
      <c r="AG57" s="67">
        <f t="shared" ref="AG57" si="504">1/(O57/E57)</f>
        <v>3.1672303063502869</v>
      </c>
      <c r="AH57" s="67">
        <f t="shared" ref="AH57" si="505">1/(Z57/F57)</f>
        <v>267.95462804155653</v>
      </c>
      <c r="AI57" s="26"/>
      <c r="AJ57" s="20">
        <f t="shared" ref="AJ57" si="506">SQRT((G57-$E$11)^2+(H57-$F$11)^2+(I57-$G$11)^2)</f>
        <v>140.09909007566688</v>
      </c>
    </row>
    <row r="58" spans="2:36" ht="15.75" x14ac:dyDescent="0.25">
      <c r="B58" s="113">
        <v>39</v>
      </c>
      <c r="C58" s="114"/>
      <c r="D58" s="100">
        <v>45432.666666666664</v>
      </c>
      <c r="E58" s="97">
        <f t="shared" ref="E58" si="507">D58-D57</f>
        <v>6</v>
      </c>
      <c r="F58" s="98">
        <f t="shared" ref="F58" si="508">D58-D$20</f>
        <v>153.375</v>
      </c>
      <c r="G58" s="17">
        <v>808910.71100000001</v>
      </c>
      <c r="H58" s="17">
        <v>9158938.8609999996</v>
      </c>
      <c r="I58" s="18">
        <v>2529.6954999999998</v>
      </c>
      <c r="K58" s="19">
        <f t="shared" ref="K58" si="509">(G58-G57)*100</f>
        <v>-0.50000000046566129</v>
      </c>
      <c r="L58" s="20">
        <f t="shared" ref="L58" si="510">(H58-H57)*100</f>
        <v>-4.9999915063381195E-2</v>
      </c>
      <c r="M58" s="20">
        <f t="shared" ref="M58" si="511">SQRT(K58^2+L58^2)</f>
        <v>0.50249377306789245</v>
      </c>
      <c r="N58" s="20">
        <f t="shared" ref="N58" si="512">(I58-I57)*100</f>
        <v>-0.60000000003128662</v>
      </c>
      <c r="O58" s="21">
        <f t="shared" ref="O58" si="513">(SQRT((G58-G57)^2+(H58-H57)^2+(I58-I57)^2)*100)</f>
        <v>0.78262378702001545</v>
      </c>
      <c r="P58" s="21">
        <f t="shared" ref="P58" si="514">O58/(F58-F57)</f>
        <v>0.13043729783666924</v>
      </c>
      <c r="Q58" s="22">
        <f t="shared" ref="Q58" si="515">(P58-P57)/(F58-F57)</f>
        <v>-3.0882663002465161E-2</v>
      </c>
      <c r="R58" s="26"/>
      <c r="S58" s="52">
        <f t="shared" ref="S58" si="516">IF(K58&lt;0, ATAN2(L58,K58)*180/PI()+360,ATAN2(L58,K58)*180/PI())</f>
        <v>264.28941650443682</v>
      </c>
      <c r="T58" s="53">
        <f t="shared" ref="T58" si="517">ATAN(N58/M58)*180/PI()</f>
        <v>-50.054175545521431</v>
      </c>
      <c r="U58" s="26"/>
      <c r="V58" s="23">
        <f t="shared" ref="V58" si="518">(G58-$G$20)*100</f>
        <v>-0.40000000735744834</v>
      </c>
      <c r="W58" s="21">
        <f t="shared" ref="W58" si="519">(H58-$H$20)*100</f>
        <v>0.39999987930059433</v>
      </c>
      <c r="X58" s="21">
        <f t="shared" ref="X58" si="520">SQRT(V58^2+W58^2)</f>
        <v>0.5656853448043786</v>
      </c>
      <c r="Y58" s="21">
        <f t="shared" ref="Y58" si="521">(I58-$I$20)*100</f>
        <v>-0.90000000000145519</v>
      </c>
      <c r="Z58" s="21">
        <f t="shared" ref="Z58" si="522">SQRT((G58-$G$20)^2+(H58-$H$20)^2+(I58-$I$20)^2)*100</f>
        <v>1.0630145386254453</v>
      </c>
      <c r="AA58" s="21">
        <f t="shared" ref="AA58" si="523">Z58/F58</f>
        <v>6.9308201377372147E-3</v>
      </c>
      <c r="AB58" s="22">
        <f t="shared" ref="AB58" si="524">(AA58-$AA$20)/(F58-$F$20)</f>
        <v>4.5188721354439867E-5</v>
      </c>
      <c r="AC58" s="26"/>
      <c r="AD58" s="52">
        <f t="shared" ref="AD58" si="525">IF(F58&lt;=0,NA(),IF((G58-$G$20)&lt;0,ATAN2((H58-$H$20),(G58-$G$20))*180/PI()+360,ATAN2((H58-$H$20),(G58-$G$20))*180/PI()))</f>
        <v>314.99999082860211</v>
      </c>
      <c r="AE58" s="53">
        <f t="shared" ref="AE58" si="526">IF(E58&lt;=0,NA(),ATAN(Y58/X58)*180/PI())</f>
        <v>-57.849025523619531</v>
      </c>
      <c r="AF58" s="26"/>
      <c r="AG58" s="67">
        <f t="shared" ref="AG58" si="527">1/(O58/E58)</f>
        <v>7.6665188300065701</v>
      </c>
      <c r="AH58" s="67">
        <f t="shared" ref="AH58" si="528">1/(Z58/F58)</f>
        <v>144.28306897695396</v>
      </c>
      <c r="AI58" s="26"/>
      <c r="AJ58" s="20">
        <f t="shared" ref="AJ58" si="529">SQRT((G58-$E$11)^2+(H58-$F$11)^2+(I58-$G$11)^2)</f>
        <v>140.10003946303797</v>
      </c>
    </row>
    <row r="59" spans="2:36" ht="15.75" x14ac:dyDescent="0.25">
      <c r="B59" s="113">
        <v>40</v>
      </c>
      <c r="C59" s="114"/>
      <c r="D59" s="100">
        <v>45445.666666666664</v>
      </c>
      <c r="E59" s="97">
        <f t="shared" ref="E59" si="530">D59-D58</f>
        <v>13</v>
      </c>
      <c r="F59" s="98">
        <f t="shared" ref="F59" si="531">D59-D$20</f>
        <v>166.375</v>
      </c>
      <c r="G59" s="17">
        <v>808910.72450000001</v>
      </c>
      <c r="H59" s="17">
        <v>9158938.8589999992</v>
      </c>
      <c r="I59" s="18">
        <v>2529.701</v>
      </c>
      <c r="K59" s="19">
        <f t="shared" ref="K59" si="532">(G59-G58)*100</f>
        <v>1.3500000000931323</v>
      </c>
      <c r="L59" s="20">
        <f t="shared" ref="L59" si="533">(H59-H58)*100</f>
        <v>-0.20000003278255463</v>
      </c>
      <c r="M59" s="20">
        <f t="shared" ref="M59" si="534">SQRT(K59^2+L59^2)</f>
        <v>1.3647344112919846</v>
      </c>
      <c r="N59" s="20">
        <f t="shared" ref="N59" si="535">(I59-I58)*100</f>
        <v>0.55000000002110028</v>
      </c>
      <c r="O59" s="21">
        <f t="shared" ref="O59" si="536">(SQRT((G59-G58)^2+(H59-H58)^2+(I59-I58)^2)*100)</f>
        <v>1.4713939015055384</v>
      </c>
      <c r="P59" s="21">
        <f t="shared" ref="P59" si="537">O59/(F59-F58)</f>
        <v>0.1131841462696568</v>
      </c>
      <c r="Q59" s="22">
        <f t="shared" ref="Q59" si="538">(P59-P58)/(F59-F58)</f>
        <v>-1.3271655051548036E-3</v>
      </c>
      <c r="R59" s="26"/>
      <c r="S59" s="52">
        <f t="shared" ref="S59" si="539">IF(K59&lt;0, ATAN2(L59,K59)*180/PI()+360,ATAN2(L59,K59)*180/PI())</f>
        <v>98.426970382361475</v>
      </c>
      <c r="T59" s="53">
        <f t="shared" ref="T59" si="540">ATAN(N59/M59)*180/PI()</f>
        <v>21.949869339234308</v>
      </c>
      <c r="U59" s="26"/>
      <c r="V59" s="23">
        <f t="shared" ref="V59" si="541">(G59-$G$20)*100</f>
        <v>0.94999999273568392</v>
      </c>
      <c r="W59" s="21">
        <f t="shared" ref="W59" si="542">(H59-$H$20)*100</f>
        <v>0.1999998465180397</v>
      </c>
      <c r="X59" s="21">
        <f t="shared" ref="X59" si="543">SQRT(V59^2+W59^2)</f>
        <v>0.97082435322000393</v>
      </c>
      <c r="Y59" s="21">
        <f t="shared" ref="Y59" si="544">(I59-$I$20)*100</f>
        <v>-0.34999999998035491</v>
      </c>
      <c r="Z59" s="21">
        <f t="shared" ref="Z59" si="545">SQRT((G59-$G$20)^2+(H59-$H$20)^2+(I59-$I$20)^2)*100</f>
        <v>1.0319883355887736</v>
      </c>
      <c r="AA59" s="21">
        <f t="shared" ref="AA59" si="546">Z59/F59</f>
        <v>6.2027848870850402E-3</v>
      </c>
      <c r="AB59" s="22">
        <f t="shared" ref="AB59" si="547">(AA59-$AA$20)/(F59-$F$20)</f>
        <v>3.72819527398049E-5</v>
      </c>
      <c r="AC59" s="26"/>
      <c r="AD59" s="52">
        <f t="shared" ref="AD59" si="548">IF(F59&lt;=0,NA(),IF((G59-$G$20)&lt;0,ATAN2((H59-$H$20),(G59-$G$20))*180/PI()+360,ATAN2((H59-$H$20),(G59-$G$20))*180/PI()))</f>
        <v>78.111350735897261</v>
      </c>
      <c r="AE59" s="53">
        <f t="shared" ref="AE59" si="549">IF(E59&lt;=0,NA(),ATAN(Y59/X59)*180/PI())</f>
        <v>-19.825164168664831</v>
      </c>
      <c r="AF59" s="26"/>
      <c r="AG59" s="67">
        <f t="shared" ref="AG59" si="550">1/(O59/E59)</f>
        <v>8.8351596310806571</v>
      </c>
      <c r="AH59" s="67">
        <f t="shared" ref="AH59" si="551">1/(Z59/F59)</f>
        <v>161.21790747283899</v>
      </c>
      <c r="AI59" s="26"/>
      <c r="AJ59" s="20">
        <f t="shared" ref="AJ59" si="552">SQRT((G59-$E$11)^2+(H59-$F$11)^2+(I59-$G$11)^2)</f>
        <v>140.10030110829723</v>
      </c>
    </row>
    <row r="60" spans="2:36" ht="15.75" x14ac:dyDescent="0.25">
      <c r="B60" s="113">
        <v>41</v>
      </c>
      <c r="C60" s="114"/>
      <c r="D60" s="100">
        <v>45466.625</v>
      </c>
      <c r="E60" s="97">
        <f t="shared" ref="E60" si="553">D60-D59</f>
        <v>20.958333333335759</v>
      </c>
      <c r="F60" s="98">
        <f t="shared" ref="F60" si="554">D60-D$20</f>
        <v>187.33333333333576</v>
      </c>
      <c r="G60" s="17">
        <v>808910.70499999996</v>
      </c>
      <c r="H60" s="17">
        <v>9158938.8625000007</v>
      </c>
      <c r="I60" s="18">
        <v>2529.6930000000002</v>
      </c>
      <c r="K60" s="19">
        <f t="shared" ref="K60" si="555">(G60-G59)*100</f>
        <v>-1.9500000053085387</v>
      </c>
      <c r="L60" s="20">
        <f t="shared" ref="L60" si="556">(H60-H59)*100</f>
        <v>0.35000015050172806</v>
      </c>
      <c r="M60" s="20">
        <f t="shared" ref="M60" si="557">SQRT(K60^2+L60^2)</f>
        <v>1.9811613074291889</v>
      </c>
      <c r="N60" s="20">
        <f t="shared" ref="N60" si="558">(I60-I59)*100</f>
        <v>-0.79999999998108251</v>
      </c>
      <c r="O60" s="21">
        <f t="shared" ref="O60" si="559">(SQRT((G60-G59)^2+(H60-H59)^2+(I60-I59)^2)*100)</f>
        <v>2.1365860914141197</v>
      </c>
      <c r="P60" s="21">
        <f t="shared" ref="P60" si="560">O60/(F60-F59)</f>
        <v>0.10194446559430008</v>
      </c>
      <c r="Q60" s="22">
        <f t="shared" ref="Q60" si="561">(P60-P59)/(F60-F59)</f>
        <v>-5.3628695071278331E-4</v>
      </c>
      <c r="R60" s="26"/>
      <c r="S60" s="52">
        <f t="shared" ref="S60" si="562">IF(K60&lt;0, ATAN2(L60,K60)*180/PI()+360,ATAN2(L60,K60)*180/PI())</f>
        <v>280.17551510001567</v>
      </c>
      <c r="T60" s="53">
        <f t="shared" ref="T60" si="563">ATAN(N60/M60)*180/PI()</f>
        <v>-21.989031920560546</v>
      </c>
      <c r="U60" s="26"/>
      <c r="V60" s="23">
        <f t="shared" ref="V60" si="564">(G60-$G$20)*100</f>
        <v>-1.0000000125728548</v>
      </c>
      <c r="W60" s="21">
        <f t="shared" ref="W60" si="565">(H60-$H$20)*100</f>
        <v>0.54999999701976776</v>
      </c>
      <c r="X60" s="21">
        <f t="shared" ref="X60" si="566">SQRT(V60^2+W60^2)</f>
        <v>1.1412712306316384</v>
      </c>
      <c r="Y60" s="21">
        <f t="shared" ref="Y60" si="567">(I60-$I$20)*100</f>
        <v>-1.1499999999614374</v>
      </c>
      <c r="Z60" s="21">
        <f t="shared" ref="Z60" si="568">SQRT((G60-$G$20)^2+(H60-$H$20)^2+(I60-$I$20)^2)*100</f>
        <v>1.6201851813230366</v>
      </c>
      <c r="AA60" s="21">
        <f t="shared" ref="AA60" si="569">Z60/F60</f>
        <v>8.6486753451406519E-3</v>
      </c>
      <c r="AB60" s="22">
        <f t="shared" ref="AB60" si="570">(AA60-$AA$20)/(F60-$F$20)</f>
        <v>4.6167306112849858E-5</v>
      </c>
      <c r="AC60" s="26"/>
      <c r="AD60" s="52">
        <f t="shared" ref="AD60" si="571">IF(F60&lt;=0,NA(),IF((G60-$G$20)&lt;0,ATAN2((H60-$H$20),(G60-$G$20))*180/PI()+360,ATAN2((H60-$H$20),(G60-$G$20))*180/PI()))</f>
        <v>298.81079330768779</v>
      </c>
      <c r="AE60" s="53">
        <f t="shared" ref="AE60" si="572">IF(E60&lt;=0,NA(),ATAN(Y60/X60)*180/PI())</f>
        <v>-45.218271506614144</v>
      </c>
      <c r="AF60" s="26"/>
      <c r="AG60" s="67">
        <f t="shared" ref="AG60" si="573">1/(O60/E60)</f>
        <v>9.8092622701031846</v>
      </c>
      <c r="AH60" s="67">
        <f t="shared" ref="AH60" si="574">1/(Z60/F60)</f>
        <v>115.62464309194591</v>
      </c>
      <c r="AI60" s="26"/>
      <c r="AJ60" s="20">
        <f t="shared" ref="AJ60" si="575">SQRT((G60-$E$11)^2+(H60-$F$11)^2+(I60-$G$11)^2)</f>
        <v>140.09931719041654</v>
      </c>
    </row>
    <row r="61" spans="2:36" ht="15.75" x14ac:dyDescent="0.25">
      <c r="B61" s="113">
        <v>42</v>
      </c>
      <c r="C61" s="114"/>
      <c r="D61" s="100">
        <v>45478.625</v>
      </c>
      <c r="E61" s="97">
        <f t="shared" ref="E61" si="576">D61-D60</f>
        <v>12</v>
      </c>
      <c r="F61" s="98">
        <f t="shared" ref="F61" si="577">D61-D$20</f>
        <v>199.33333333333576</v>
      </c>
      <c r="G61" s="17">
        <v>808910.70500000007</v>
      </c>
      <c r="H61" s="17">
        <v>9158938.8629999999</v>
      </c>
      <c r="I61" s="18">
        <v>2529.6999999999998</v>
      </c>
      <c r="K61" s="19">
        <f t="shared" ref="K61" si="578">(G61-G60)*100</f>
        <v>1.1641532182693481E-8</v>
      </c>
      <c r="L61" s="20">
        <f t="shared" ref="L61" si="579">(H61-H60)*100</f>
        <v>4.9999915063381195E-2</v>
      </c>
      <c r="M61" s="20">
        <f t="shared" ref="M61" si="580">SQRT(K61^2+L61^2)</f>
        <v>4.9999915063382548E-2</v>
      </c>
      <c r="N61" s="20">
        <f t="shared" ref="N61" si="581">(I61-I60)*100</f>
        <v>0.69999999996070983</v>
      </c>
      <c r="O61" s="21">
        <f t="shared" ref="O61" si="582">(SQRT((G61-G60)^2+(H61-H60)^2+(I61-I60)^2)*100)</f>
        <v>0.70178343629024131</v>
      </c>
      <c r="P61" s="21">
        <f t="shared" ref="P61" si="583">O61/(F61-F60)</f>
        <v>5.8481953024186774E-2</v>
      </c>
      <c r="Q61" s="22">
        <f t="shared" ref="Q61" si="584">(P61-P60)/(F61-F60)</f>
        <v>-3.6218760475094421E-3</v>
      </c>
      <c r="R61" s="26"/>
      <c r="S61" s="52">
        <f t="shared" ref="S61" si="585">IF(K61&lt;0, ATAN2(L61,K61)*180/PI()+360,ATAN2(L61,K61)*180/PI())</f>
        <v>1.3340235884171516E-5</v>
      </c>
      <c r="T61" s="53">
        <f t="shared" ref="T61" si="586">ATAN(N61/M61)*180/PI()</f>
        <v>85.914390136663243</v>
      </c>
      <c r="U61" s="26"/>
      <c r="V61" s="23">
        <f t="shared" ref="V61" si="587">(G61-$G$20)*100</f>
        <v>-1.0000000009313226</v>
      </c>
      <c r="W61" s="21">
        <f t="shared" ref="W61" si="588">(H61-$H$20)*100</f>
        <v>0.59999991208314896</v>
      </c>
      <c r="X61" s="21">
        <f t="shared" ref="X61" si="589">SQRT(V61^2+W61^2)</f>
        <v>1.1661903345348184</v>
      </c>
      <c r="Y61" s="21">
        <f t="shared" ref="Y61" si="590">(I61-$I$20)*100</f>
        <v>-0.4500000000007276</v>
      </c>
      <c r="Z61" s="21">
        <f t="shared" ref="Z61" si="591">SQRT((G61-$G$20)^2+(H61-$H$20)^2+(I61-$I$20)^2)*100</f>
        <v>1.2499999585452339</v>
      </c>
      <c r="AA61" s="21">
        <f t="shared" ref="AA61" si="592">Z61/F61</f>
        <v>6.2709028020663145E-3</v>
      </c>
      <c r="AB61" s="22">
        <f t="shared" ref="AB61" si="593">(AA61-$AA$20)/(F61-$F$20)</f>
        <v>3.1459378605683471E-5</v>
      </c>
      <c r="AC61" s="26"/>
      <c r="AD61" s="52">
        <f t="shared" ref="AD61" si="594">IF(F61&lt;=0,NA(),IF((G61-$G$20)&lt;0,ATAN2((H61-$H$20),(G61-$G$20))*180/PI()+360,ATAN2((H61-$H$20),(G61-$G$20))*180/PI()))</f>
        <v>300.96375280466088</v>
      </c>
      <c r="AE61" s="53">
        <f t="shared" ref="AE61" si="595">IF(E61&lt;=0,NA(),ATAN(Y61/X61)*180/PI())</f>
        <v>-21.100196757341781</v>
      </c>
      <c r="AF61" s="26"/>
      <c r="AG61" s="67">
        <f t="shared" ref="AG61" si="596">1/(O61/E61)</f>
        <v>17.099292145500396</v>
      </c>
      <c r="AH61" s="67">
        <f t="shared" ref="AH61" si="597">1/(Z61/F61)</f>
        <v>159.46667195519149</v>
      </c>
      <c r="AI61" s="26"/>
      <c r="AJ61" s="20">
        <f t="shared" ref="AJ61" si="598">SQRT((G61-$E$11)^2+(H61-$F$11)^2+(I61-$G$11)^2)</f>
        <v>140.09914104376725</v>
      </c>
    </row>
    <row r="62" spans="2:36" ht="15.75" x14ac:dyDescent="0.25">
      <c r="B62" s="113">
        <v>43</v>
      </c>
      <c r="C62" s="114"/>
      <c r="D62" s="100">
        <v>45486.625</v>
      </c>
      <c r="E62" s="97">
        <f t="shared" ref="E62" si="599">D62-D61</f>
        <v>8</v>
      </c>
      <c r="F62" s="98">
        <f t="shared" ref="F62" si="600">D62-D$20</f>
        <v>207.33333333333576</v>
      </c>
      <c r="G62" s="17">
        <v>808910.70849999995</v>
      </c>
      <c r="H62" s="17">
        <v>9158938.8645000011</v>
      </c>
      <c r="I62" s="18">
        <v>2529.6959999999999</v>
      </c>
      <c r="K62" s="19">
        <f t="shared" ref="K62" si="601">(G62-G61)*100</f>
        <v>0.3499999875202775</v>
      </c>
      <c r="L62" s="20">
        <f t="shared" ref="L62" si="602">(H62-H61)*100</f>
        <v>0.15000011771917343</v>
      </c>
      <c r="M62" s="20">
        <f t="shared" ref="M62" si="603">SQRT(K62^2+L62^2)</f>
        <v>0.38078869019439154</v>
      </c>
      <c r="N62" s="20">
        <f t="shared" ref="N62" si="604">(I62-I61)*100</f>
        <v>-0.39999999999054126</v>
      </c>
      <c r="O62" s="21">
        <f t="shared" ref="O62" si="605">(SQRT((G62-G61)^2+(H62-H61)^2+(I62-I61)^2)*100)</f>
        <v>0.55226807491687713</v>
      </c>
      <c r="P62" s="21">
        <f t="shared" ref="P62" si="606">O62/(F62-F61)</f>
        <v>6.9033509364609641E-2</v>
      </c>
      <c r="Q62" s="22">
        <f t="shared" ref="Q62" si="607">(P62-P61)/(F62-F61)</f>
        <v>1.3189445425528584E-3</v>
      </c>
      <c r="R62" s="26"/>
      <c r="S62" s="52">
        <f t="shared" ref="S62" si="608">IF(K62&lt;0, ATAN2(L62,K62)*180/PI()+360,ATAN2(L62,K62)*180/PI())</f>
        <v>66.801392466081339</v>
      </c>
      <c r="T62" s="53">
        <f t="shared" ref="T62" si="609">ATAN(N62/M62)*180/PI()</f>
        <v>-46.409478564067982</v>
      </c>
      <c r="U62" s="26"/>
      <c r="V62" s="23">
        <f t="shared" ref="V62" si="610">(G62-$G$20)*100</f>
        <v>-0.65000001341104507</v>
      </c>
      <c r="W62" s="21">
        <f t="shared" ref="W62" si="611">(H62-$H$20)*100</f>
        <v>0.75000002980232239</v>
      </c>
      <c r="X62" s="21">
        <f t="shared" ref="X62" si="612">SQRT(V62^2+W62^2)</f>
        <v>0.99247169336855301</v>
      </c>
      <c r="Y62" s="21">
        <f t="shared" ref="Y62" si="613">(I62-$I$20)*100</f>
        <v>-0.84999999999126885</v>
      </c>
      <c r="Z62" s="21">
        <f t="shared" ref="Z62" si="614">SQRT((G62-$G$20)^2+(H62-$H$20)^2+(I62-$I$20)^2)*100</f>
        <v>1.3067134583079032</v>
      </c>
      <c r="AA62" s="21">
        <f t="shared" ref="AA62" si="615">Z62/F62</f>
        <v>6.3024764870155368E-3</v>
      </c>
      <c r="AB62" s="22">
        <f t="shared" ref="AB62" si="616">(AA62-$AA$20)/(F62-$F$20)</f>
        <v>3.039779656116783E-5</v>
      </c>
      <c r="AC62" s="26"/>
      <c r="AD62" s="52">
        <f t="shared" ref="AD62" si="617">IF(F62&lt;=0,NA(),IF((G62-$G$20)&lt;0,ATAN2((H62-$H$20),(G62-$G$20))*180/PI()+360,ATAN2((H62-$H$20),(G62-$G$20))*180/PI()))</f>
        <v>319.08561732170938</v>
      </c>
      <c r="AE62" s="53">
        <f t="shared" ref="AE62" si="618">IF(E62&lt;=0,NA(),ATAN(Y62/X62)*180/PI())</f>
        <v>-40.578322880329004</v>
      </c>
      <c r="AF62" s="26"/>
      <c r="AG62" s="67">
        <f t="shared" ref="AG62" si="619">1/(O62/E62)</f>
        <v>14.485718735786229</v>
      </c>
      <c r="AH62" s="67">
        <f t="shared" ref="AH62" si="620">1/(Z62/F62)</f>
        <v>158.66778750546965</v>
      </c>
      <c r="AI62" s="26"/>
      <c r="AJ62" s="20">
        <f t="shared" ref="AJ62" si="621">SQRT((G62-$E$11)^2+(H62-$F$11)^2+(I62-$G$11)^2)</f>
        <v>140.09696714197813</v>
      </c>
    </row>
    <row r="63" spans="2:36" ht="15.75" x14ac:dyDescent="0.25">
      <c r="B63" s="113">
        <v>44</v>
      </c>
      <c r="C63" s="114"/>
      <c r="D63" s="100">
        <v>45497.625</v>
      </c>
      <c r="E63" s="97">
        <f t="shared" ref="E63" si="622">D63-D62</f>
        <v>11</v>
      </c>
      <c r="F63" s="98">
        <f t="shared" ref="F63" si="623">D63-D$20</f>
        <v>218.33333333333576</v>
      </c>
      <c r="G63" s="17">
        <v>808910.71849999996</v>
      </c>
      <c r="H63" s="17">
        <v>9158938.8619999997</v>
      </c>
      <c r="I63" s="18">
        <v>2529.6949999999997</v>
      </c>
      <c r="K63" s="19">
        <f t="shared" ref="K63" si="624">(G63-G62)*100</f>
        <v>1.0000000009313226</v>
      </c>
      <c r="L63" s="20">
        <f t="shared" ref="L63" si="625">(H63-H62)*100</f>
        <v>-0.25000013411045074</v>
      </c>
      <c r="M63" s="20">
        <f t="shared" ref="M63" si="626">SQRT(K63^2+L63^2)</f>
        <v>1.030776439834501</v>
      </c>
      <c r="N63" s="20">
        <f t="shared" ref="N63" si="627">(I63-I62)*100</f>
        <v>-0.10000000002037268</v>
      </c>
      <c r="O63" s="21">
        <f t="shared" ref="O63" si="628">(SQRT((G63-G62)^2+(H63-H62)^2+(I63-I62)^2)*100)</f>
        <v>1.0356157921362357</v>
      </c>
      <c r="P63" s="21">
        <f t="shared" ref="P63" si="629">O63/(F63-F62)</f>
        <v>9.4146890194203248E-2</v>
      </c>
      <c r="Q63" s="22">
        <f t="shared" ref="Q63" si="630">(P63-P62)/(F63-F62)</f>
        <v>2.283034620872146E-3</v>
      </c>
      <c r="R63" s="26"/>
      <c r="S63" s="52">
        <f t="shared" ref="S63" si="631">IF(K63&lt;0, ATAN2(L63,K63)*180/PI()+360,ATAN2(L63,K63)*180/PI())</f>
        <v>104.03625068733577</v>
      </c>
      <c r="T63" s="53">
        <f t="shared" ref="T63" si="632">ATAN(N63/M63)*180/PI()</f>
        <v>-5.5411662661687489</v>
      </c>
      <c r="U63" s="26"/>
      <c r="V63" s="23">
        <f t="shared" ref="V63" si="633">(G63-$G$20)*100</f>
        <v>0.3499999875202775</v>
      </c>
      <c r="W63" s="21">
        <f t="shared" ref="W63" si="634">(H63-$H$20)*100</f>
        <v>0.49999989569187164</v>
      </c>
      <c r="X63" s="21">
        <f t="shared" ref="X63" si="635">SQRT(V63^2+W63^2)</f>
        <v>0.61032768817748795</v>
      </c>
      <c r="Y63" s="21">
        <f t="shared" ref="Y63" si="636">(I63-$I$20)*100</f>
        <v>-0.95000000001164153</v>
      </c>
      <c r="Z63" s="21">
        <f t="shared" ref="Z63" si="637">SQRT((G63-$G$20)^2+(H63-$H$20)^2+(I63-$I$20)^2)*100</f>
        <v>1.1291589290167243</v>
      </c>
      <c r="AA63" s="21">
        <f t="shared" ref="AA63" si="638">Z63/F63</f>
        <v>5.1717202855727255E-3</v>
      </c>
      <c r="AB63" s="22">
        <f t="shared" ref="AB63" si="639">(AA63-$AA$20)/(F63-$F$20)</f>
        <v>2.3687268483538938E-5</v>
      </c>
      <c r="AC63" s="26"/>
      <c r="AD63" s="52">
        <f t="shared" ref="AD63" si="640">IF(F63&lt;=0,NA(),IF((G63-$G$20)&lt;0,ATAN2((H63-$H$20),(G63-$G$20))*180/PI()+360,ATAN2((H63-$H$20),(G63-$G$20))*180/PI()))</f>
        <v>34.992024854204253</v>
      </c>
      <c r="AE63" s="53">
        <f t="shared" ref="AE63" si="641">IF(E63&lt;=0,NA(),ATAN(Y63/X63)*180/PI())</f>
        <v>-57.281274900509509</v>
      </c>
      <c r="AF63" s="26"/>
      <c r="AG63" s="67">
        <f t="shared" ref="AG63" si="642">1/(O63/E63)</f>
        <v>10.621699749585265</v>
      </c>
      <c r="AH63" s="67">
        <f t="shared" ref="AH63" si="643">1/(Z63/F63)</f>
        <v>193.35925857971228</v>
      </c>
      <c r="AI63" s="26"/>
      <c r="AJ63" s="20">
        <f t="shared" ref="AJ63" si="644">SQRT((G63-$E$11)^2+(H63-$F$11)^2+(I63-$G$11)^2)</f>
        <v>140.09793667110696</v>
      </c>
    </row>
    <row r="64" spans="2:36" ht="15.75" x14ac:dyDescent="0.25">
      <c r="B64" s="113">
        <v>45</v>
      </c>
      <c r="C64" s="114"/>
      <c r="D64" s="100">
        <v>45501.416666666664</v>
      </c>
      <c r="E64" s="97">
        <f t="shared" ref="E64:E65" si="645">D64-D63</f>
        <v>3.7916666666642413</v>
      </c>
      <c r="F64" s="98">
        <f t="shared" ref="F64:F65" si="646">D64-D$20</f>
        <v>222.125</v>
      </c>
      <c r="G64" s="17">
        <v>808910.73</v>
      </c>
      <c r="H64" s="17">
        <v>9158938.8599999994</v>
      </c>
      <c r="I64" s="18">
        <v>2529.6980000000003</v>
      </c>
      <c r="K64" s="19">
        <f t="shared" ref="K64:K65" si="647">(G64-G63)*100</f>
        <v>1.1500000022351742</v>
      </c>
      <c r="L64" s="20">
        <f t="shared" ref="L64:L65" si="648">(H64-H63)*100</f>
        <v>-0.20000003278255463</v>
      </c>
      <c r="M64" s="20">
        <f t="shared" ref="M64:M65" si="649">SQRT(K64^2+L64^2)</f>
        <v>1.1672617608119968</v>
      </c>
      <c r="N64" s="20">
        <f t="shared" ref="N64:N65" si="650">(I64-I63)*100</f>
        <v>0.30000000006111804</v>
      </c>
      <c r="O64" s="21">
        <f t="shared" ref="O64:O65" si="651">(SQRT((G64-G63)^2+(H64-H63)^2+(I64-I63)^2)*100)</f>
        <v>1.2051970869076121</v>
      </c>
      <c r="P64" s="21">
        <f t="shared" ref="P64:P65" si="652">O64/(F64-F63)</f>
        <v>0.31785417676704608</v>
      </c>
      <c r="Q64" s="22">
        <f t="shared" ref="Q64:Q65" si="653">(P64-P63)/(F64-F63)</f>
        <v>5.8999723931336949E-2</v>
      </c>
      <c r="R64" s="26"/>
      <c r="S64" s="52">
        <f t="shared" ref="S64:S65" si="654">IF(K64&lt;0, ATAN2(L64,K64)*180/PI()+360,ATAN2(L64,K64)*180/PI())</f>
        <v>99.865808509641511</v>
      </c>
      <c r="T64" s="53">
        <f t="shared" ref="T64:T65" si="655">ATAN(N64/M64)*180/PI()</f>
        <v>14.413727478808857</v>
      </c>
      <c r="U64" s="26"/>
      <c r="V64" s="23">
        <f t="shared" ref="V64:V65" si="656">(G64-$G$20)*100</f>
        <v>1.4999999897554517</v>
      </c>
      <c r="W64" s="21">
        <f t="shared" ref="W64:W65" si="657">(H64-$H$20)*100</f>
        <v>0.29999986290931702</v>
      </c>
      <c r="X64" s="21">
        <f t="shared" ref="X64:X65" si="658">SQRT(V64^2+W64^2)</f>
        <v>1.5297058171465401</v>
      </c>
      <c r="Y64" s="21">
        <f t="shared" ref="Y64:Y65" si="659">(I64-$I$20)*100</f>
        <v>-0.64999999995052349</v>
      </c>
      <c r="Z64" s="21">
        <f t="shared" ref="Z64:Z65" si="660">SQRT((G64-$G$20)^2+(H64-$H$20)^2+(I64-$I$20)^2)*100</f>
        <v>1.6620769798501043</v>
      </c>
      <c r="AA64" s="21">
        <f t="shared" ref="AA64:AA65" si="661">Z64/F64</f>
        <v>7.4826200555997945E-3</v>
      </c>
      <c r="AB64" s="22">
        <f t="shared" ref="AB64:AB65" si="662">(AA64-$AA$20)/(F64-$F$20)</f>
        <v>3.3686528106245558E-5</v>
      </c>
      <c r="AC64" s="26"/>
      <c r="AD64" s="52">
        <f t="shared" ref="AD64:AD65" si="663">IF(F64&lt;=0,NA(),IF((G64-$G$20)&lt;0,ATAN2((H64-$H$20),(G64-$G$20))*180/PI()+360,ATAN2((H64-$H$20),(G64-$G$20))*180/PI()))</f>
        <v>78.690072485802773</v>
      </c>
      <c r="AE64" s="53">
        <f t="shared" ref="AE64:AE65" si="664">IF(E64&lt;=0,NA(),ATAN(Y64/X64)*180/PI())</f>
        <v>-23.021527134430517</v>
      </c>
      <c r="AF64" s="26"/>
      <c r="AG64" s="67">
        <f t="shared" ref="AG64:AG65" si="665">1/(O64/E64)</f>
        <v>3.1460967735934315</v>
      </c>
      <c r="AH64" s="67">
        <f t="shared" ref="AH64:AH65" si="666">1/(Z64/F64)</f>
        <v>133.64302778565198</v>
      </c>
      <c r="AI64" s="26"/>
      <c r="AJ64" s="20">
        <f t="shared" ref="AJ64:AJ65" si="667">SQRT((G64-$E$11)^2+(H64-$F$11)^2+(I64-$G$11)^2)</f>
        <v>140.09837629801916</v>
      </c>
    </row>
    <row r="65" spans="2:36" ht="15.75" x14ac:dyDescent="0.25">
      <c r="B65" s="113">
        <v>46</v>
      </c>
      <c r="C65" s="114"/>
      <c r="D65" s="100">
        <v>45507.625</v>
      </c>
      <c r="E65" s="97">
        <f t="shared" si="645"/>
        <v>6.2083333333357587</v>
      </c>
      <c r="F65" s="98">
        <f t="shared" si="646"/>
        <v>228.33333333333576</v>
      </c>
      <c r="G65" s="17">
        <v>808910.71600000001</v>
      </c>
      <c r="H65" s="17">
        <v>9158938.863499999</v>
      </c>
      <c r="I65" s="18">
        <v>2529.6954999999998</v>
      </c>
      <c r="K65" s="19">
        <f t="shared" si="647"/>
        <v>-1.3999999966472387</v>
      </c>
      <c r="L65" s="20">
        <f t="shared" si="648"/>
        <v>0.34999996423721313</v>
      </c>
      <c r="M65" s="20">
        <f t="shared" si="649"/>
        <v>1.4430869570397755</v>
      </c>
      <c r="N65" s="20">
        <f t="shared" si="650"/>
        <v>-0.2500000000509317</v>
      </c>
      <c r="O65" s="21">
        <f t="shared" si="651"/>
        <v>1.4645818398450068</v>
      </c>
      <c r="P65" s="21">
        <f t="shared" si="652"/>
        <v>0.23590579970648612</v>
      </c>
      <c r="Q65" s="22">
        <f t="shared" si="653"/>
        <v>-1.3199738586930677E-2</v>
      </c>
      <c r="R65" s="26"/>
      <c r="S65" s="52">
        <f t="shared" si="654"/>
        <v>284.03624212269489</v>
      </c>
      <c r="T65" s="53">
        <f t="shared" si="655"/>
        <v>-9.8283574392708601</v>
      </c>
      <c r="U65" s="26"/>
      <c r="V65" s="23">
        <f t="shared" si="656"/>
        <v>9.9999993108212948E-2</v>
      </c>
      <c r="W65" s="21">
        <f t="shared" si="657"/>
        <v>0.64999982714653015</v>
      </c>
      <c r="X65" s="21">
        <f t="shared" si="658"/>
        <v>0.65764715000687235</v>
      </c>
      <c r="Y65" s="21">
        <f t="shared" si="659"/>
        <v>-0.90000000000145519</v>
      </c>
      <c r="Z65" s="21">
        <f t="shared" si="660"/>
        <v>1.1146747390673124</v>
      </c>
      <c r="AA65" s="21">
        <f t="shared" si="661"/>
        <v>4.8817871783969364E-3</v>
      </c>
      <c r="AB65" s="22">
        <f t="shared" si="662"/>
        <v>2.1380089832395115E-5</v>
      </c>
      <c r="AC65" s="26"/>
      <c r="AD65" s="52">
        <f t="shared" si="663"/>
        <v>8.7461639589989524</v>
      </c>
      <c r="AE65" s="53">
        <f t="shared" si="664"/>
        <v>-53.843688648827957</v>
      </c>
      <c r="AF65" s="26"/>
      <c r="AG65" s="67">
        <f t="shared" si="665"/>
        <v>4.2389801405654266</v>
      </c>
      <c r="AH65" s="67">
        <f t="shared" si="666"/>
        <v>204.84301413737097</v>
      </c>
      <c r="AI65" s="26"/>
      <c r="AJ65" s="20">
        <f t="shared" si="667"/>
        <v>140.0968408064187</v>
      </c>
    </row>
    <row r="66" spans="2:36" ht="15.75" x14ac:dyDescent="0.25">
      <c r="B66" s="113">
        <v>47</v>
      </c>
      <c r="C66" s="114"/>
      <c r="D66" s="100">
        <v>45515.625</v>
      </c>
      <c r="E66" s="97">
        <f t="shared" ref="E66" si="668">D66-D65</f>
        <v>8</v>
      </c>
      <c r="F66" s="98">
        <f t="shared" ref="F66" si="669">D66-D$20</f>
        <v>236.33333333333576</v>
      </c>
      <c r="G66" s="17">
        <v>808910.76099999994</v>
      </c>
      <c r="H66" s="17">
        <v>9158938.8570000008</v>
      </c>
      <c r="I66" s="18">
        <v>2529.6975000000002</v>
      </c>
      <c r="K66" s="19">
        <f t="shared" ref="K66" si="670">(G66-G65)*100</f>
        <v>4.4999999925494194</v>
      </c>
      <c r="L66" s="20">
        <f t="shared" ref="L66" si="671">(H66-H65)*100</f>
        <v>-0.64999982714653015</v>
      </c>
      <c r="M66" s="20">
        <f t="shared" ref="M66" si="672">SQRT(K66^2+L66^2)</f>
        <v>4.5467020694383846</v>
      </c>
      <c r="N66" s="20">
        <f t="shared" ref="N66" si="673">(I66-I65)*100</f>
        <v>0.20000000004074536</v>
      </c>
      <c r="O66" s="21">
        <f t="shared" ref="O66" si="674">(SQRT((G66-G65)^2+(H66-H65)^2+(I66-I65)^2)*100)</f>
        <v>4.5510987363769191</v>
      </c>
      <c r="P66" s="21">
        <f t="shared" ref="P66" si="675">O66/(F66-F65)</f>
        <v>0.56888734204711489</v>
      </c>
      <c r="Q66" s="22">
        <f t="shared" ref="Q66" si="676">(P66-P65)/(F66-F65)</f>
        <v>4.1622692792578596E-2</v>
      </c>
      <c r="R66" s="26"/>
      <c r="S66" s="52">
        <f t="shared" ref="S66" si="677">IF(K66&lt;0, ATAN2(L66,K66)*180/PI()+360,ATAN2(L66,K66)*180/PI())</f>
        <v>98.219207106463045</v>
      </c>
      <c r="T66" s="53">
        <f t="shared" ref="T66" si="678">ATAN(N66/M66)*180/PI()</f>
        <v>2.5186989120958105</v>
      </c>
      <c r="U66" s="26"/>
      <c r="V66" s="23">
        <f t="shared" ref="V66" si="679">(G66-$G$20)*100</f>
        <v>4.5999999856576324</v>
      </c>
      <c r="W66" s="21">
        <f t="shared" ref="W66" si="680">(H66-$H$20)*100</f>
        <v>0</v>
      </c>
      <c r="X66" s="21">
        <f t="shared" ref="X66" si="681">SQRT(V66^2+W66^2)</f>
        <v>4.5999999856576324</v>
      </c>
      <c r="Y66" s="21">
        <f t="shared" ref="Y66" si="682">(I66-$I$20)*100</f>
        <v>-0.69999999996070983</v>
      </c>
      <c r="Z66" s="21">
        <f t="shared" ref="Z66" si="683">SQRT((G66-$G$20)^2+(H66-$H$20)^2+(I66-$I$20)^2)*100</f>
        <v>4.6529560354676907</v>
      </c>
      <c r="AA66" s="21">
        <f t="shared" ref="AA66" si="684">Z66/F66</f>
        <v>1.9688107343304555E-2</v>
      </c>
      <c r="AB66" s="22">
        <f t="shared" ref="AB66" si="685">(AA66-$AA$20)/(F66-$F$20)</f>
        <v>8.3306519083093164E-5</v>
      </c>
      <c r="AC66" s="26"/>
      <c r="AD66" s="52">
        <f t="shared" ref="AD66" si="686">IF(F66&lt;=0,NA(),IF((G66-$G$20)&lt;0,ATAN2((H66-$H$20),(G66-$G$20))*180/PI()+360,ATAN2((H66-$H$20),(G66-$G$20))*180/PI()))</f>
        <v>90</v>
      </c>
      <c r="AE66" s="53">
        <f t="shared" ref="AE66" si="687">IF(E66&lt;=0,NA(),ATAN(Y66/X66)*180/PI())</f>
        <v>-8.6525418172059325</v>
      </c>
      <c r="AF66" s="26"/>
      <c r="AG66" s="67">
        <f t="shared" ref="AG66" si="688">1/(O66/E66)</f>
        <v>1.7578172796067955</v>
      </c>
      <c r="AH66" s="67">
        <f t="shared" ref="AH66" si="689">1/(Z66/F66)</f>
        <v>50.79208389932289</v>
      </c>
      <c r="AI66" s="26"/>
      <c r="AJ66" s="20">
        <f t="shared" ref="AJ66" si="690">SQRT((G66-$E$11)^2+(H66-$F$11)^2+(I66-$G$11)^2)</f>
        <v>140.09681266614669</v>
      </c>
    </row>
    <row r="67" spans="2:36" ht="15.75" x14ac:dyDescent="0.25">
      <c r="B67" s="113">
        <v>48</v>
      </c>
      <c r="C67" s="114"/>
      <c r="D67" s="100">
        <v>45522.416666666664</v>
      </c>
      <c r="E67" s="97">
        <f t="shared" ref="E67:E68" si="691">D67-D66</f>
        <v>6.7916666666642413</v>
      </c>
      <c r="F67" s="98">
        <f t="shared" ref="F67:F68" si="692">D67-D$20</f>
        <v>243.125</v>
      </c>
      <c r="G67" s="17">
        <v>808910.7209999999</v>
      </c>
      <c r="H67" s="17">
        <v>9158938.8594999984</v>
      </c>
      <c r="I67" s="18">
        <v>2529.6970000000001</v>
      </c>
      <c r="K67" s="19">
        <f t="shared" ref="K67:K68" si="693">(G67-G66)*100</f>
        <v>-4.0000000037252903</v>
      </c>
      <c r="L67" s="20">
        <f t="shared" ref="L67:L68" si="694">(H67-H66)*100</f>
        <v>0.2499997615814209</v>
      </c>
      <c r="M67" s="20">
        <f t="shared" ref="M67:M68" si="695">SQRT(K67^2+L67^2)</f>
        <v>4.0078048743162498</v>
      </c>
      <c r="N67" s="20">
        <f t="shared" ref="N67:N68" si="696">(I67-I66)*100</f>
        <v>-5.0000000010186341E-2</v>
      </c>
      <c r="O67" s="21">
        <f t="shared" ref="O67:O68" si="697">(SQRT((G67-G66)^2+(H67-H66)^2+(I67-I66)^2)*100)</f>
        <v>4.0081167536131117</v>
      </c>
      <c r="P67" s="21">
        <f t="shared" ref="P67:P68" si="698">O67/(F67-F66)</f>
        <v>0.59015216004140514</v>
      </c>
      <c r="Q67" s="22">
        <f t="shared" ref="Q67:Q68" si="699">(P67-P66)/(F67-F66)</f>
        <v>3.1310161463996831E-3</v>
      </c>
      <c r="R67" s="26"/>
      <c r="S67" s="52">
        <f t="shared" ref="S67:S68" si="700">IF(K67&lt;0, ATAN2(L67,K67)*180/PI()+360,ATAN2(L67,K67)*180/PI())</f>
        <v>273.57633096986899</v>
      </c>
      <c r="T67" s="53">
        <f t="shared" ref="T67:T68" si="701">ATAN(N67/M67)*180/PI()</f>
        <v>-0.71476542715153557</v>
      </c>
      <c r="U67" s="26"/>
      <c r="V67" s="23">
        <f t="shared" ref="V67:V68" si="702">(G67-$G$20)*100</f>
        <v>0.59999998193234205</v>
      </c>
      <c r="W67" s="21">
        <f t="shared" ref="W67:W68" si="703">(H67-$H$20)*100</f>
        <v>0.2499997615814209</v>
      </c>
      <c r="X67" s="21">
        <f t="shared" ref="X67:X68" si="704">SQRT(V67^2+W67^2)</f>
        <v>0.6499998916227433</v>
      </c>
      <c r="Y67" s="21">
        <f t="shared" ref="Y67:Y68" si="705">(I67-$I$20)*100</f>
        <v>-0.74999999997089617</v>
      </c>
      <c r="Z67" s="21">
        <f t="shared" ref="Z67:Z68" si="706">SQRT((G67-$G$20)^2+(H67-$H$20)^2+(I67-$I$20)^2)*100</f>
        <v>0.99247159106239513</v>
      </c>
      <c r="AA67" s="21">
        <f t="shared" ref="AA67:AA68" si="707">Z67/F67</f>
        <v>4.0821453616962265E-3</v>
      </c>
      <c r="AB67" s="22">
        <f t="shared" ref="AB67:AB68" si="708">(AA67-$AA$20)/(F67-$F$20)</f>
        <v>1.6790315112375226E-5</v>
      </c>
      <c r="AC67" s="26"/>
      <c r="AD67" s="52">
        <f t="shared" ref="AD67:AD68" si="709">IF(F67&lt;=0,NA(),IF((G67-$G$20)&lt;0,ATAN2((H67-$H$20),(G67-$G$20))*180/PI()+360,ATAN2((H67-$H$20),(G67-$G$20))*180/PI()))</f>
        <v>67.380153838771861</v>
      </c>
      <c r="AE67" s="53">
        <f t="shared" ref="AE67:AE68" si="710">IF(E67&lt;=0,NA(),ATAN(Y67/X67)*180/PI())</f>
        <v>-49.085621506965737</v>
      </c>
      <c r="AF67" s="26"/>
      <c r="AG67" s="67">
        <f t="shared" ref="AG67:AG68" si="711">1/(O67/E67)</f>
        <v>1.6944782510494241</v>
      </c>
      <c r="AH67" s="67">
        <f t="shared" ref="AH67:AH68" si="712">1/(Z67/F67)</f>
        <v>244.96922852949967</v>
      </c>
      <c r="AI67" s="26"/>
      <c r="AJ67" s="20">
        <f t="shared" ref="AJ67:AJ68" si="713">SQRT((G67-$E$11)^2+(H67-$F$11)^2+(I67-$G$11)^2)</f>
        <v>140.10013446058917</v>
      </c>
    </row>
    <row r="68" spans="2:36" ht="15.75" x14ac:dyDescent="0.25">
      <c r="B68" s="113">
        <v>49</v>
      </c>
      <c r="C68" s="114"/>
      <c r="D68" s="100">
        <v>45529.416666666664</v>
      </c>
      <c r="E68" s="97">
        <f t="shared" si="691"/>
        <v>7</v>
      </c>
      <c r="F68" s="98">
        <f t="shared" si="692"/>
        <v>250.125</v>
      </c>
      <c r="G68" s="17">
        <v>808910.73699999996</v>
      </c>
      <c r="H68" s="17">
        <v>9158938.8594999984</v>
      </c>
      <c r="I68" s="18">
        <v>2529.6885000000002</v>
      </c>
      <c r="K68" s="19">
        <f t="shared" si="693"/>
        <v>1.600000006146729</v>
      </c>
      <c r="L68" s="20">
        <f t="shared" si="694"/>
        <v>0</v>
      </c>
      <c r="M68" s="20">
        <f t="shared" si="695"/>
        <v>1.600000006146729</v>
      </c>
      <c r="N68" s="20">
        <f t="shared" si="696"/>
        <v>-0.84999999999126885</v>
      </c>
      <c r="O68" s="21">
        <f t="shared" si="697"/>
        <v>1.8117670986235206</v>
      </c>
      <c r="P68" s="21">
        <f t="shared" si="698"/>
        <v>0.25882387123193151</v>
      </c>
      <c r="Q68" s="22">
        <f t="shared" si="699"/>
        <v>-4.7332612687067663E-2</v>
      </c>
      <c r="R68" s="26"/>
      <c r="S68" s="52">
        <f t="shared" si="700"/>
        <v>90</v>
      </c>
      <c r="T68" s="53">
        <f t="shared" si="701"/>
        <v>-27.979474297039229</v>
      </c>
      <c r="U68" s="26"/>
      <c r="V68" s="23">
        <f t="shared" si="702"/>
        <v>2.199999988079071</v>
      </c>
      <c r="W68" s="21">
        <f t="shared" si="703"/>
        <v>0.2499997615814209</v>
      </c>
      <c r="X68" s="21">
        <f t="shared" si="704"/>
        <v>2.2141589437840001</v>
      </c>
      <c r="Y68" s="21">
        <f t="shared" si="705"/>
        <v>-1.599999999962165</v>
      </c>
      <c r="Z68" s="21">
        <f t="shared" si="706"/>
        <v>2.7317576444878138</v>
      </c>
      <c r="AA68" s="21">
        <f t="shared" si="707"/>
        <v>1.0921569793054729E-2</v>
      </c>
      <c r="AB68" s="22">
        <f t="shared" si="708"/>
        <v>4.3664446948744542E-5</v>
      </c>
      <c r="AC68" s="26"/>
      <c r="AD68" s="52">
        <f t="shared" si="709"/>
        <v>83.516932402376227</v>
      </c>
      <c r="AE68" s="53">
        <f t="shared" si="710"/>
        <v>-35.852704270072451</v>
      </c>
      <c r="AF68" s="26"/>
      <c r="AG68" s="67">
        <f t="shared" si="711"/>
        <v>3.8636312610590009</v>
      </c>
      <c r="AH68" s="67">
        <f t="shared" si="712"/>
        <v>91.561929186766037</v>
      </c>
      <c r="AI68" s="26"/>
      <c r="AJ68" s="20">
        <f t="shared" si="713"/>
        <v>140.09742104379603</v>
      </c>
    </row>
    <row r="69" spans="2:36" ht="15.75" x14ac:dyDescent="0.25">
      <c r="B69" s="113">
        <v>50</v>
      </c>
      <c r="C69" s="114"/>
      <c r="D69" s="100">
        <v>45536.375</v>
      </c>
      <c r="E69" s="97">
        <f t="shared" ref="E69" si="714">D69-D68</f>
        <v>6.9583333333357587</v>
      </c>
      <c r="F69" s="98">
        <f t="shared" ref="F69" si="715">D69-D$20</f>
        <v>257.08333333333576</v>
      </c>
      <c r="G69" s="17">
        <v>808910.71</v>
      </c>
      <c r="H69" s="17">
        <v>9158938.8625000007</v>
      </c>
      <c r="I69" s="18">
        <v>2529.6965</v>
      </c>
      <c r="K69" s="19">
        <f t="shared" ref="K69" si="716">(G69-G68)*100</f>
        <v>-2.7000000001862645</v>
      </c>
      <c r="L69" s="20">
        <f t="shared" ref="L69" si="717">(H69-H68)*100</f>
        <v>0.30000023543834686</v>
      </c>
      <c r="M69" s="20">
        <f t="shared" ref="M69" si="718">SQRT(K69^2+L69^2)</f>
        <v>2.7166155676261763</v>
      </c>
      <c r="N69" s="20">
        <f t="shared" ref="N69" si="719">(I69-I68)*100</f>
        <v>0.79999999998108251</v>
      </c>
      <c r="O69" s="21">
        <f t="shared" ref="O69" si="720">(SQRT((G69-G68)^2+(H69-H68)^2+(I69-I68)^2)*100)</f>
        <v>2.8319604768143609</v>
      </c>
      <c r="P69" s="21">
        <f t="shared" ref="P69" si="721">O69/(F69-F68)</f>
        <v>0.40698833199713158</v>
      </c>
      <c r="Q69" s="22">
        <f t="shared" ref="Q69" si="722">(P69-P68)/(F69-F68)</f>
        <v>2.1293096157865642E-2</v>
      </c>
      <c r="R69" s="26"/>
      <c r="S69" s="52">
        <f t="shared" ref="S69" si="723">IF(K69&lt;0, ATAN2(L69,K69)*180/PI()+360,ATAN2(L69,K69)*180/PI())</f>
        <v>276.3401966807042</v>
      </c>
      <c r="T69" s="53">
        <f t="shared" ref="T69" si="724">ATAN(N69/M69)*180/PI()</f>
        <v>16.408861194557115</v>
      </c>
      <c r="U69" s="26"/>
      <c r="V69" s="23">
        <f t="shared" ref="V69" si="725">(G69-$G$20)*100</f>
        <v>-0.50000001210719347</v>
      </c>
      <c r="W69" s="21">
        <f t="shared" ref="W69" si="726">(H69-$H$20)*100</f>
        <v>0.54999999701976776</v>
      </c>
      <c r="X69" s="21">
        <f t="shared" ref="X69" si="727">SQRT(V69^2+W69^2)</f>
        <v>0.74330344330491183</v>
      </c>
      <c r="Y69" s="21">
        <f t="shared" ref="Y69" si="728">(I69-$I$20)*100</f>
        <v>-0.79999999998108251</v>
      </c>
      <c r="Z69" s="21">
        <f t="shared" ref="Z69" si="729">SQRT((G69-$G$20)^2+(H69-$H$20)^2+(I69-$I$20)^2)*100</f>
        <v>1.0920164874207121</v>
      </c>
      <c r="AA69" s="21">
        <f t="shared" ref="AA69" si="730">Z69/F69</f>
        <v>4.2477140515554037E-3</v>
      </c>
      <c r="AB69" s="22">
        <f t="shared" ref="AB69" si="731">(AA69-$AA$20)/(F69-$F$20)</f>
        <v>1.6522712680280183E-5</v>
      </c>
      <c r="AC69" s="26"/>
      <c r="AD69" s="52">
        <f t="shared" ref="AD69" si="732">IF(F69&lt;=0,NA(),IF((G69-$G$20)&lt;0,ATAN2((H69-$H$20),(G69-$G$20))*180/PI()+360,ATAN2((H69-$H$20),(G69-$G$20))*180/PI()))</f>
        <v>317.72631014882489</v>
      </c>
      <c r="AE69" s="53">
        <f t="shared" ref="AE69" si="733">IF(E69&lt;=0,NA(),ATAN(Y69/X69)*180/PI())</f>
        <v>-47.10393698526547</v>
      </c>
      <c r="AF69" s="26"/>
      <c r="AG69" s="67">
        <f t="shared" ref="AG69" si="734">1/(O69/E69)</f>
        <v>2.4570728971341809</v>
      </c>
      <c r="AH69" s="67">
        <f t="shared" ref="AH69" si="735">1/(Z69/F69)</f>
        <v>235.42074345466492</v>
      </c>
      <c r="AI69" s="26"/>
      <c r="AJ69" s="20">
        <f t="shared" ref="AJ69" si="736">SQRT((G69-$E$11)^2+(H69-$F$11)^2+(I69-$G$11)^2)</f>
        <v>140.09874803677138</v>
      </c>
    </row>
    <row r="70" spans="2:36" ht="15.75" x14ac:dyDescent="0.25">
      <c r="B70" s="113">
        <v>51</v>
      </c>
      <c r="C70" s="114"/>
      <c r="D70" s="100">
        <v>45543.416666666664</v>
      </c>
      <c r="E70" s="97">
        <f t="shared" ref="E70:E71" si="737">D70-D69</f>
        <v>7.0416666666642413</v>
      </c>
      <c r="F70" s="98">
        <f t="shared" ref="F70:F71" si="738">D70-D$20</f>
        <v>264.125</v>
      </c>
      <c r="G70" s="17">
        <v>808910.7145</v>
      </c>
      <c r="H70" s="17">
        <v>9158938.863499999</v>
      </c>
      <c r="I70" s="18">
        <v>2529.6945000000001</v>
      </c>
      <c r="K70" s="19">
        <f t="shared" ref="K70" si="739">(G70-G69)*100</f>
        <v>0.45000000391155481</v>
      </c>
      <c r="L70" s="20">
        <f t="shared" ref="L70" si="740">(H70-H69)*100</f>
        <v>9.999983012676239E-2</v>
      </c>
      <c r="M70" s="20">
        <f t="shared" ref="M70" si="741">SQRT(K70^2+L70^2)</f>
        <v>0.46097718983240449</v>
      </c>
      <c r="N70" s="20">
        <f t="shared" ref="N70" si="742">(I70-I69)*100</f>
        <v>-0.19999999999527063</v>
      </c>
      <c r="O70" s="21">
        <f t="shared" ref="O70" si="743">(SQRT((G70-G69)^2+(H70-H69)^2+(I70-I69)^2)*100)</f>
        <v>0.50249375075108049</v>
      </c>
      <c r="P70" s="21">
        <f t="shared" ref="P70" si="744">O70/(F70-F69)</f>
        <v>7.1360059278284524E-2</v>
      </c>
      <c r="Q70" s="22">
        <f t="shared" ref="Q70" si="745">(P70-P69)/(F70-F69)</f>
        <v>-4.7663186658314219E-2</v>
      </c>
      <c r="R70" s="26"/>
      <c r="S70" s="52">
        <f t="shared" ref="S70" si="746">IF(K70&lt;0, ATAN2(L70,K70)*180/PI()+360,ATAN2(L70,K70)*180/PI())</f>
        <v>77.471213007416395</v>
      </c>
      <c r="T70" s="53">
        <f t="shared" ref="T70" si="747">ATAN(N70/M70)*180/PI()</f>
        <v>-23.454138814596856</v>
      </c>
      <c r="U70" s="26"/>
      <c r="V70" s="23">
        <f t="shared" ref="V70" si="748">(G70-$G$20)*100</f>
        <v>-5.0000008195638657E-2</v>
      </c>
      <c r="W70" s="21">
        <f t="shared" ref="W70" si="749">(H70-$H$20)*100</f>
        <v>0.64999982714653015</v>
      </c>
      <c r="X70" s="21">
        <f t="shared" ref="X70" si="750">SQRT(V70^2+W70^2)</f>
        <v>0.65192006880451459</v>
      </c>
      <c r="Y70" s="21">
        <f t="shared" ref="Y70" si="751">(I70-$I$20)*100</f>
        <v>-0.99999999997635314</v>
      </c>
      <c r="Z70" s="21">
        <f t="shared" ref="Z70" si="752">SQRT((G70-$G$20)^2+(H70-$H$20)^2+(I70-$I$20)^2)*100</f>
        <v>1.1937335448343527</v>
      </c>
      <c r="AA70" s="21">
        <f t="shared" ref="AA70" si="753">Z70/F70</f>
        <v>4.5195780211428399E-3</v>
      </c>
      <c r="AB70" s="22">
        <f t="shared" ref="AB70" si="754">(AA70-$AA$20)/(F70-$F$20)</f>
        <v>1.7111511674937398E-5</v>
      </c>
      <c r="AC70" s="26"/>
      <c r="AD70" s="52">
        <f t="shared" ref="AD70" si="755">IF(F70&lt;=0,NA(),IF((G70-$G$20)&lt;0,ATAN2((H70-$H$20),(G70-$G$20))*180/PI()+360,ATAN2((H70-$H$20),(G70-$G$20))*180/PI()))</f>
        <v>355.60129276167976</v>
      </c>
      <c r="AE70" s="53">
        <f t="shared" ref="AE70" si="756">IF(E70&lt;=0,NA(),ATAN(Y70/X70)*180/PI())</f>
        <v>-56.898863313987576</v>
      </c>
      <c r="AF70" s="26"/>
      <c r="AG70" s="67">
        <f t="shared" ref="AG70" si="757">1/(O70/E70)</f>
        <v>14.013441273924341</v>
      </c>
      <c r="AH70" s="67">
        <f t="shared" ref="AH70" si="758">1/(Z70/F70)</f>
        <v>221.25959444044196</v>
      </c>
      <c r="AI70" s="26"/>
      <c r="AJ70" s="20">
        <f t="shared" ref="AJ70" si="759">SQRT((G70-$E$11)^2+(H70-$F$11)^2+(I70-$G$11)^2)</f>
        <v>140.09701374115568</v>
      </c>
    </row>
    <row r="71" spans="2:36" ht="15.75" x14ac:dyDescent="0.25">
      <c r="B71" s="113">
        <v>52</v>
      </c>
      <c r="C71" s="114"/>
      <c r="D71" s="100">
        <v>45555.416666666664</v>
      </c>
      <c r="E71" s="97">
        <f t="shared" si="737"/>
        <v>12</v>
      </c>
      <c r="F71" s="98">
        <f t="shared" si="738"/>
        <v>276.125</v>
      </c>
      <c r="G71" s="17">
        <v>808910.76099999994</v>
      </c>
      <c r="H71" s="17">
        <v>9158938.8570000008</v>
      </c>
      <c r="I71" s="18">
        <v>2529.694</v>
      </c>
      <c r="K71" s="19">
        <f t="shared" ref="K71:K73" si="760">(G71-G70)*100</f>
        <v>4.649999993853271</v>
      </c>
      <c r="L71" s="20">
        <f t="shared" ref="L71:L73" si="761">(H71-H70)*100</f>
        <v>-0.64999982714653015</v>
      </c>
      <c r="M71" s="20">
        <f t="shared" ref="M71:M73" si="762">SQRT(K71^2+L71^2)</f>
        <v>4.6952102954102006</v>
      </c>
      <c r="N71" s="20">
        <f t="shared" ref="N71:N73" si="763">(I71-I70)*100</f>
        <v>-5.0000000010186341E-2</v>
      </c>
      <c r="O71" s="21">
        <f t="shared" ref="O71:O73" si="764">(SQRT((G71-G70)^2+(H71-H70)^2+(I71-I70)^2)*100)</f>
        <v>4.6954765166196877</v>
      </c>
      <c r="P71" s="21">
        <f t="shared" ref="P71:P73" si="765">O71/(F71-F70)</f>
        <v>0.39128970971830729</v>
      </c>
      <c r="Q71" s="22">
        <f t="shared" ref="Q71:Q73" si="766">(P71-P70)/(F71-F70)</f>
        <v>2.666080420333523E-2</v>
      </c>
      <c r="R71" s="26"/>
      <c r="S71" s="52">
        <f t="shared" ref="S71:S73" si="767">IF(K71&lt;0, ATAN2(L71,K71)*180/PI()+360,ATAN2(L71,K71)*180/PI())</f>
        <v>97.957523148276522</v>
      </c>
      <c r="T71" s="53">
        <f t="shared" ref="T71:T73" si="768">ATAN(N71/M71)*180/PI()</f>
        <v>-0.6101283031304412</v>
      </c>
      <c r="U71" s="26"/>
      <c r="V71" s="23">
        <f t="shared" ref="V71:V73" si="769">(G71-$G$20)*100</f>
        <v>4.5999999856576324</v>
      </c>
      <c r="W71" s="21">
        <f t="shared" ref="W71:W73" si="770">(H71-$H$20)*100</f>
        <v>0</v>
      </c>
      <c r="X71" s="21">
        <f t="shared" ref="X71:X73" si="771">SQRT(V71^2+W71^2)</f>
        <v>4.5999999856576324</v>
      </c>
      <c r="Y71" s="21">
        <f t="shared" ref="Y71:Y73" si="772">(I71-$I$20)*100</f>
        <v>-1.0499999999865395</v>
      </c>
      <c r="Z71" s="21">
        <f t="shared" ref="Z71:Z73" si="773">SQRT((G71-$G$20)^2+(H71-$H$20)^2+(I71-$I$20)^2)*100</f>
        <v>4.7183153633497152</v>
      </c>
      <c r="AA71" s="21">
        <f t="shared" ref="AA71:AA73" si="774">Z71/F71</f>
        <v>1.7087606567133418E-2</v>
      </c>
      <c r="AB71" s="22">
        <f t="shared" ref="AB71:AB73" si="775">(AA71-$AA$20)/(F71-$F$20)</f>
        <v>6.1883591008178978E-5</v>
      </c>
      <c r="AC71" s="26"/>
      <c r="AD71" s="52">
        <f t="shared" ref="AD71:AD73" si="776">IF(F71&lt;=0,NA(),IF((G71-$G$20)&lt;0,ATAN2((H71-$H$20),(G71-$G$20))*180/PI()+360,ATAN2((H71-$H$20),(G71-$G$20))*180/PI()))</f>
        <v>90</v>
      </c>
      <c r="AE71" s="53">
        <f t="shared" ref="AE71:AE73" si="777">IF(E71&lt;=0,NA(),ATAN(Y71/X71)*180/PI())</f>
        <v>-12.858090211596602</v>
      </c>
      <c r="AF71" s="26"/>
      <c r="AG71" s="67">
        <f t="shared" ref="AG71:AG73" si="778">1/(O71/E71)</f>
        <v>2.5556511586259405</v>
      </c>
      <c r="AH71" s="67">
        <f t="shared" ref="AH71:AH73" si="779">1/(Z71/F71)</f>
        <v>58.521946655970901</v>
      </c>
      <c r="AI71" s="26"/>
      <c r="AJ71" s="20">
        <f t="shared" ref="AJ71:AJ73" si="780">SQRT((G71-$E$11)^2+(H71-$F$11)^2+(I71-$G$11)^2)</f>
        <v>140.0966536822468</v>
      </c>
    </row>
    <row r="72" spans="2:36" ht="15.75" x14ac:dyDescent="0.25">
      <c r="B72" s="113">
        <v>53</v>
      </c>
      <c r="C72" s="114"/>
      <c r="D72" s="100">
        <v>45564.583333333336</v>
      </c>
      <c r="E72" s="97">
        <f t="shared" ref="E72:E73" si="781">D72-D71</f>
        <v>9.1666666666715173</v>
      </c>
      <c r="F72" s="98">
        <f t="shared" ref="F72:F73" si="782">D72-D$20</f>
        <v>285.29166666667152</v>
      </c>
      <c r="G72" s="17">
        <v>808910.70549999992</v>
      </c>
      <c r="H72" s="17">
        <v>9158938.8654999994</v>
      </c>
      <c r="I72" s="18">
        <v>2529.6945000000001</v>
      </c>
      <c r="K72" s="19">
        <f t="shared" si="760"/>
        <v>-5.5500000016763806</v>
      </c>
      <c r="L72" s="20">
        <f t="shared" si="761"/>
        <v>0.84999985992908478</v>
      </c>
      <c r="M72" s="20">
        <f t="shared" si="762"/>
        <v>5.6147127959039267</v>
      </c>
      <c r="N72" s="20">
        <f t="shared" si="763"/>
        <v>5.0000000010186341E-2</v>
      </c>
      <c r="O72" s="21">
        <f t="shared" si="764"/>
        <v>5.614935420865347</v>
      </c>
      <c r="P72" s="21">
        <f t="shared" si="765"/>
        <v>0.61253840954862282</v>
      </c>
      <c r="Q72" s="22">
        <f t="shared" si="766"/>
        <v>2.4136221799658013E-2</v>
      </c>
      <c r="R72" s="26"/>
      <c r="S72" s="52">
        <f t="shared" si="767"/>
        <v>278.7073688560402</v>
      </c>
      <c r="T72" s="53">
        <f t="shared" si="768"/>
        <v>0.51021545642788868</v>
      </c>
      <c r="U72" s="26"/>
      <c r="V72" s="23">
        <f t="shared" si="769"/>
        <v>-0.95000001601874828</v>
      </c>
      <c r="W72" s="21">
        <f t="shared" si="770"/>
        <v>0.84999985992908478</v>
      </c>
      <c r="X72" s="21">
        <f t="shared" si="771"/>
        <v>1.2747547969374682</v>
      </c>
      <c r="Y72" s="21">
        <f t="shared" si="772"/>
        <v>-0.99999999997635314</v>
      </c>
      <c r="Z72" s="21">
        <f t="shared" si="773"/>
        <v>1.6201851104944125</v>
      </c>
      <c r="AA72" s="21">
        <f t="shared" si="774"/>
        <v>5.6790481454454854E-3</v>
      </c>
      <c r="AB72" s="22">
        <f t="shared" si="775"/>
        <v>1.9906112967823768E-5</v>
      </c>
      <c r="AC72" s="26"/>
      <c r="AD72" s="52">
        <f t="shared" si="776"/>
        <v>311.82016470823737</v>
      </c>
      <c r="AE72" s="53">
        <f t="shared" si="777"/>
        <v>-38.112928278369097</v>
      </c>
      <c r="AF72" s="26"/>
      <c r="AG72" s="67">
        <f t="shared" si="778"/>
        <v>1.6325506848409654</v>
      </c>
      <c r="AH72" s="67">
        <f t="shared" si="779"/>
        <v>176.08584649911543</v>
      </c>
      <c r="AI72" s="26"/>
      <c r="AJ72" s="20">
        <f t="shared" si="780"/>
        <v>140.09634760086348</v>
      </c>
    </row>
    <row r="73" spans="2:36" ht="15.75" x14ac:dyDescent="0.25">
      <c r="B73" s="113">
        <v>54</v>
      </c>
      <c r="C73" s="114"/>
      <c r="D73" s="100">
        <v>45570.583333333336</v>
      </c>
      <c r="E73" s="97">
        <f t="shared" si="781"/>
        <v>6</v>
      </c>
      <c r="F73" s="98">
        <f t="shared" si="782"/>
        <v>291.29166666667152</v>
      </c>
      <c r="G73" s="17">
        <v>808910.72050000005</v>
      </c>
      <c r="H73" s="17">
        <v>9158938.863499999</v>
      </c>
      <c r="I73" s="18">
        <v>2529.6914999999999</v>
      </c>
      <c r="K73" s="19">
        <f t="shared" si="760"/>
        <v>1.500000013038516</v>
      </c>
      <c r="L73" s="20">
        <f t="shared" si="761"/>
        <v>-0.20000003278255463</v>
      </c>
      <c r="M73" s="20">
        <f t="shared" si="762"/>
        <v>1.5132746122989611</v>
      </c>
      <c r="N73" s="20">
        <f t="shared" si="763"/>
        <v>-0.30000000001564331</v>
      </c>
      <c r="O73" s="21">
        <f t="shared" si="764"/>
        <v>1.5427248789845704</v>
      </c>
      <c r="P73" s="21">
        <f t="shared" si="765"/>
        <v>0.25712081316409507</v>
      </c>
      <c r="Q73" s="22">
        <f t="shared" si="766"/>
        <v>-5.923626606408796E-2</v>
      </c>
      <c r="R73" s="26"/>
      <c r="S73" s="52">
        <f t="shared" si="767"/>
        <v>97.594644533675549</v>
      </c>
      <c r="T73" s="53">
        <f t="shared" si="768"/>
        <v>-11.213245153573091</v>
      </c>
      <c r="U73" s="26"/>
      <c r="V73" s="23">
        <f t="shared" si="769"/>
        <v>0.54999999701976776</v>
      </c>
      <c r="W73" s="21">
        <f t="shared" si="770"/>
        <v>0.64999982714653015</v>
      </c>
      <c r="X73" s="21">
        <f t="shared" si="771"/>
        <v>0.85146918441730091</v>
      </c>
      <c r="Y73" s="21">
        <f t="shared" si="772"/>
        <v>-1.2999999999919964</v>
      </c>
      <c r="Z73" s="21">
        <f t="shared" si="773"/>
        <v>1.5540269534314566</v>
      </c>
      <c r="AA73" s="21">
        <f t="shared" si="774"/>
        <v>5.3349516352959999E-3</v>
      </c>
      <c r="AB73" s="22">
        <f t="shared" si="775"/>
        <v>1.8314810362909722E-5</v>
      </c>
      <c r="AC73" s="26"/>
      <c r="AD73" s="52">
        <f t="shared" si="776"/>
        <v>40.236365669392626</v>
      </c>
      <c r="AE73" s="53">
        <f t="shared" si="777"/>
        <v>-56.776151616415355</v>
      </c>
      <c r="AF73" s="26"/>
      <c r="AG73" s="67">
        <f t="shared" si="778"/>
        <v>3.8892222986312577</v>
      </c>
      <c r="AH73" s="67">
        <f t="shared" si="779"/>
        <v>187.44312382965339</v>
      </c>
      <c r="AI73" s="26"/>
      <c r="AJ73" s="20">
        <f t="shared" si="780"/>
        <v>140.09600420849782</v>
      </c>
    </row>
    <row r="74" spans="2:36" ht="15.75" x14ac:dyDescent="0.25">
      <c r="B74" s="113">
        <v>55</v>
      </c>
      <c r="C74" s="114"/>
      <c r="D74" s="100">
        <v>45586.625</v>
      </c>
      <c r="E74" s="97">
        <f t="shared" ref="E74:E75" si="783">D74-D73</f>
        <v>16.041666666664241</v>
      </c>
      <c r="F74" s="98">
        <f t="shared" ref="F74:F75" si="784">D74-D$20</f>
        <v>307.33333333333576</v>
      </c>
      <c r="G74" s="17">
        <v>808910.70400000003</v>
      </c>
      <c r="H74" s="17">
        <v>9158938.8660000004</v>
      </c>
      <c r="I74" s="18">
        <v>2529.6890000000003</v>
      </c>
      <c r="K74" s="19">
        <f t="shared" ref="K74" si="785">(G74-G73)*100</f>
        <v>-1.6500000027008355</v>
      </c>
      <c r="L74" s="20">
        <f t="shared" ref="L74" si="786">(H74-H73)*100</f>
        <v>0.25000013411045074</v>
      </c>
      <c r="M74" s="20">
        <f t="shared" ref="M74" si="787">SQRT(K74^2+L74^2)</f>
        <v>1.6688319495886936</v>
      </c>
      <c r="N74" s="20">
        <f t="shared" ref="N74" si="788">(I74-I73)*100</f>
        <v>-0.24999999995998223</v>
      </c>
      <c r="O74" s="21">
        <f t="shared" ref="O74" si="789">(SQRT((G74-G73)^2+(H74-H73)^2+(I74-I73)^2)*100)</f>
        <v>1.6874537255723461</v>
      </c>
      <c r="P74" s="21">
        <f t="shared" ref="P74" si="790">O74/(F74-F73)</f>
        <v>0.10519192055517514</v>
      </c>
      <c r="Q74" s="22">
        <f t="shared" ref="Q74" si="791">(P74-P73)/(F74-F73)</f>
        <v>-9.4708920067912462E-3</v>
      </c>
      <c r="R74" s="26"/>
      <c r="S74" s="52">
        <f t="shared" ref="S74" si="792">IF(K74&lt;0, ATAN2(L74,K74)*180/PI()+360,ATAN2(L74,K74)*180/PI())</f>
        <v>278.61565272271054</v>
      </c>
      <c r="T74" s="53">
        <f t="shared" ref="T74" si="793">ATAN(N74/M74)*180/PI()</f>
        <v>-8.5198596206385844</v>
      </c>
      <c r="U74" s="26"/>
      <c r="V74" s="23">
        <f t="shared" ref="V74" si="794">(G74-$G$20)*100</f>
        <v>-1.1000000056810677</v>
      </c>
      <c r="W74" s="21">
        <f t="shared" ref="W74" si="795">(H74-$H$20)*100</f>
        <v>0.8999999612569809</v>
      </c>
      <c r="X74" s="21">
        <f t="shared" ref="X74" si="796">SQRT(V74^2+W74^2)</f>
        <v>1.4212670202185498</v>
      </c>
      <c r="Y74" s="21">
        <f t="shared" ref="Y74" si="797">(I74-$I$20)*100</f>
        <v>-1.5499999999519787</v>
      </c>
      <c r="Z74" s="21">
        <f t="shared" ref="Z74" si="798">SQRT((G74-$G$20)^2+(H74-$H$20)^2+(I74-$I$20)^2)*100</f>
        <v>2.1029740708368352</v>
      </c>
      <c r="AA74" s="21">
        <f t="shared" ref="AA74" si="799">Z74/F74</f>
        <v>6.8426488205102559E-3</v>
      </c>
      <c r="AB74" s="22">
        <f t="shared" ref="AB74" si="800">(AA74-$AA$20)/(F74-$F$20)</f>
        <v>2.2264584014675276E-5</v>
      </c>
      <c r="AC74" s="26"/>
      <c r="AD74" s="52">
        <f t="shared" ref="AD74" si="801">IF(F74&lt;=0,NA(),IF((G74-$G$20)&lt;0,ATAN2((H74-$H$20),(G74-$G$20))*180/PI()+360,ATAN2((H74-$H$20),(G74-$G$20))*180/PI()))</f>
        <v>309.28940550866685</v>
      </c>
      <c r="AE74" s="53">
        <f t="shared" ref="AE74" si="802">IF(E74&lt;=0,NA(),ATAN(Y74/X74)*180/PI())</f>
        <v>-47.480842817640628</v>
      </c>
      <c r="AF74" s="26"/>
      <c r="AG74" s="67">
        <f t="shared" ref="AG74" si="803">1/(O74/E74)</f>
        <v>9.5064335238130884</v>
      </c>
      <c r="AH74" s="67">
        <f t="shared" ref="AH74" si="804">1/(Z74/F74)</f>
        <v>146.14223617652061</v>
      </c>
      <c r="AI74" s="26"/>
      <c r="AJ74" s="20">
        <f t="shared" ref="AJ74" si="805">SQRT((G74-$E$11)^2+(H74-$F$11)^2+(I74-$G$11)^2)</f>
        <v>140.09582224344581</v>
      </c>
    </row>
    <row r="75" spans="2:36" ht="15.75" x14ac:dyDescent="0.25">
      <c r="B75" s="113">
        <v>56</v>
      </c>
      <c r="C75" s="114"/>
      <c r="D75" s="100">
        <v>45592.625</v>
      </c>
      <c r="E75" s="97">
        <f t="shared" si="783"/>
        <v>6</v>
      </c>
      <c r="F75" s="98">
        <f t="shared" si="784"/>
        <v>313.33333333333576</v>
      </c>
      <c r="G75" s="17">
        <v>808910.73549999995</v>
      </c>
      <c r="H75" s="17">
        <v>9158938.8609999996</v>
      </c>
      <c r="I75" s="18">
        <v>2529.6959999999999</v>
      </c>
      <c r="K75" s="19">
        <f t="shared" ref="K75" si="806">(G75-G74)*100</f>
        <v>3.1499999924562871</v>
      </c>
      <c r="L75" s="20">
        <f t="shared" ref="L75" si="807">(H75-H74)*100</f>
        <v>-0.50000008195638657</v>
      </c>
      <c r="M75" s="20">
        <f t="shared" ref="M75" si="808">SQRT(K75^2+L75^2)</f>
        <v>3.189435692161076</v>
      </c>
      <c r="N75" s="20">
        <f t="shared" ref="N75" si="809">(I75-I74)*100</f>
        <v>0.69999999996070983</v>
      </c>
      <c r="O75" s="21">
        <f t="shared" ref="O75" si="810">(SQRT((G75-G74)^2+(H75-H74)^2+(I75-I74)^2)*100)</f>
        <v>3.2653483787148954</v>
      </c>
      <c r="P75" s="21">
        <f t="shared" ref="P75" si="811">O75/(F75-F74)</f>
        <v>0.54422472978581593</v>
      </c>
      <c r="Q75" s="22">
        <f t="shared" ref="Q75" si="812">(P75-P74)/(F75-F74)</f>
        <v>7.3172134871773473E-2</v>
      </c>
      <c r="R75" s="26"/>
      <c r="S75" s="52">
        <f t="shared" ref="S75" si="813">IF(K75&lt;0, ATAN2(L75,K75)*180/PI()+360,ATAN2(L75,K75)*180/PI())</f>
        <v>99.019323906706319</v>
      </c>
      <c r="T75" s="53">
        <f t="shared" ref="T75" si="814">ATAN(N75/M75)*180/PI()</f>
        <v>12.378699788498359</v>
      </c>
      <c r="U75" s="26"/>
      <c r="V75" s="23">
        <f t="shared" ref="V75" si="815">(G75-$G$20)*100</f>
        <v>2.0499999867752194</v>
      </c>
      <c r="W75" s="21">
        <f t="shared" ref="W75" si="816">(H75-$H$20)*100</f>
        <v>0.39999987930059433</v>
      </c>
      <c r="X75" s="21">
        <f t="shared" ref="X75" si="817">SQRT(V75^2+W75^2)</f>
        <v>2.0886598213253613</v>
      </c>
      <c r="Y75" s="21">
        <f t="shared" ref="Y75" si="818">(I75-$I$20)*100</f>
        <v>-0.84999999999126885</v>
      </c>
      <c r="Z75" s="21">
        <f t="shared" ref="Z75" si="819">SQRT((G75-$G$20)^2+(H75-$H$20)^2+(I75-$I$20)^2)*100</f>
        <v>2.2549944233199439</v>
      </c>
      <c r="AA75" s="21">
        <f t="shared" ref="AA75" si="820">Z75/F75</f>
        <v>7.1967907127231693E-3</v>
      </c>
      <c r="AB75" s="22">
        <f t="shared" ref="AB75" si="821">(AA75-$AA$20)/(F75-$F$20)</f>
        <v>2.2968480998052492E-5</v>
      </c>
      <c r="AC75" s="26"/>
      <c r="AD75" s="52">
        <f t="shared" ref="AD75" si="822">IF(F75&lt;=0,NA(),IF((G75-$G$20)&lt;0,ATAN2((H75-$H$20),(G75-$G$20))*180/PI()+360,ATAN2((H75-$H$20),(G75-$G$20))*180/PI()))</f>
        <v>78.959062999921997</v>
      </c>
      <c r="AE75" s="53">
        <f t="shared" ref="AE75" si="823">IF(E75&lt;=0,NA(),ATAN(Y75/X75)*180/PI())</f>
        <v>-22.144333428694448</v>
      </c>
      <c r="AF75" s="26"/>
      <c r="AG75" s="67">
        <f t="shared" ref="AG75" si="824">1/(O75/E75)</f>
        <v>1.8374762212543303</v>
      </c>
      <c r="AH75" s="67">
        <f t="shared" ref="AH75" si="825">1/(Z75/F75)</f>
        <v>138.95082404329267</v>
      </c>
      <c r="AI75" s="26"/>
      <c r="AJ75" s="20">
        <f t="shared" ref="AJ75" si="826">SQRT((G75-$E$11)^2+(H75-$F$11)^2+(I75-$G$11)^2)</f>
        <v>140.09649717086859</v>
      </c>
    </row>
    <row r="76" spans="2:36" ht="15.75" x14ac:dyDescent="0.25">
      <c r="B76" s="113">
        <v>57</v>
      </c>
      <c r="C76" s="114"/>
      <c r="D76" s="100">
        <v>45606.625</v>
      </c>
      <c r="E76" s="97">
        <f t="shared" ref="E76:E79" si="827">D76-D75</f>
        <v>14</v>
      </c>
      <c r="F76" s="98">
        <f t="shared" ref="F76:F79" si="828">D76-D$20</f>
        <v>327.33333333333576</v>
      </c>
      <c r="G76" s="17">
        <v>808910.70650000009</v>
      </c>
      <c r="H76" s="17">
        <v>9158938.8670000006</v>
      </c>
      <c r="I76" s="18">
        <v>2529.6925000000001</v>
      </c>
      <c r="K76" s="19">
        <f t="shared" ref="K76:K79" si="829">(G76-G75)*100</f>
        <v>-2.8999999864026904</v>
      </c>
      <c r="L76" s="20">
        <f t="shared" ref="L76:L79" si="830">(H76-H75)*100</f>
        <v>0.60000009834766388</v>
      </c>
      <c r="M76" s="20">
        <f t="shared" ref="M76:M79" si="831">SQRT(K76^2+L76^2)</f>
        <v>2.9614185856026518</v>
      </c>
      <c r="N76" s="20">
        <f t="shared" ref="N76:N79" si="832">(I76-I75)*100</f>
        <v>-0.34999999998035491</v>
      </c>
      <c r="O76" s="21">
        <f t="shared" ref="O76:O79" si="833">(SQRT((G76-G75)^2+(H76-H75)^2+(I76-I75)^2)*100)</f>
        <v>2.9820295168121755</v>
      </c>
      <c r="P76" s="21">
        <f t="shared" ref="P76:P79" si="834">O76/(F76-F75)</f>
        <v>0.21300210834372682</v>
      </c>
      <c r="Q76" s="22">
        <f t="shared" ref="Q76:Q79" si="835">(P76-P75)/(F76-F75)</f>
        <v>-2.3658758674434937E-2</v>
      </c>
      <c r="R76" s="26"/>
      <c r="S76" s="52">
        <f t="shared" ref="S76:S79" si="836">IF(K76&lt;0, ATAN2(L76,K76)*180/PI()+360,ATAN2(L76,K76)*180/PI())</f>
        <v>281.68937109204904</v>
      </c>
      <c r="T76" s="53">
        <f t="shared" ref="T76:T79" si="837">ATAN(N76/M76)*180/PI()</f>
        <v>-6.7403264196232451</v>
      </c>
      <c r="U76" s="26"/>
      <c r="V76" s="23">
        <f t="shared" ref="V76:V79" si="838">(G76-$G$20)*100</f>
        <v>-0.84999999962747097</v>
      </c>
      <c r="W76" s="21">
        <f t="shared" ref="W76:W79" si="839">(H76-$H$20)*100</f>
        <v>0.99999997764825821</v>
      </c>
      <c r="X76" s="21">
        <f t="shared" ref="X76:X79" si="840">SQRT(V76^2+W76^2)</f>
        <v>1.3124404575687301</v>
      </c>
      <c r="Y76" s="21">
        <f t="shared" ref="Y76:Y79" si="841">(I76-$I$20)*100</f>
        <v>-1.1999999999716238</v>
      </c>
      <c r="Z76" s="21">
        <f t="shared" ref="Z76:Z79" si="842">SQRT((G76-$G$20)^2+(H76-$H$20)^2+(I76-$I$20)^2)*100</f>
        <v>1.7783419116118009</v>
      </c>
      <c r="AA76" s="21">
        <f t="shared" ref="AA76:AA79" si="843">Z76/F76</f>
        <v>5.4328164305859098E-3</v>
      </c>
      <c r="AB76" s="22">
        <f t="shared" ref="AB76:AB79" si="844">(AA76-$AA$20)/(F76-$F$20)</f>
        <v>1.6597198871443592E-5</v>
      </c>
      <c r="AC76" s="26"/>
      <c r="AD76" s="52">
        <f t="shared" ref="AD76:AD79" si="845">IF(F76&lt;=0,NA(),IF((G76-$G$20)&lt;0,ATAN2((H76-$H$20),(G76-$G$20))*180/PI()+360,ATAN2((H76-$H$20),(G76-$G$20))*180/PI()))</f>
        <v>319.63546280732817</v>
      </c>
      <c r="AE76" s="53">
        <f t="shared" ref="AE76:AE79" si="846">IF(E76&lt;=0,NA(),ATAN(Y76/X76)*180/PI())</f>
        <v>-42.437524249494295</v>
      </c>
      <c r="AF76" s="26"/>
      <c r="AG76" s="67">
        <f t="shared" ref="AG76:AG79" si="847">1/(O76/E76)</f>
        <v>4.6947892101907041</v>
      </c>
      <c r="AH76" s="67">
        <f t="shared" ref="AH76:AH79" si="848">1/(Z76/F76)</f>
        <v>184.06659101716667</v>
      </c>
      <c r="AI76" s="26"/>
      <c r="AJ76" s="20">
        <f t="shared" ref="AJ76:AJ79" si="849">SQRT((G76-$E$11)^2+(H76-$F$11)^2+(I76-$G$11)^2)</f>
        <v>140.09462870331362</v>
      </c>
    </row>
    <row r="77" spans="2:36" ht="15.75" x14ac:dyDescent="0.25">
      <c r="B77" s="113">
        <v>58</v>
      </c>
      <c r="C77" s="114"/>
      <c r="D77" s="100">
        <v>45612.625</v>
      </c>
      <c r="E77" s="97">
        <f t="shared" si="827"/>
        <v>6</v>
      </c>
      <c r="F77" s="98">
        <f t="shared" si="828"/>
        <v>333.33333333333576</v>
      </c>
      <c r="G77" s="17">
        <v>808910.72549999994</v>
      </c>
      <c r="H77" s="17">
        <v>9158938.8645000011</v>
      </c>
      <c r="I77" s="18">
        <v>2529.6970000000001</v>
      </c>
      <c r="K77" s="19">
        <f t="shared" si="829"/>
        <v>1.8999999854713678</v>
      </c>
      <c r="L77" s="20">
        <f t="shared" si="830"/>
        <v>-0.24999994784593582</v>
      </c>
      <c r="M77" s="20">
        <f t="shared" si="831"/>
        <v>1.9163767684654729</v>
      </c>
      <c r="N77" s="20">
        <f t="shared" si="832"/>
        <v>0.4500000000007276</v>
      </c>
      <c r="O77" s="21">
        <f t="shared" si="833"/>
        <v>1.9685019478564971</v>
      </c>
      <c r="P77" s="21">
        <f t="shared" si="834"/>
        <v>0.32808365797608285</v>
      </c>
      <c r="Q77" s="22">
        <f t="shared" si="835"/>
        <v>1.9180258272059339E-2</v>
      </c>
      <c r="R77" s="26"/>
      <c r="S77" s="52">
        <f t="shared" si="836"/>
        <v>97.495856150420792</v>
      </c>
      <c r="T77" s="53">
        <f t="shared" si="837"/>
        <v>13.214675498546443</v>
      </c>
      <c r="U77" s="26"/>
      <c r="V77" s="23">
        <f t="shared" si="838"/>
        <v>1.0499999858438969</v>
      </c>
      <c r="W77" s="21">
        <f t="shared" si="839"/>
        <v>0.75000002980232239</v>
      </c>
      <c r="X77" s="21">
        <f t="shared" si="840"/>
        <v>1.2903487958593476</v>
      </c>
      <c r="Y77" s="21">
        <f t="shared" si="841"/>
        <v>-0.74999999997089617</v>
      </c>
      <c r="Z77" s="21">
        <f t="shared" si="842"/>
        <v>1.4924811606623423</v>
      </c>
      <c r="AA77" s="21">
        <f t="shared" si="843"/>
        <v>4.4774434819869939E-3</v>
      </c>
      <c r="AB77" s="22">
        <f t="shared" si="844"/>
        <v>1.3432330445960884E-5</v>
      </c>
      <c r="AC77" s="26"/>
      <c r="AD77" s="52">
        <f t="shared" si="845"/>
        <v>54.462320765840417</v>
      </c>
      <c r="AE77" s="53">
        <f t="shared" si="846"/>
        <v>-30.166789870720866</v>
      </c>
      <c r="AF77" s="26"/>
      <c r="AG77" s="67">
        <f t="shared" si="847"/>
        <v>3.0480030799732778</v>
      </c>
      <c r="AH77" s="67">
        <f t="shared" si="848"/>
        <v>223.34173597568702</v>
      </c>
      <c r="AI77" s="26"/>
      <c r="AJ77" s="20">
        <f t="shared" si="849"/>
        <v>140.09453809260663</v>
      </c>
    </row>
    <row r="78" spans="2:36" ht="15.75" x14ac:dyDescent="0.25">
      <c r="B78" s="113">
        <v>59</v>
      </c>
      <c r="C78" s="114"/>
      <c r="D78" s="100">
        <v>45621.625</v>
      </c>
      <c r="E78" s="97">
        <f t="shared" si="827"/>
        <v>9</v>
      </c>
      <c r="F78" s="98">
        <f t="shared" si="828"/>
        <v>342.33333333333576</v>
      </c>
      <c r="G78" s="17">
        <v>808910.73750000005</v>
      </c>
      <c r="H78" s="17">
        <v>9158938.8614999987</v>
      </c>
      <c r="I78" s="18">
        <v>2529.6970000000001</v>
      </c>
      <c r="K78" s="19">
        <f t="shared" si="829"/>
        <v>1.2000000104308128</v>
      </c>
      <c r="L78" s="20">
        <f t="shared" si="830"/>
        <v>-0.30000023543834686</v>
      </c>
      <c r="M78" s="20">
        <f t="shared" si="831"/>
        <v>1.2369317549068801</v>
      </c>
      <c r="N78" s="20">
        <f t="shared" si="832"/>
        <v>0</v>
      </c>
      <c r="O78" s="21">
        <f t="shared" si="833"/>
        <v>1.2369317549068801</v>
      </c>
      <c r="P78" s="21">
        <f t="shared" si="834"/>
        <v>0.13743686165632002</v>
      </c>
      <c r="Q78" s="22">
        <f t="shared" si="835"/>
        <v>-2.1182977368862536E-2</v>
      </c>
      <c r="R78" s="26"/>
      <c r="S78" s="52">
        <f t="shared" si="836"/>
        <v>104.03625393083823</v>
      </c>
      <c r="T78" s="53">
        <f t="shared" si="837"/>
        <v>0</v>
      </c>
      <c r="U78" s="26"/>
      <c r="V78" s="23">
        <f t="shared" si="838"/>
        <v>2.2499999962747097</v>
      </c>
      <c r="W78" s="21">
        <f t="shared" si="839"/>
        <v>0.44999979436397552</v>
      </c>
      <c r="X78" s="21">
        <f t="shared" si="840"/>
        <v>2.2945587371352718</v>
      </c>
      <c r="Y78" s="21">
        <f t="shared" si="841"/>
        <v>-0.74999999997089617</v>
      </c>
      <c r="Z78" s="21">
        <f t="shared" si="842"/>
        <v>2.4140214991006519</v>
      </c>
      <c r="AA78" s="21">
        <f t="shared" si="843"/>
        <v>7.0516694228840351E-3</v>
      </c>
      <c r="AB78" s="22">
        <f t="shared" si="844"/>
        <v>2.0598839599466362E-5</v>
      </c>
      <c r="AC78" s="26"/>
      <c r="AD78" s="52">
        <f t="shared" si="845"/>
        <v>78.690072542812217</v>
      </c>
      <c r="AE78" s="53">
        <f t="shared" si="846"/>
        <v>-18.100509881898333</v>
      </c>
      <c r="AF78" s="26"/>
      <c r="AG78" s="67">
        <f t="shared" si="847"/>
        <v>7.2760683556689401</v>
      </c>
      <c r="AH78" s="67">
        <f t="shared" si="848"/>
        <v>141.81039127483857</v>
      </c>
      <c r="AI78" s="26"/>
      <c r="AJ78" s="20">
        <f t="shared" si="849"/>
        <v>140.09575760182221</v>
      </c>
    </row>
    <row r="79" spans="2:36" ht="15.75" x14ac:dyDescent="0.25">
      <c r="B79" s="113">
        <v>60</v>
      </c>
      <c r="C79" s="114"/>
      <c r="D79" s="100">
        <v>45634.625</v>
      </c>
      <c r="E79" s="97">
        <f t="shared" si="827"/>
        <v>13</v>
      </c>
      <c r="F79" s="98">
        <f t="shared" si="828"/>
        <v>355.33333333333576</v>
      </c>
      <c r="G79" s="17">
        <v>808910.78200000001</v>
      </c>
      <c r="H79" s="17">
        <v>9158938.8530000001</v>
      </c>
      <c r="I79" s="18">
        <v>2529.692</v>
      </c>
      <c r="K79" s="19">
        <f t="shared" si="829"/>
        <v>4.4499999959953129</v>
      </c>
      <c r="L79" s="20">
        <f t="shared" si="830"/>
        <v>-0.84999985992908478</v>
      </c>
      <c r="M79" s="20">
        <f t="shared" si="831"/>
        <v>4.5304524858161521</v>
      </c>
      <c r="N79" s="20">
        <f t="shared" si="832"/>
        <v>-0.50000000001091394</v>
      </c>
      <c r="O79" s="21">
        <f t="shared" si="833"/>
        <v>4.5579600400013014</v>
      </c>
      <c r="P79" s="21">
        <f t="shared" si="834"/>
        <v>0.35061231076933086</v>
      </c>
      <c r="Q79" s="22">
        <f t="shared" si="835"/>
        <v>1.6398111470231604E-2</v>
      </c>
      <c r="R79" s="26"/>
      <c r="S79" s="52">
        <f t="shared" si="836"/>
        <v>100.81387578313445</v>
      </c>
      <c r="T79" s="53">
        <f t="shared" si="837"/>
        <v>-6.2979182679023129</v>
      </c>
      <c r="U79" s="26"/>
      <c r="V79" s="23">
        <f t="shared" si="838"/>
        <v>6.6999999922700226</v>
      </c>
      <c r="W79" s="21">
        <f t="shared" si="839"/>
        <v>-0.40000006556510925</v>
      </c>
      <c r="X79" s="21">
        <f t="shared" si="840"/>
        <v>6.7119296740110732</v>
      </c>
      <c r="Y79" s="21">
        <f t="shared" si="841"/>
        <v>-1.2499999999818101</v>
      </c>
      <c r="Z79" s="21">
        <f t="shared" si="842"/>
        <v>6.8273347617371831</v>
      </c>
      <c r="AA79" s="21">
        <f t="shared" si="843"/>
        <v>1.9213887697196445E-2</v>
      </c>
      <c r="AB79" s="22">
        <f t="shared" si="844"/>
        <v>5.4072854682541225E-5</v>
      </c>
      <c r="AC79" s="26"/>
      <c r="AD79" s="52">
        <f t="shared" si="845"/>
        <v>93.41658875439964</v>
      </c>
      <c r="AE79" s="53">
        <f t="shared" si="846"/>
        <v>-10.549652821817032</v>
      </c>
      <c r="AF79" s="26"/>
      <c r="AG79" s="67">
        <f t="shared" si="847"/>
        <v>2.8521531312056632</v>
      </c>
      <c r="AH79" s="67">
        <f t="shared" si="848"/>
        <v>52.045687773324133</v>
      </c>
      <c r="AI79" s="26"/>
      <c r="AJ79" s="20">
        <f t="shared" si="849"/>
        <v>140.09746782202123</v>
      </c>
    </row>
    <row r="80" spans="2:36" ht="15.75" x14ac:dyDescent="0.25">
      <c r="B80" s="113">
        <v>61</v>
      </c>
      <c r="C80" s="114"/>
      <c r="D80" s="100">
        <v>45643.583333333336</v>
      </c>
      <c r="E80" s="97">
        <f t="shared" ref="E80:E81" si="850">D80-D79</f>
        <v>8.9583333333357587</v>
      </c>
      <c r="F80" s="98">
        <f t="shared" ref="F80:F81" si="851">D80-D$20</f>
        <v>364.29166666667152</v>
      </c>
      <c r="G80" s="17">
        <v>808910.43599999999</v>
      </c>
      <c r="H80" s="17">
        <v>9158938.9065000005</v>
      </c>
      <c r="I80" s="18">
        <v>2529.6885000000002</v>
      </c>
      <c r="K80" s="19">
        <f t="shared" ref="K80:K81" si="852">(G80-G79)*100</f>
        <v>-34.600000001955777</v>
      </c>
      <c r="L80" s="20">
        <f t="shared" ref="L80:L81" si="853">(H80-H79)*100</f>
        <v>5.3500000387430191</v>
      </c>
      <c r="M80" s="20">
        <f t="shared" ref="M80:M81" si="854">SQRT(K80^2+L80^2)</f>
        <v>35.011176794702145</v>
      </c>
      <c r="N80" s="20">
        <f t="shared" ref="N80:N81" si="855">(I80-I79)*100</f>
        <v>-0.34999999998035491</v>
      </c>
      <c r="O80" s="21">
        <f t="shared" ref="O80:O81" si="856">(SQRT((G80-G79)^2+(H80-H79)^2+(I80-I79)^2)*100)</f>
        <v>35.012926192334689</v>
      </c>
      <c r="P80" s="21">
        <f t="shared" ref="P80:P81" si="857">O80/(F80-F79)</f>
        <v>3.9084196679804886</v>
      </c>
      <c r="Q80" s="22">
        <f t="shared" ref="Q80:Q81" si="858">(P80-P79)/(F80-F79)</f>
        <v>0.39715058871183567</v>
      </c>
      <c r="R80" s="26"/>
      <c r="S80" s="52">
        <f t="shared" ref="S80:S81" si="859">IF(K80&lt;0, ATAN2(L80,K80)*180/PI()+360,ATAN2(L80,K80)*180/PI())</f>
        <v>278.78970959718515</v>
      </c>
      <c r="T80" s="53">
        <f t="shared" ref="T80:T81" si="860">ATAN(N80/M80)*180/PI()</f>
        <v>-0.57275580772530421</v>
      </c>
      <c r="U80" s="26"/>
      <c r="V80" s="23">
        <f t="shared" ref="V80:V81" si="861">(G80-$G$20)*100</f>
        <v>-27.900000009685755</v>
      </c>
      <c r="W80" s="21">
        <f t="shared" ref="W80:W81" si="862">(H80-$H$20)*100</f>
        <v>4.9499999731779099</v>
      </c>
      <c r="X80" s="21">
        <f t="shared" ref="X80:X81" si="863">SQRT(V80^2+W80^2)</f>
        <v>28.335710689427334</v>
      </c>
      <c r="Y80" s="21">
        <f t="shared" ref="Y80:Y81" si="864">(I80-$I$20)*100</f>
        <v>-1.599999999962165</v>
      </c>
      <c r="Z80" s="21">
        <f t="shared" ref="Z80:Z81" si="865">SQRT((G80-$G$20)^2+(H80-$H$20)^2+(I80-$I$20)^2)*100</f>
        <v>28.380847419955685</v>
      </c>
      <c r="AA80" s="21">
        <f t="shared" ref="AA80:AA81" si="866">Z80/F80</f>
        <v>7.7906935614654851E-2</v>
      </c>
      <c r="AB80" s="22">
        <f t="shared" ref="AB80:AB81" si="867">(AA80-$AA$20)/(F80-$F$20)</f>
        <v>2.138586817741841E-4</v>
      </c>
      <c r="AC80" s="26"/>
      <c r="AD80" s="52">
        <f t="shared" ref="AD80:AD81" si="868">IF(F80&lt;=0,NA(),IF((G80-$G$20)&lt;0,ATAN2((H80-$H$20),(G80-$G$20))*180/PI()+360,ATAN2((H80-$H$20),(G80-$G$20))*180/PI()))</f>
        <v>280.0606897385004</v>
      </c>
      <c r="AE80" s="53">
        <f t="shared" ref="AE80:AE81" si="869">IF(E80&lt;=0,NA(),ATAN(Y80/X80)*180/PI())</f>
        <v>-3.2318230552140861</v>
      </c>
      <c r="AF80" s="26"/>
      <c r="AG80" s="67">
        <f t="shared" ref="AG80:AG81" si="870">1/(O80/E80)</f>
        <v>0.2558578875734468</v>
      </c>
      <c r="AH80" s="67">
        <f t="shared" ref="AH80:AH81" si="871">1/(Z80/F80)</f>
        <v>12.835827671957526</v>
      </c>
      <c r="AI80" s="26"/>
      <c r="AJ80" s="20">
        <f t="shared" ref="AJ80:AJ81" si="872">SQRT((G80-$E$11)^2+(H80-$F$11)^2+(I80-$G$11)^2)</f>
        <v>140.09507008291126</v>
      </c>
    </row>
    <row r="81" spans="2:36" ht="15.75" x14ac:dyDescent="0.25">
      <c r="B81" s="113">
        <v>62</v>
      </c>
      <c r="C81" s="114"/>
      <c r="D81" s="100">
        <v>45644.416666666664</v>
      </c>
      <c r="E81" s="97">
        <f t="shared" si="850"/>
        <v>0.83333333332848269</v>
      </c>
      <c r="F81" s="98">
        <f t="shared" si="851"/>
        <v>365.125</v>
      </c>
      <c r="G81" s="17">
        <v>808910.55</v>
      </c>
      <c r="H81" s="17">
        <v>9158938.8894999996</v>
      </c>
      <c r="I81" s="18">
        <v>2529.6930000000002</v>
      </c>
      <c r="K81" s="19">
        <f t="shared" si="852"/>
        <v>11.400000005960464</v>
      </c>
      <c r="L81" s="20">
        <f t="shared" si="853"/>
        <v>-1.7000000923871994</v>
      </c>
      <c r="M81" s="20">
        <f t="shared" si="854"/>
        <v>11.526057454742062</v>
      </c>
      <c r="N81" s="20">
        <f t="shared" si="855"/>
        <v>0.4500000000007276</v>
      </c>
      <c r="O81" s="21">
        <f t="shared" si="856"/>
        <v>11.534838553270511</v>
      </c>
      <c r="P81" s="21">
        <f t="shared" si="857"/>
        <v>13.841806264005182</v>
      </c>
      <c r="Q81" s="22">
        <f t="shared" si="858"/>
        <v>11.920063915299016</v>
      </c>
      <c r="R81" s="26"/>
      <c r="S81" s="52">
        <f t="shared" si="859"/>
        <v>98.48160624389125</v>
      </c>
      <c r="T81" s="53">
        <f t="shared" si="860"/>
        <v>2.2358046250568404</v>
      </c>
      <c r="U81" s="26"/>
      <c r="V81" s="23">
        <f t="shared" si="861"/>
        <v>-16.50000000372529</v>
      </c>
      <c r="W81" s="21">
        <f t="shared" si="862"/>
        <v>3.2499998807907104</v>
      </c>
      <c r="X81" s="21">
        <f t="shared" si="863"/>
        <v>16.817030039459233</v>
      </c>
      <c r="Y81" s="21">
        <f t="shared" si="864"/>
        <v>-1.1499999999614374</v>
      </c>
      <c r="Z81" s="21">
        <f t="shared" si="865"/>
        <v>16.856304439229422</v>
      </c>
      <c r="AA81" s="21">
        <f t="shared" si="866"/>
        <v>4.6165845776732412E-2</v>
      </c>
      <c r="AB81" s="22">
        <f t="shared" si="867"/>
        <v>1.2643846840597716E-4</v>
      </c>
      <c r="AC81" s="26"/>
      <c r="AD81" s="52">
        <f t="shared" si="868"/>
        <v>281.14288945739588</v>
      </c>
      <c r="AE81" s="53">
        <f t="shared" si="869"/>
        <v>-3.9119706260485287</v>
      </c>
      <c r="AF81" s="26"/>
      <c r="AG81" s="67">
        <f t="shared" si="870"/>
        <v>7.2244906548102922E-2</v>
      </c>
      <c r="AH81" s="67">
        <f t="shared" si="871"/>
        <v>21.661034974561218</v>
      </c>
      <c r="AI81" s="26"/>
      <c r="AJ81" s="20">
        <f t="shared" si="872"/>
        <v>140.095295633148</v>
      </c>
    </row>
    <row r="82" spans="2:36" ht="15.75" x14ac:dyDescent="0.25">
      <c r="B82" s="113">
        <v>63</v>
      </c>
      <c r="C82" s="114"/>
      <c r="D82" s="100">
        <v>45648.375</v>
      </c>
      <c r="E82" s="97">
        <f t="shared" ref="E82:E83" si="873">D82-D81</f>
        <v>3.9583333333357587</v>
      </c>
      <c r="F82" s="98">
        <f t="shared" ref="F82:F83" si="874">D82-D$20</f>
        <v>369.08333333333576</v>
      </c>
      <c r="G82" s="17">
        <v>808910.72399999993</v>
      </c>
      <c r="H82" s="17">
        <v>9158938.863499999</v>
      </c>
      <c r="I82" s="18">
        <v>2529.6949999999997</v>
      </c>
      <c r="K82" s="19">
        <f t="shared" ref="K82:K83" si="875">(G82-G81)*100</f>
        <v>17.399999988265336</v>
      </c>
      <c r="L82" s="20">
        <f t="shared" ref="L82:L83" si="876">(H82-H81)*100</f>
        <v>-2.6000000536441803</v>
      </c>
      <c r="M82" s="20">
        <f t="shared" ref="M82:M83" si="877">SQRT(K82^2+L82^2)</f>
        <v>17.593180493321366</v>
      </c>
      <c r="N82" s="20">
        <f t="shared" ref="N82:N83" si="878">(I82-I81)*100</f>
        <v>0.19999999994979589</v>
      </c>
      <c r="O82" s="21">
        <f t="shared" ref="O82:O83" si="879">(SQRT((G82-G81)^2+(H82-H81)^2+(I82-I81)^2)*100)</f>
        <v>17.594317260711293</v>
      </c>
      <c r="P82" s="21">
        <f t="shared" ref="P82:P83" si="880">O82/(F82-F81)</f>
        <v>4.4448801500717083</v>
      </c>
      <c r="Q82" s="22">
        <f t="shared" ref="Q82:Q83" si="881">(P82-P81)/(F82-F81)</f>
        <v>-2.3739602814133178</v>
      </c>
      <c r="R82" s="26"/>
      <c r="S82" s="52">
        <f t="shared" ref="S82:S83" si="882">IF(K82&lt;0, ATAN2(L82,K82)*180/PI()+360,ATAN2(L82,K82)*180/PI())</f>
        <v>98.498559057926357</v>
      </c>
      <c r="T82" s="53">
        <f t="shared" ref="T82:T83" si="883">ATAN(N82/M82)*180/PI()</f>
        <v>0.65131272376302662</v>
      </c>
      <c r="U82" s="26"/>
      <c r="V82" s="23">
        <f t="shared" ref="V82:V83" si="884">(G82-$G$20)*100</f>
        <v>0.89999998454004526</v>
      </c>
      <c r="W82" s="21">
        <f t="shared" ref="W82:W83" si="885">(H82-$H$20)*100</f>
        <v>0.64999982714653015</v>
      </c>
      <c r="X82" s="21">
        <f t="shared" ref="X82:X83" si="886">SQRT(V82^2+W82^2)</f>
        <v>1.1101800518215956</v>
      </c>
      <c r="Y82" s="21">
        <f t="shared" ref="Y82:Y83" si="887">(I82-$I$20)*100</f>
        <v>-0.95000000001164153</v>
      </c>
      <c r="Z82" s="21">
        <f t="shared" ref="Z82:Z83" si="888">SQRT((G82-$G$20)^2+(H82-$H$20)^2+(I82-$I$20)^2)*100</f>
        <v>1.4611638332112931</v>
      </c>
      <c r="AA82" s="21">
        <f t="shared" ref="AA82:AA83" si="889">Z82/F82</f>
        <v>3.9588995255216532E-3</v>
      </c>
      <c r="AB82" s="22">
        <f t="shared" ref="AB82:AB83" si="890">(AA82-$AA$20)/(F82-$F$20)</f>
        <v>1.0726302620514682E-5</v>
      </c>
      <c r="AC82" s="26"/>
      <c r="AD82" s="52">
        <f t="shared" ref="AD82:AD83" si="891">IF(F82&lt;=0,NA(),IF((G82-$G$20)&lt;0,ATAN2((H82-$H$20),(G82-$G$20))*180/PI()+360,ATAN2((H82-$H$20),(G82-$G$20))*180/PI()))</f>
        <v>54.162353810536423</v>
      </c>
      <c r="AE82" s="53">
        <f t="shared" ref="AE82:AE83" si="892">IF(E82&lt;=0,NA(),ATAN(Y82/X82)*180/PI())</f>
        <v>-40.554168029749221</v>
      </c>
      <c r="AF82" s="26"/>
      <c r="AG82" s="67">
        <f t="shared" ref="AG82:AG83" si="893">1/(O82/E82)</f>
        <v>0.22497794456479714</v>
      </c>
      <c r="AH82" s="67">
        <f t="shared" ref="AH82:AH83" si="894">1/(Z82/F82)</f>
        <v>252.59544819295024</v>
      </c>
      <c r="AI82" s="26"/>
      <c r="AJ82" s="20">
        <f t="shared" ref="AJ82:AJ83" si="895">SQRT((G82-$E$11)^2+(H82-$F$11)^2+(I82-$G$11)^2)</f>
        <v>140.09565381086068</v>
      </c>
    </row>
    <row r="83" spans="2:36" ht="15.75" x14ac:dyDescent="0.25">
      <c r="B83" s="113">
        <v>64</v>
      </c>
      <c r="C83" s="114"/>
      <c r="D83" s="100">
        <v>45652.375</v>
      </c>
      <c r="E83" s="97">
        <f t="shared" si="873"/>
        <v>4</v>
      </c>
      <c r="F83" s="98">
        <f t="shared" si="874"/>
        <v>373.08333333333576</v>
      </c>
      <c r="G83" s="17">
        <v>808910.72549999994</v>
      </c>
      <c r="H83" s="17">
        <v>9158938.8640000001</v>
      </c>
      <c r="I83" s="18">
        <v>2529.6954999999998</v>
      </c>
      <c r="K83" s="19">
        <f t="shared" si="875"/>
        <v>0.1500000013038516</v>
      </c>
      <c r="L83" s="20">
        <f t="shared" si="876"/>
        <v>5.0000101327896118E-2</v>
      </c>
      <c r="M83" s="20">
        <f t="shared" si="877"/>
        <v>0.15811391628808441</v>
      </c>
      <c r="N83" s="20">
        <f t="shared" si="878"/>
        <v>5.0000000010186341E-2</v>
      </c>
      <c r="O83" s="21">
        <f t="shared" si="879"/>
        <v>0.16583127125175756</v>
      </c>
      <c r="P83" s="21">
        <f t="shared" si="880"/>
        <v>4.145781781293939E-2</v>
      </c>
      <c r="Q83" s="22">
        <f t="shared" si="881"/>
        <v>-1.1008555830646922</v>
      </c>
      <c r="R83" s="26"/>
      <c r="S83" s="52">
        <f t="shared" si="882"/>
        <v>71.565016492530916</v>
      </c>
      <c r="T83" s="53">
        <f t="shared" si="883"/>
        <v>17.548397150267945</v>
      </c>
      <c r="U83" s="26"/>
      <c r="V83" s="23">
        <f t="shared" si="884"/>
        <v>1.0499999858438969</v>
      </c>
      <c r="W83" s="21">
        <f t="shared" si="885"/>
        <v>0.69999992847442627</v>
      </c>
      <c r="X83" s="21">
        <f t="shared" si="886"/>
        <v>1.2619428949585578</v>
      </c>
      <c r="Y83" s="21">
        <f t="shared" si="887"/>
        <v>-0.90000000000145519</v>
      </c>
      <c r="Z83" s="21">
        <f t="shared" si="888"/>
        <v>1.549999958109356</v>
      </c>
      <c r="AA83" s="21">
        <f t="shared" si="889"/>
        <v>4.1545676786491287E-3</v>
      </c>
      <c r="AB83" s="22">
        <f t="shared" si="890"/>
        <v>1.1135763266426004E-5</v>
      </c>
      <c r="AC83" s="26"/>
      <c r="AD83" s="52">
        <f t="shared" si="891"/>
        <v>56.309934819552304</v>
      </c>
      <c r="AE83" s="53">
        <f t="shared" si="892"/>
        <v>-35.495933754677978</v>
      </c>
      <c r="AF83" s="26"/>
      <c r="AG83" s="67">
        <f t="shared" si="893"/>
        <v>24.120902950369235</v>
      </c>
      <c r="AH83" s="67">
        <f t="shared" si="894"/>
        <v>240.69893123636712</v>
      </c>
      <c r="AI83" s="26"/>
      <c r="AJ83" s="20">
        <f t="shared" si="895"/>
        <v>140.09496410885509</v>
      </c>
    </row>
    <row r="84" spans="2:36" ht="15.75" x14ac:dyDescent="0.25">
      <c r="B84" s="113">
        <v>65</v>
      </c>
      <c r="C84" s="114"/>
      <c r="D84" s="100">
        <v>45664.375</v>
      </c>
      <c r="E84" s="97">
        <f t="shared" ref="E84:E85" si="896">D84-D83</f>
        <v>12</v>
      </c>
      <c r="F84" s="98">
        <f t="shared" ref="F84:F85" si="897">D84-D$20</f>
        <v>385.08333333333576</v>
      </c>
      <c r="G84" s="17">
        <v>808910.69614999997</v>
      </c>
      <c r="H84" s="17">
        <v>9158938.9367999993</v>
      </c>
      <c r="I84" s="18">
        <v>2529.7156500000001</v>
      </c>
      <c r="K84" s="19">
        <f t="shared" ref="K84:K85" si="898">(G84-G83)*100</f>
        <v>-2.9349999967962503</v>
      </c>
      <c r="L84" s="20">
        <f t="shared" ref="L84:L85" si="899">(H84-H83)*100</f>
        <v>7.2799999266862869</v>
      </c>
      <c r="M84" s="20">
        <f t="shared" ref="M84:M85" si="900">SQRT(K84^2+L84^2)</f>
        <v>7.8493709247140524</v>
      </c>
      <c r="N84" s="20">
        <f t="shared" ref="N84:N85" si="901">(I84-I83)*100</f>
        <v>2.0150000000285218</v>
      </c>
      <c r="O84" s="21">
        <f t="shared" ref="O84:O85" si="902">(SQRT((G84-G83)^2+(H84-H83)^2+(I84-I83)^2)*100)</f>
        <v>8.1038786339543165</v>
      </c>
      <c r="P84" s="21">
        <f t="shared" ref="P84:P85" si="903">O84/(F84-F83)</f>
        <v>0.67532321949619301</v>
      </c>
      <c r="Q84" s="22">
        <f t="shared" ref="Q84:Q85" si="904">(P84-P83)/(F84-F83)</f>
        <v>5.2822116806937804E-2</v>
      </c>
      <c r="R84" s="26"/>
      <c r="S84" s="52">
        <f t="shared" ref="S84:S85" si="905">IF(K84&lt;0, ATAN2(L84,K84)*180/PI()+360,ATAN2(L84,K84)*180/PI())</f>
        <v>338.04271149948067</v>
      </c>
      <c r="T84" s="53">
        <f t="shared" ref="T84:T85" si="906">ATAN(N84/M84)*180/PI()</f>
        <v>14.397425752850191</v>
      </c>
      <c r="U84" s="26"/>
      <c r="V84" s="23">
        <f t="shared" ref="V84:V85" si="907">(G84-$G$20)*100</f>
        <v>-1.8850000109523535</v>
      </c>
      <c r="W84" s="21">
        <f t="shared" ref="W84:W85" si="908">(H84-$H$20)*100</f>
        <v>7.9799998551607132</v>
      </c>
      <c r="X84" s="21">
        <f t="shared" ref="X84:X85" si="909">SQRT(V84^2+W84^2)</f>
        <v>8.1996111328315671</v>
      </c>
      <c r="Y84" s="21">
        <f t="shared" ref="Y84:Y85" si="910">(I84-$I$20)*100</f>
        <v>1.1150000000270666</v>
      </c>
      <c r="Z84" s="21">
        <f t="shared" ref="Z84:Z85" si="911">SQRT((G84-$G$20)^2+(H84-$H$20)^2+(I84-$I$20)^2)*100</f>
        <v>8.2750738806197823</v>
      </c>
      <c r="AA84" s="21">
        <f t="shared" ref="AA84:AA85" si="912">Z84/F84</f>
        <v>2.1489047082327798E-2</v>
      </c>
      <c r="AB84" s="22">
        <f t="shared" ref="AB84:AB85" si="913">(AA84-$AA$20)/(F84-$F$20)</f>
        <v>5.5803627999985274E-5</v>
      </c>
      <c r="AC84" s="26"/>
      <c r="AD84" s="52">
        <f t="shared" ref="AD84:AD85" si="914">IF(F84&lt;=0,NA(),IF((G84-$G$20)&lt;0,ATAN2((H84-$H$20),(G84-$G$20))*180/PI()+360,ATAN2((H84-$H$20),(G84-$G$20))*180/PI()))</f>
        <v>346.70946601635171</v>
      </c>
      <c r="AE84" s="53">
        <f t="shared" ref="AE84:AE85" si="915">IF(E84&lt;=0,NA(),ATAN(Y84/X84)*180/PI())</f>
        <v>7.7437012349615406</v>
      </c>
      <c r="AF84" s="26"/>
      <c r="AG84" s="67">
        <f t="shared" ref="AG84:AG85" si="916">1/(O84/E84)</f>
        <v>1.4807724229384909</v>
      </c>
      <c r="AH84" s="67">
        <f t="shared" ref="AH84:AH85" si="917">1/(Z84/F84)</f>
        <v>46.535334776309455</v>
      </c>
      <c r="AI84" s="26"/>
      <c r="AJ84" s="20">
        <f t="shared" ref="AJ84:AJ85" si="918">SQRT((G84-$E$11)^2+(H84-$F$11)^2+(I84-$G$11)^2)</f>
        <v>140.02820791486238</v>
      </c>
    </row>
    <row r="85" spans="2:36" ht="15.75" x14ac:dyDescent="0.25">
      <c r="B85" s="113">
        <v>66</v>
      </c>
      <c r="C85" s="114"/>
      <c r="D85" s="100">
        <v>45666.375</v>
      </c>
      <c r="E85" s="97">
        <f t="shared" si="896"/>
        <v>2</v>
      </c>
      <c r="F85" s="98">
        <f t="shared" si="897"/>
        <v>387.08333333333576</v>
      </c>
      <c r="G85" s="17">
        <v>808910.69429999997</v>
      </c>
      <c r="H85" s="17">
        <v>9158938.93695</v>
      </c>
      <c r="I85" s="18">
        <v>2529.7201</v>
      </c>
      <c r="K85" s="19">
        <f t="shared" si="898"/>
        <v>-0.18500000005587935</v>
      </c>
      <c r="L85" s="20">
        <f t="shared" si="899"/>
        <v>1.500006765127182E-2</v>
      </c>
      <c r="M85" s="20">
        <f t="shared" si="900"/>
        <v>0.18560711745571098</v>
      </c>
      <c r="N85" s="20">
        <f t="shared" si="901"/>
        <v>0.44499999999061401</v>
      </c>
      <c r="O85" s="21">
        <f t="shared" si="902"/>
        <v>0.48215661567779466</v>
      </c>
      <c r="P85" s="21">
        <f t="shared" si="903"/>
        <v>0.24107830783889733</v>
      </c>
      <c r="Q85" s="22">
        <f t="shared" si="904"/>
        <v>-0.21712245582864784</v>
      </c>
      <c r="R85" s="26"/>
      <c r="S85" s="52">
        <f t="shared" si="905"/>
        <v>274.63548424073252</v>
      </c>
      <c r="T85" s="53">
        <f t="shared" si="906"/>
        <v>67.359244246208505</v>
      </c>
      <c r="U85" s="26"/>
      <c r="V85" s="23">
        <f t="shared" si="907"/>
        <v>-2.0700000110082328</v>
      </c>
      <c r="W85" s="21">
        <f t="shared" si="908"/>
        <v>7.994999922811985</v>
      </c>
      <c r="X85" s="21">
        <f t="shared" si="909"/>
        <v>8.2586272352817662</v>
      </c>
      <c r="Y85" s="21">
        <f t="shared" si="910"/>
        <v>1.5600000000176806</v>
      </c>
      <c r="Z85" s="21">
        <f t="shared" si="911"/>
        <v>8.4046727367216914</v>
      </c>
      <c r="AA85" s="21">
        <f t="shared" si="912"/>
        <v>2.1712825154070973E-2</v>
      </c>
      <c r="AB85" s="22">
        <f t="shared" si="913"/>
        <v>5.6093412669289568E-5</v>
      </c>
      <c r="AC85" s="26"/>
      <c r="AD85" s="52">
        <f t="shared" si="914"/>
        <v>345.48419932401663</v>
      </c>
      <c r="AE85" s="53">
        <f t="shared" si="915"/>
        <v>10.696759108083736</v>
      </c>
      <c r="AF85" s="26"/>
      <c r="AG85" s="67">
        <f t="shared" si="916"/>
        <v>4.1480297790552711</v>
      </c>
      <c r="AH85" s="67">
        <f t="shared" si="917"/>
        <v>46.055729408962165</v>
      </c>
      <c r="AI85" s="26"/>
      <c r="AJ85" s="20">
        <f t="shared" si="918"/>
        <v>140.02853231173356</v>
      </c>
    </row>
    <row r="86" spans="2:36" ht="15.75" x14ac:dyDescent="0.25">
      <c r="B86" s="113">
        <v>67</v>
      </c>
      <c r="C86" s="114"/>
      <c r="D86" s="100">
        <v>45685.416666666664</v>
      </c>
      <c r="E86" s="97">
        <f t="shared" ref="E86:E87" si="919">D86-D85</f>
        <v>19.041666666664241</v>
      </c>
      <c r="F86" s="98">
        <f t="shared" ref="F86:F87" si="920">D86-D$20</f>
        <v>406.125</v>
      </c>
      <c r="G86" s="17">
        <v>808910.72200000007</v>
      </c>
      <c r="H86" s="17">
        <v>9158938.8684999999</v>
      </c>
      <c r="I86" s="18">
        <v>2529.7290000000003</v>
      </c>
      <c r="K86" s="19">
        <f t="shared" ref="K86:K87" si="921">(G86-G85)*100</f>
        <v>2.7700000093318522</v>
      </c>
      <c r="L86" s="20">
        <f t="shared" ref="L86:L87" si="922">(H86-H85)*100</f>
        <v>-6.8450000137090683</v>
      </c>
      <c r="M86" s="20">
        <f t="shared" ref="M86:M87" si="923">SQRT(K86^2+L86^2)</f>
        <v>7.3842349122556774</v>
      </c>
      <c r="N86" s="20">
        <f t="shared" ref="N86:N87" si="924">(I86-I85)*100</f>
        <v>0.89000000002670276</v>
      </c>
      <c r="O86" s="21">
        <f t="shared" ref="O86:O87" si="925">(SQRT((G86-G85)^2+(H86-H85)^2+(I86-I85)^2)*100)</f>
        <v>7.437676064431896</v>
      </c>
      <c r="P86" s="21">
        <f t="shared" ref="P86:P87" si="926">O86/(F86-F85)</f>
        <v>0.39060005590019309</v>
      </c>
      <c r="Q86" s="22">
        <f t="shared" ref="Q86:Q87" si="927">(P86-P85)/(F86-F85)</f>
        <v>7.8523456312287864E-3</v>
      </c>
      <c r="R86" s="26"/>
      <c r="S86" s="52">
        <f t="shared" ref="S86:S87" si="928">IF(K86&lt;0, ATAN2(L86,K86)*180/PI()+360,ATAN2(L86,K86)*180/PI())</f>
        <v>157.96805420450949</v>
      </c>
      <c r="T86" s="53">
        <f t="shared" ref="T86:T87" si="929">ATAN(N86/M86)*180/PI()</f>
        <v>6.8725402341815469</v>
      </c>
      <c r="U86" s="26"/>
      <c r="V86" s="23">
        <f t="shared" ref="V86:V87" si="930">(G86-$G$20)*100</f>
        <v>0.69999999832361937</v>
      </c>
      <c r="W86" s="21">
        <f t="shared" ref="W86:W87" si="931">(H86-$H$20)*100</f>
        <v>1.1499999091029167</v>
      </c>
      <c r="X86" s="21">
        <f t="shared" ref="X86:X87" si="932">SQRT(V86^2+W86^2)</f>
        <v>1.3462911232678405</v>
      </c>
      <c r="Y86" s="21">
        <f t="shared" ref="Y86:Y87" si="933">(I86-$I$20)*100</f>
        <v>2.4500000000443833</v>
      </c>
      <c r="Z86" s="21">
        <f t="shared" ref="Z86:Z87" si="934">SQRT((G86-$G$20)^2+(H86-$H$20)^2+(I86-$I$20)^2)*100</f>
        <v>2.7955321119256102</v>
      </c>
      <c r="AA86" s="21">
        <f t="shared" ref="AA86:AA87" si="935">Z86/F86</f>
        <v>6.883427791752811E-3</v>
      </c>
      <c r="AB86" s="22">
        <f t="shared" ref="AB86:AB87" si="936">(AA86-$AA$20)/(F86-$F$20)</f>
        <v>1.6949037345036162E-5</v>
      </c>
      <c r="AC86" s="26"/>
      <c r="AD86" s="52">
        <f t="shared" ref="AD86:AD87" si="937">IF(F86&lt;=0,NA(),IF((G86-$G$20)&lt;0,ATAN2((H86-$H$20),(G86-$G$20))*180/PI()+360,ATAN2((H86-$H$20),(G86-$G$20))*180/PI()))</f>
        <v>31.328694818235459</v>
      </c>
      <c r="AE86" s="53">
        <f t="shared" ref="AE86:AE87" si="938">IF(E86&lt;=0,NA(),ATAN(Y86/X86)*180/PI())</f>
        <v>61.210915831893885</v>
      </c>
      <c r="AF86" s="26"/>
      <c r="AG86" s="67">
        <f t="shared" ref="AG86:AG87" si="939">1/(O86/E86)</f>
        <v>2.5601634840920813</v>
      </c>
      <c r="AH86" s="67">
        <f t="shared" ref="AH86:AH87" si="940">1/(Z86/F86)</f>
        <v>145.27645676738592</v>
      </c>
      <c r="AI86" s="26"/>
      <c r="AJ86" s="20">
        <f t="shared" ref="AJ86:AJ87" si="941">SQRT((G86-$E$11)^2+(H86-$F$11)^2+(I86-$G$11)^2)</f>
        <v>140.09255169515598</v>
      </c>
    </row>
    <row r="87" spans="2:36" ht="15.75" x14ac:dyDescent="0.25">
      <c r="B87" s="113">
        <v>68</v>
      </c>
      <c r="C87" s="114"/>
      <c r="D87" s="100">
        <v>45687.375</v>
      </c>
      <c r="E87" s="97">
        <f t="shared" si="919"/>
        <v>1.9583333333357587</v>
      </c>
      <c r="F87" s="98">
        <f t="shared" si="920"/>
        <v>408.08333333333576</v>
      </c>
      <c r="G87" s="17">
        <v>808910.72200000007</v>
      </c>
      <c r="H87" s="17">
        <v>9158938.868999999</v>
      </c>
      <c r="I87" s="18">
        <v>2529.7325000000001</v>
      </c>
      <c r="K87" s="19">
        <f t="shared" si="921"/>
        <v>0</v>
      </c>
      <c r="L87" s="20">
        <f t="shared" si="922"/>
        <v>4.9999915063381195E-2</v>
      </c>
      <c r="M87" s="20">
        <f t="shared" si="923"/>
        <v>4.9999915063381195E-2</v>
      </c>
      <c r="N87" s="20">
        <f t="shared" si="924"/>
        <v>0.34999999998035491</v>
      </c>
      <c r="O87" s="21">
        <f t="shared" si="925"/>
        <v>0.35355337856198427</v>
      </c>
      <c r="P87" s="21">
        <f t="shared" si="926"/>
        <v>0.18053789543568327</v>
      </c>
      <c r="Q87" s="22">
        <f t="shared" si="927"/>
        <v>-0.10726578406685089</v>
      </c>
      <c r="R87" s="26"/>
      <c r="S87" s="52">
        <f t="shared" si="928"/>
        <v>0</v>
      </c>
      <c r="T87" s="53">
        <f t="shared" si="929"/>
        <v>81.869911271621646</v>
      </c>
      <c r="U87" s="26"/>
      <c r="V87" s="23">
        <f t="shared" si="930"/>
        <v>0.69999999832361937</v>
      </c>
      <c r="W87" s="21">
        <f t="shared" si="931"/>
        <v>1.1999998241662979</v>
      </c>
      <c r="X87" s="21">
        <f t="shared" si="932"/>
        <v>1.3892442462188617</v>
      </c>
      <c r="Y87" s="21">
        <f t="shared" si="933"/>
        <v>2.8000000000247383</v>
      </c>
      <c r="Z87" s="21">
        <f t="shared" si="934"/>
        <v>3.1256998537592744</v>
      </c>
      <c r="AA87" s="21">
        <f t="shared" si="935"/>
        <v>7.6594646201982993E-3</v>
      </c>
      <c r="AB87" s="22">
        <f t="shared" si="936"/>
        <v>1.8769363986599764E-5</v>
      </c>
      <c r="AC87" s="26"/>
      <c r="AD87" s="52">
        <f t="shared" si="937"/>
        <v>30.256440757784006</v>
      </c>
      <c r="AE87" s="53">
        <f t="shared" si="938"/>
        <v>63.611293311748987</v>
      </c>
      <c r="AF87" s="26"/>
      <c r="AG87" s="67">
        <f t="shared" si="939"/>
        <v>5.5390033077916909</v>
      </c>
      <c r="AH87" s="67">
        <f t="shared" si="940"/>
        <v>130.55742791251518</v>
      </c>
      <c r="AI87" s="26"/>
      <c r="AJ87" s="20">
        <f t="shared" si="941"/>
        <v>140.09221740944477</v>
      </c>
    </row>
    <row r="88" spans="2:36" ht="15.75" x14ac:dyDescent="0.25">
      <c r="B88" s="113">
        <v>69</v>
      </c>
      <c r="C88" s="114"/>
      <c r="D88" s="100">
        <v>45698.375</v>
      </c>
      <c r="E88" s="97">
        <f t="shared" ref="E88" si="942">D88-D87</f>
        <v>11</v>
      </c>
      <c r="F88" s="98">
        <f t="shared" ref="F88" si="943">D88-D$20</f>
        <v>419.08333333333576</v>
      </c>
      <c r="G88" s="17">
        <v>808910.72</v>
      </c>
      <c r="H88" s="17">
        <v>9158938.8709999993</v>
      </c>
      <c r="I88" s="18">
        <v>2529.7314999999999</v>
      </c>
      <c r="K88" s="19">
        <f t="shared" ref="K88" si="944">(G88-G87)*100</f>
        <v>-0.20000000949949026</v>
      </c>
      <c r="L88" s="20">
        <f t="shared" ref="L88" si="945">(H88-H87)*100</f>
        <v>0.20000003278255463</v>
      </c>
      <c r="M88" s="20">
        <f t="shared" ref="M88" si="946">SQRT(K88^2+L88^2)</f>
        <v>0.28284274237254015</v>
      </c>
      <c r="N88" s="20">
        <f t="shared" ref="N88" si="947">(I88-I87)*100</f>
        <v>-0.10000000002037268</v>
      </c>
      <c r="O88" s="21">
        <f t="shared" ref="O88" si="948">(SQRT((G88-G87)^2+(H88-H87)^2+(I88-I87)^2)*100)</f>
        <v>0.30000002819482147</v>
      </c>
      <c r="P88" s="21">
        <f t="shared" ref="P88" si="949">O88/(F88-F87)</f>
        <v>2.7272729835892861E-2</v>
      </c>
      <c r="Q88" s="22">
        <f t="shared" ref="Q88" si="950">(P88-P87)/(F88-F87)</f>
        <v>-1.393319687270822E-2</v>
      </c>
      <c r="R88" s="26"/>
      <c r="S88" s="52">
        <f t="shared" ref="S88" si="951">IF(K88&lt;0, ATAN2(L88,K88)*180/PI()+360,ATAN2(L88,K88)*180/PI())</f>
        <v>315.00000333505295</v>
      </c>
      <c r="T88" s="53">
        <f t="shared" ref="T88" si="952">ATAN(N88/M88)*180/PI()</f>
        <v>-19.471218734798466</v>
      </c>
      <c r="U88" s="26"/>
      <c r="V88" s="23">
        <f t="shared" ref="V88" si="953">(G88-$G$20)*100</f>
        <v>0.4999999888241291</v>
      </c>
      <c r="W88" s="21">
        <f t="shared" ref="W88" si="954">(H88-$H$20)*100</f>
        <v>1.3999998569488525</v>
      </c>
      <c r="X88" s="21">
        <f t="shared" ref="X88" si="955">SQRT(V88^2+W88^2)</f>
        <v>1.4866067362557378</v>
      </c>
      <c r="Y88" s="21">
        <f t="shared" ref="Y88" si="956">(I88-$I$20)*100</f>
        <v>2.7000000000043656</v>
      </c>
      <c r="Z88" s="21">
        <f t="shared" ref="Z88" si="957">SQRT((G88-$G$20)^2+(H88-$H$20)^2+(I88-$I$20)^2)*100</f>
        <v>3.0822069346986605</v>
      </c>
      <c r="AA88" s="21">
        <f t="shared" ref="AA88" si="958">Z88/F88</f>
        <v>7.3546397328263496E-3</v>
      </c>
      <c r="AB88" s="22">
        <f t="shared" ref="AB88" si="959">(AA88-$AA$20)/(F88-$F$20)</f>
        <v>1.7549349133807057E-5</v>
      </c>
      <c r="AC88" s="26"/>
      <c r="AD88" s="52">
        <f t="shared" ref="AD88" si="960">IF(F88&lt;=0,NA(),IF((G88-$G$20)&lt;0,ATAN2((H88-$H$20),(G88-$G$20))*180/PI()+360,ATAN2((H88-$H$20),(G88-$G$20))*180/PI()))</f>
        <v>19.653825506764381</v>
      </c>
      <c r="AE88" s="53">
        <f t="shared" ref="AE88" si="961">IF(E88&lt;=0,NA(),ATAN(Y88/X88)*180/PI())</f>
        <v>61.163035482174749</v>
      </c>
      <c r="AF88" s="26"/>
      <c r="AG88" s="67">
        <f t="shared" ref="AG88" si="962">1/(O88/E88)</f>
        <v>36.666663220633254</v>
      </c>
      <c r="AH88" s="67">
        <f t="shared" ref="AH88" si="963">1/(Z88/F88)</f>
        <v>135.96859075729401</v>
      </c>
      <c r="AI88" s="26"/>
      <c r="AJ88" s="20">
        <f t="shared" ref="AJ88" si="964">SQRT((G88-$E$11)^2+(H88-$F$11)^2+(I88-$G$11)^2)</f>
        <v>140.09048619591636</v>
      </c>
    </row>
    <row r="89" spans="2:36" ht="15.75" x14ac:dyDescent="0.25">
      <c r="B89" s="113">
        <v>70</v>
      </c>
      <c r="C89" s="114"/>
      <c r="D89" s="100">
        <v>45702.458333333336</v>
      </c>
      <c r="E89" s="97">
        <f t="shared" ref="E89:E90" si="965">D89-D88</f>
        <v>4.0833333333357587</v>
      </c>
      <c r="F89" s="98">
        <f t="shared" ref="F89:F90" si="966">D89-D$20</f>
        <v>423.16666666667152</v>
      </c>
      <c r="G89" s="17">
        <v>808910.71600000001</v>
      </c>
      <c r="H89" s="17">
        <v>9158938.8709999993</v>
      </c>
      <c r="I89" s="18">
        <v>2529.7235000000001</v>
      </c>
      <c r="K89" s="19">
        <f t="shared" ref="K89:K90" si="967">(G89-G88)*100</f>
        <v>-0.39999999571591616</v>
      </c>
      <c r="L89" s="20">
        <f t="shared" ref="L89:L90" si="968">(H89-H88)*100</f>
        <v>0</v>
      </c>
      <c r="M89" s="20">
        <f t="shared" ref="M89:M90" si="969">SQRT(K89^2+L89^2)</f>
        <v>0.39999999571591616</v>
      </c>
      <c r="N89" s="20">
        <f t="shared" ref="N89:N90" si="970">(I89-I88)*100</f>
        <v>-0.79999999998108251</v>
      </c>
      <c r="O89" s="21">
        <f t="shared" ref="O89:O90" si="971">(SQRT((G89-G88)^2+(H89-H88)^2+(I89-I88)^2)*100)</f>
        <v>0.89442718906709506</v>
      </c>
      <c r="P89" s="21">
        <f t="shared" ref="P89:P90" si="972">O89/(F89-F88)</f>
        <v>0.21904339324079114</v>
      </c>
      <c r="Q89" s="22">
        <f t="shared" ref="Q89:Q90" si="973">(P89-P88)/(F89-F88)</f>
        <v>4.6964244099130872E-2</v>
      </c>
      <c r="R89" s="26"/>
      <c r="S89" s="52">
        <f t="shared" ref="S89:S90" si="974">IF(K89&lt;0, ATAN2(L89,K89)*180/PI()+360,ATAN2(L89,K89)*180/PI())</f>
        <v>270</v>
      </c>
      <c r="T89" s="53">
        <f t="shared" ref="T89:T90" si="975">ATAN(N89/M89)*180/PI()</f>
        <v>-63.434949067839995</v>
      </c>
      <c r="U89" s="26"/>
      <c r="V89" s="23">
        <f t="shared" ref="V89:V90" si="976">(G89-$G$20)*100</f>
        <v>9.9999993108212948E-2</v>
      </c>
      <c r="W89" s="21">
        <f t="shared" ref="W89:W90" si="977">(H89-$H$20)*100</f>
        <v>1.3999998569488525</v>
      </c>
      <c r="X89" s="21">
        <f t="shared" ref="X89:X90" si="978">SQRT(V89^2+W89^2)</f>
        <v>1.4035667415831889</v>
      </c>
      <c r="Y89" s="21">
        <f t="shared" ref="Y89:Y90" si="979">(I89-$I$20)*100</f>
        <v>1.9000000000232831</v>
      </c>
      <c r="Z89" s="21">
        <f t="shared" ref="Z89:Z90" si="980">SQRT((G89-$G$20)^2+(H89-$H$20)^2+(I89-$I$20)^2)*100</f>
        <v>2.3622022771487892</v>
      </c>
      <c r="AA89" s="21">
        <f t="shared" ref="AA89:AA90" si="981">Z89/F89</f>
        <v>5.5822030968462281E-3</v>
      </c>
      <c r="AB89" s="22">
        <f t="shared" ref="AB89:AB90" si="982">(AA89-$AA$20)/(F89-$F$20)</f>
        <v>1.3191500031932645E-5</v>
      </c>
      <c r="AC89" s="26"/>
      <c r="AD89" s="52">
        <f t="shared" ref="AD89:AD90" si="983">IF(F89&lt;=0,NA(),IF((G89-$G$20)&lt;0,ATAN2((H89-$H$20),(G89-$G$20))*180/PI()+360,ATAN2((H89-$H$20),(G89-$G$20))*180/PI()))</f>
        <v>4.0856169154085267</v>
      </c>
      <c r="AE89" s="53">
        <f t="shared" ref="AE89:AE90" si="984">IF(E89&lt;=0,NA(),ATAN(Y89/X89)*180/PI())</f>
        <v>53.546001041810271</v>
      </c>
      <c r="AF89" s="26"/>
      <c r="AG89" s="67">
        <f t="shared" ref="AG89:AG90" si="985">1/(O89/E89)</f>
        <v>4.5653054639302217</v>
      </c>
      <c r="AH89" s="67">
        <f t="shared" ref="AH89:AH90" si="986">1/(Z89/F89)</f>
        <v>179.14074114662168</v>
      </c>
      <c r="AI89" s="26"/>
      <c r="AJ89" s="20">
        <f t="shared" ref="AJ89:AJ90" si="987">SQRT((G89-$E$11)^2+(H89-$F$11)^2+(I89-$G$11)^2)</f>
        <v>140.0907031983439</v>
      </c>
    </row>
    <row r="90" spans="2:36" ht="15.75" x14ac:dyDescent="0.25">
      <c r="B90" s="113">
        <v>71</v>
      </c>
      <c r="C90" s="114"/>
      <c r="D90" s="100">
        <v>45704.625</v>
      </c>
      <c r="E90" s="97">
        <f t="shared" si="965"/>
        <v>2.1666666666642413</v>
      </c>
      <c r="F90" s="98">
        <f t="shared" si="966"/>
        <v>425.33333333333576</v>
      </c>
      <c r="G90" s="17">
        <v>808910.71750000003</v>
      </c>
      <c r="H90" s="17">
        <v>9158938.8735000007</v>
      </c>
      <c r="I90" s="18">
        <v>2529.7244999999998</v>
      </c>
      <c r="K90" s="19">
        <f t="shared" si="967"/>
        <v>0.1500000013038516</v>
      </c>
      <c r="L90" s="20">
        <f t="shared" si="968"/>
        <v>0.25000013411045074</v>
      </c>
      <c r="M90" s="20">
        <f t="shared" si="969"/>
        <v>0.29154771041186184</v>
      </c>
      <c r="N90" s="20">
        <f t="shared" si="970"/>
        <v>9.9999999974897946E-2</v>
      </c>
      <c r="O90" s="21">
        <f t="shared" si="971"/>
        <v>0.30822080955279191</v>
      </c>
      <c r="P90" s="21">
        <f t="shared" si="972"/>
        <v>0.14225575825529396</v>
      </c>
      <c r="Q90" s="22">
        <f t="shared" si="973"/>
        <v>-3.5440446916422987E-2</v>
      </c>
      <c r="R90" s="26"/>
      <c r="S90" s="52">
        <f t="shared" si="974"/>
        <v>30.963743191865593</v>
      </c>
      <c r="T90" s="53">
        <f t="shared" si="975"/>
        <v>18.931816200264635</v>
      </c>
      <c r="U90" s="26"/>
      <c r="V90" s="23">
        <f t="shared" si="976"/>
        <v>0.24999999441206455</v>
      </c>
      <c r="W90" s="21">
        <f t="shared" si="977"/>
        <v>1.6499999910593033</v>
      </c>
      <c r="X90" s="21">
        <f t="shared" si="978"/>
        <v>1.6688319171509554</v>
      </c>
      <c r="Y90" s="21">
        <f t="shared" si="979"/>
        <v>1.999999999998181</v>
      </c>
      <c r="Z90" s="21">
        <f t="shared" si="980"/>
        <v>2.604803249325073</v>
      </c>
      <c r="AA90" s="21">
        <f t="shared" si="981"/>
        <v>6.1241455705134595E-3</v>
      </c>
      <c r="AB90" s="22">
        <f t="shared" si="982"/>
        <v>1.4398461372680466E-5</v>
      </c>
      <c r="AC90" s="26"/>
      <c r="AD90" s="52">
        <f t="shared" si="983"/>
        <v>8.6156480404634319</v>
      </c>
      <c r="AE90" s="53">
        <f t="shared" si="984"/>
        <v>50.15784060915049</v>
      </c>
      <c r="AF90" s="26"/>
      <c r="AG90" s="67">
        <f t="shared" si="985"/>
        <v>7.0295924204726212</v>
      </c>
      <c r="AH90" s="67">
        <f t="shared" si="986"/>
        <v>163.28808459661715</v>
      </c>
      <c r="AI90" s="26"/>
      <c r="AJ90" s="20">
        <f t="shared" si="987"/>
        <v>140.08805973649072</v>
      </c>
    </row>
    <row r="91" spans="2:36" ht="15.75" x14ac:dyDescent="0.25">
      <c r="B91" s="113">
        <v>72</v>
      </c>
      <c r="C91" s="114"/>
      <c r="D91" s="100">
        <v>45713.625</v>
      </c>
      <c r="E91" s="97">
        <f t="shared" ref="E91" si="988">D91-D90</f>
        <v>9</v>
      </c>
      <c r="F91" s="98">
        <f t="shared" ref="F91" si="989">D91-D$20</f>
        <v>434.33333333333576</v>
      </c>
      <c r="G91" s="17">
        <v>808910.72149999999</v>
      </c>
      <c r="H91" s="17">
        <v>9158938.8724999987</v>
      </c>
      <c r="I91" s="18">
        <v>2529.7224999999999</v>
      </c>
      <c r="K91" s="19">
        <f t="shared" ref="K91" si="990">(G91-G90)*100</f>
        <v>0.39999999571591616</v>
      </c>
      <c r="L91" s="20">
        <f t="shared" ref="L91" si="991">(H91-H90)*100</f>
        <v>-0.10000020265579224</v>
      </c>
      <c r="M91" s="20">
        <f t="shared" ref="M91" si="992">SQRT(K91^2+L91^2)</f>
        <v>0.41231060755689086</v>
      </c>
      <c r="N91" s="20">
        <f t="shared" ref="N91" si="993">(I91-I90)*100</f>
        <v>-0.19999999999527063</v>
      </c>
      <c r="O91" s="21">
        <f t="shared" ref="O91" si="994">(SQRT((G91-G90)^2+(H91-H90)^2+(I91-I90)^2)*100)</f>
        <v>0.45825760997722742</v>
      </c>
      <c r="P91" s="21">
        <f t="shared" ref="P91" si="995">O91/(F91-F90)</f>
        <v>5.0917512219691936E-2</v>
      </c>
      <c r="Q91" s="22">
        <f t="shared" ref="Q91" si="996">(P91-P90)/(F91-F90)</f>
        <v>-1.0148694003955782E-2</v>
      </c>
      <c r="R91" s="26"/>
      <c r="S91" s="52">
        <f t="shared" ref="S91" si="997">IF(K91&lt;0, ATAN2(L91,K91)*180/PI()+360,ATAN2(L91,K91)*180/PI())</f>
        <v>104.03627093306834</v>
      </c>
      <c r="T91" s="53">
        <f t="shared" ref="T91" si="998">ATAN(N91/M91)*180/PI()</f>
        <v>-25.876687605028323</v>
      </c>
      <c r="U91" s="26"/>
      <c r="V91" s="23">
        <f t="shared" ref="V91" si="999">(G91-$G$20)*100</f>
        <v>0.64999999012798071</v>
      </c>
      <c r="W91" s="21">
        <f t="shared" ref="W91" si="1000">(H91-$H$20)*100</f>
        <v>1.549999788403511</v>
      </c>
      <c r="X91" s="21">
        <f t="shared" ref="X91" si="1001">SQRT(V91^2+W91^2)</f>
        <v>1.6807734324462962</v>
      </c>
      <c r="Y91" s="21">
        <f t="shared" ref="Y91" si="1002">(I91-$I$20)*100</f>
        <v>1.8000000000029104</v>
      </c>
      <c r="Z91" s="21">
        <f t="shared" ref="Z91" si="1003">SQRT((G91-$G$20)^2+(H91-$H$20)^2+(I91-$I$20)^2)*100</f>
        <v>2.4627219354258778</v>
      </c>
      <c r="AA91" s="21">
        <f t="shared" ref="AA91" si="1004">Z91/F91</f>
        <v>5.6701195750403621E-3</v>
      </c>
      <c r="AB91" s="22">
        <f t="shared" ref="AB91" si="1005">(AA91-$AA$20)/(F91-$F$20)</f>
        <v>1.3054764946370676E-5</v>
      </c>
      <c r="AC91" s="26"/>
      <c r="AD91" s="52">
        <f t="shared" ref="AD91" si="1006">IF(F91&lt;=0,NA(),IF((G91-$G$20)&lt;0,ATAN2((H91-$H$20),(G91-$G$20))*180/PI()+360,ATAN2((H91-$H$20),(G91-$G$20))*180/PI()))</f>
        <v>22.750978821942599</v>
      </c>
      <c r="AE91" s="53">
        <f t="shared" ref="AE91" si="1007">IF(E91&lt;=0,NA(),ATAN(Y91/X91)*180/PI())</f>
        <v>46.961779344013259</v>
      </c>
      <c r="AF91" s="26"/>
      <c r="AG91" s="67">
        <f t="shared" ref="AG91" si="1008">1/(O91/E91)</f>
        <v>19.639608386311892</v>
      </c>
      <c r="AH91" s="67">
        <f t="shared" ref="AH91" si="1009">1/(Z91/F91)</f>
        <v>176.36312369882987</v>
      </c>
      <c r="AI91" s="26"/>
      <c r="AJ91" s="20">
        <f t="shared" ref="AJ91" si="1010">SQRT((G91-$E$11)^2+(H91-$F$11)^2+(I91-$G$11)^2)</f>
        <v>140.08837459724307</v>
      </c>
    </row>
    <row r="92" spans="2:36" ht="15.75" x14ac:dyDescent="0.25">
      <c r="B92" s="113">
        <v>73</v>
      </c>
      <c r="C92" s="114"/>
      <c r="D92" s="100"/>
      <c r="E92" s="97"/>
      <c r="F92" s="98"/>
      <c r="G92" s="17"/>
      <c r="H92" s="17"/>
      <c r="I92" s="18"/>
    </row>
    <row r="93" spans="2:36" ht="15.75" x14ac:dyDescent="0.25">
      <c r="B93" s="113">
        <v>74</v>
      </c>
      <c r="C93" s="114"/>
      <c r="D93" s="100"/>
      <c r="E93" s="97"/>
      <c r="F93" s="98"/>
      <c r="G93" s="17"/>
      <c r="H93" s="17"/>
      <c r="I93" s="18"/>
    </row>
    <row r="94" spans="2:36" ht="15.75" x14ac:dyDescent="0.25">
      <c r="B94" s="113">
        <v>75</v>
      </c>
      <c r="C94" s="114"/>
      <c r="D94" s="100"/>
      <c r="E94" s="97"/>
      <c r="F94" s="98"/>
      <c r="G94" s="17"/>
      <c r="H94" s="17"/>
      <c r="I94" s="18"/>
    </row>
    <row r="95" spans="2:36" ht="15.75" x14ac:dyDescent="0.25">
      <c r="B95" s="113">
        <v>76</v>
      </c>
      <c r="C95" s="114"/>
      <c r="D95" s="100"/>
      <c r="E95" s="97"/>
      <c r="F95" s="98"/>
      <c r="G95" s="17"/>
      <c r="H95" s="17"/>
      <c r="I95" s="18"/>
    </row>
    <row r="96" spans="2:36" ht="15.75" x14ac:dyDescent="0.25">
      <c r="B96" s="113">
        <v>77</v>
      </c>
      <c r="C96" s="114"/>
      <c r="D96" s="100"/>
      <c r="E96" s="97"/>
      <c r="F96" s="98"/>
      <c r="G96" s="17"/>
      <c r="H96" s="17"/>
      <c r="I96" s="18"/>
    </row>
    <row r="97" spans="2:9" ht="15.75" x14ac:dyDescent="0.25">
      <c r="B97" s="113">
        <v>78</v>
      </c>
      <c r="C97" s="114"/>
      <c r="D97" s="100"/>
      <c r="E97" s="97"/>
      <c r="F97" s="98"/>
      <c r="G97" s="17"/>
      <c r="H97" s="17"/>
      <c r="I97" s="18"/>
    </row>
    <row r="98" spans="2:9" ht="15.75" x14ac:dyDescent="0.25">
      <c r="B98" s="113"/>
      <c r="C98" s="114"/>
      <c r="D98" s="100"/>
      <c r="E98" s="97"/>
      <c r="F98" s="98"/>
      <c r="G98" s="17"/>
      <c r="H98" s="17"/>
      <c r="I98" s="18"/>
    </row>
    <row r="99" spans="2:9" ht="15.75" x14ac:dyDescent="0.25">
      <c r="B99" s="113"/>
      <c r="C99" s="114"/>
      <c r="D99" s="100"/>
      <c r="E99" s="97"/>
      <c r="F99" s="98"/>
      <c r="G99" s="17"/>
      <c r="H99" s="17"/>
      <c r="I99" s="18"/>
    </row>
    <row r="100" spans="2:9" ht="15.75" x14ac:dyDescent="0.25">
      <c r="B100" s="113"/>
      <c r="C100" s="114"/>
      <c r="D100" s="100"/>
      <c r="E100" s="97"/>
      <c r="F100" s="98"/>
      <c r="G100" s="17"/>
      <c r="H100" s="17"/>
      <c r="I100" s="18"/>
    </row>
    <row r="101" spans="2:9" ht="15.75" x14ac:dyDescent="0.25">
      <c r="B101" s="113"/>
      <c r="C101" s="114"/>
      <c r="D101" s="100"/>
      <c r="E101" s="97"/>
      <c r="F101" s="98"/>
      <c r="G101" s="17"/>
      <c r="H101" s="17"/>
      <c r="I101" s="18"/>
    </row>
    <row r="102" spans="2:9" ht="15.75" x14ac:dyDescent="0.25">
      <c r="B102" s="113"/>
      <c r="C102" s="114"/>
      <c r="D102" s="100"/>
      <c r="E102" s="97"/>
      <c r="F102" s="98"/>
      <c r="G102" s="17"/>
      <c r="H102" s="17"/>
      <c r="I102" s="18"/>
    </row>
    <row r="103" spans="2:9" ht="15.75" x14ac:dyDescent="0.25">
      <c r="B103" s="113"/>
      <c r="C103" s="114"/>
      <c r="D103" s="100"/>
      <c r="E103" s="97"/>
      <c r="F103" s="98"/>
      <c r="G103" s="17"/>
      <c r="H103" s="17"/>
      <c r="I103" s="18"/>
    </row>
    <row r="104" spans="2:9" ht="15.75" x14ac:dyDescent="0.25">
      <c r="B104" s="113"/>
      <c r="C104" s="114"/>
      <c r="D104" s="100"/>
      <c r="E104" s="97"/>
      <c r="F104" s="98"/>
      <c r="G104" s="17"/>
      <c r="H104" s="17"/>
      <c r="I104" s="18"/>
    </row>
    <row r="105" spans="2:9" ht="15.75" x14ac:dyDescent="0.25">
      <c r="B105" s="113"/>
      <c r="C105" s="114"/>
      <c r="D105" s="100"/>
      <c r="E105" s="97"/>
      <c r="F105" s="98"/>
      <c r="G105" s="17"/>
      <c r="H105" s="17"/>
      <c r="I105" s="18"/>
    </row>
    <row r="106" spans="2:9" ht="15.75" x14ac:dyDescent="0.25">
      <c r="B106" s="113"/>
      <c r="C106" s="114"/>
      <c r="D106" s="100"/>
      <c r="E106" s="97"/>
      <c r="F106" s="98"/>
      <c r="G106" s="17"/>
      <c r="H106" s="17"/>
      <c r="I106" s="18"/>
    </row>
    <row r="107" spans="2:9" ht="15.75" x14ac:dyDescent="0.25">
      <c r="B107" s="113"/>
      <c r="C107" s="114"/>
      <c r="D107" s="100"/>
      <c r="E107" s="97"/>
      <c r="F107" s="98"/>
      <c r="G107" s="17"/>
      <c r="H107" s="17"/>
      <c r="I107" s="18"/>
    </row>
    <row r="108" spans="2:9" ht="15.75" x14ac:dyDescent="0.25">
      <c r="B108" s="113"/>
      <c r="C108" s="114"/>
      <c r="D108" s="100"/>
      <c r="E108" s="97"/>
      <c r="F108" s="98"/>
      <c r="G108" s="17"/>
      <c r="H108" s="17"/>
      <c r="I108" s="18"/>
    </row>
    <row r="109" spans="2:9" ht="15.75" x14ac:dyDescent="0.25">
      <c r="B109" s="113"/>
      <c r="C109" s="114"/>
      <c r="D109" s="100"/>
      <c r="E109" s="97"/>
      <c r="F109" s="98"/>
      <c r="G109" s="17"/>
      <c r="H109" s="17"/>
      <c r="I109" s="18"/>
    </row>
    <row r="110" spans="2:9" ht="15.75" x14ac:dyDescent="0.25">
      <c r="B110" s="113"/>
      <c r="C110" s="114"/>
      <c r="D110" s="100"/>
      <c r="E110" s="97"/>
      <c r="F110" s="98"/>
      <c r="G110" s="17"/>
      <c r="H110" s="17"/>
      <c r="I110" s="18"/>
    </row>
    <row r="111" spans="2:9" ht="15.75" x14ac:dyDescent="0.25">
      <c r="B111" s="113"/>
      <c r="C111" s="114"/>
      <c r="D111" s="100"/>
      <c r="E111" s="97"/>
      <c r="F111" s="98"/>
      <c r="G111" s="17"/>
      <c r="H111" s="17"/>
      <c r="I111" s="18"/>
    </row>
    <row r="112" spans="2:9" ht="15.75" x14ac:dyDescent="0.25">
      <c r="B112" s="113"/>
      <c r="C112" s="114"/>
      <c r="D112" s="100"/>
      <c r="E112" s="97"/>
      <c r="F112" s="98"/>
      <c r="G112" s="17"/>
      <c r="H112" s="17"/>
      <c r="I112" s="18"/>
    </row>
    <row r="113" spans="2:9" ht="15.75" x14ac:dyDescent="0.25">
      <c r="B113" s="113"/>
      <c r="C113" s="114"/>
      <c r="D113" s="100"/>
      <c r="E113" s="97"/>
      <c r="F113" s="98"/>
      <c r="G113" s="17"/>
      <c r="H113" s="17"/>
      <c r="I113" s="18"/>
    </row>
    <row r="114" spans="2:9" ht="15.75" x14ac:dyDescent="0.25">
      <c r="B114" s="113"/>
      <c r="C114" s="114"/>
      <c r="D114" s="100"/>
      <c r="E114" s="97"/>
      <c r="F114" s="98"/>
      <c r="G114" s="17"/>
      <c r="H114" s="17"/>
      <c r="I114" s="18"/>
    </row>
    <row r="115" spans="2:9" ht="15.75" x14ac:dyDescent="0.25">
      <c r="B115" s="113"/>
      <c r="C115" s="114"/>
      <c r="D115" s="100"/>
      <c r="E115" s="97"/>
      <c r="F115" s="98"/>
      <c r="G115" s="17"/>
      <c r="H115" s="17"/>
      <c r="I115" s="18"/>
    </row>
    <row r="116" spans="2:9" ht="15.75" x14ac:dyDescent="0.25">
      <c r="B116" s="113"/>
      <c r="C116" s="114"/>
      <c r="D116" s="100"/>
      <c r="E116" s="97"/>
      <c r="F116" s="98"/>
      <c r="G116" s="17"/>
      <c r="H116" s="17"/>
      <c r="I116" s="18"/>
    </row>
    <row r="117" spans="2:9" ht="15.75" x14ac:dyDescent="0.25">
      <c r="B117" s="113"/>
      <c r="C117" s="114"/>
      <c r="D117" s="100"/>
      <c r="E117" s="97"/>
      <c r="F117" s="98"/>
      <c r="G117" s="17"/>
      <c r="H117" s="17"/>
      <c r="I117" s="18"/>
    </row>
    <row r="118" spans="2:9" ht="15.75" x14ac:dyDescent="0.25">
      <c r="B118" s="113"/>
      <c r="C118" s="114"/>
      <c r="D118" s="100"/>
      <c r="E118" s="97"/>
      <c r="F118" s="98"/>
      <c r="G118" s="17"/>
      <c r="H118" s="17"/>
      <c r="I118" s="18"/>
    </row>
    <row r="119" spans="2:9" ht="15.75" x14ac:dyDescent="0.25">
      <c r="B119" s="113"/>
      <c r="C119" s="114"/>
      <c r="D119" s="100"/>
      <c r="E119" s="97"/>
      <c r="F119" s="98"/>
      <c r="G119" s="17"/>
      <c r="H119" s="17"/>
      <c r="I119" s="18"/>
    </row>
    <row r="120" spans="2:9" ht="15.75" x14ac:dyDescent="0.25">
      <c r="B120" s="113"/>
      <c r="C120" s="114"/>
      <c r="D120" s="100"/>
      <c r="E120" s="97"/>
      <c r="F120" s="98"/>
      <c r="G120" s="17"/>
      <c r="H120" s="17"/>
      <c r="I120" s="18"/>
    </row>
    <row r="121" spans="2:9" ht="15.75" x14ac:dyDescent="0.25">
      <c r="B121" s="113"/>
      <c r="C121" s="114"/>
      <c r="D121" s="100"/>
      <c r="E121" s="97"/>
      <c r="F121" s="98"/>
      <c r="G121" s="17"/>
      <c r="H121" s="17"/>
      <c r="I121" s="18"/>
    </row>
    <row r="122" spans="2:9" ht="15.75" x14ac:dyDescent="0.25">
      <c r="B122" s="113"/>
      <c r="C122" s="114"/>
      <c r="D122" s="100"/>
      <c r="E122" s="97"/>
      <c r="F122" s="98"/>
      <c r="G122" s="17"/>
      <c r="H122" s="17"/>
      <c r="I122" s="18"/>
    </row>
    <row r="123" spans="2:9" ht="15.75" x14ac:dyDescent="0.25">
      <c r="B123" s="113"/>
      <c r="C123" s="114"/>
      <c r="D123" s="100"/>
      <c r="E123" s="97"/>
      <c r="F123" s="98"/>
      <c r="G123" s="17"/>
      <c r="H123" s="17"/>
      <c r="I123" s="18"/>
    </row>
    <row r="124" spans="2:9" ht="15.75" x14ac:dyDescent="0.25">
      <c r="B124" s="113"/>
      <c r="C124" s="114"/>
      <c r="D124" s="100"/>
      <c r="E124" s="97"/>
      <c r="F124" s="98"/>
      <c r="G124" s="17"/>
      <c r="H124" s="17"/>
      <c r="I124" s="18"/>
    </row>
    <row r="125" spans="2:9" ht="15.75" x14ac:dyDescent="0.25">
      <c r="B125" s="113"/>
      <c r="C125" s="114"/>
      <c r="D125" s="100"/>
      <c r="E125" s="97"/>
      <c r="F125" s="98"/>
      <c r="G125" s="17"/>
      <c r="H125" s="17"/>
      <c r="I125" s="18"/>
    </row>
    <row r="126" spans="2:9" ht="15.75" x14ac:dyDescent="0.25">
      <c r="B126" s="113"/>
      <c r="C126" s="114"/>
      <c r="D126" s="100"/>
      <c r="E126" s="97"/>
      <c r="F126" s="98"/>
      <c r="G126" s="17"/>
      <c r="H126" s="17"/>
      <c r="I126" s="18"/>
    </row>
    <row r="127" spans="2:9" ht="15.75" x14ac:dyDescent="0.25">
      <c r="B127" s="113"/>
      <c r="C127" s="114"/>
      <c r="D127" s="100"/>
      <c r="E127" s="97"/>
      <c r="F127" s="98"/>
      <c r="G127" s="17"/>
      <c r="H127" s="17"/>
      <c r="I127" s="18"/>
    </row>
    <row r="128" spans="2:9" ht="15.75" x14ac:dyDescent="0.25">
      <c r="B128" s="113"/>
      <c r="C128" s="114"/>
      <c r="D128" s="100"/>
      <c r="E128" s="97"/>
      <c r="F128" s="98"/>
      <c r="G128" s="17"/>
      <c r="H128" s="17"/>
      <c r="I128" s="18"/>
    </row>
    <row r="129" spans="2:9" ht="15.75" x14ac:dyDescent="0.25">
      <c r="B129" s="113"/>
      <c r="C129" s="114"/>
      <c r="D129" s="100"/>
      <c r="E129" s="97"/>
      <c r="F129" s="98"/>
      <c r="G129" s="17"/>
      <c r="H129" s="17"/>
      <c r="I129" s="18"/>
    </row>
    <row r="130" spans="2:9" ht="15.75" x14ac:dyDescent="0.25">
      <c r="B130" s="113"/>
      <c r="C130" s="114"/>
      <c r="D130" s="100"/>
      <c r="E130" s="97"/>
      <c r="F130" s="98"/>
      <c r="G130" s="17"/>
      <c r="H130" s="17"/>
      <c r="I130" s="18"/>
    </row>
    <row r="131" spans="2:9" ht="15.75" x14ac:dyDescent="0.25">
      <c r="B131" s="113"/>
      <c r="C131" s="114"/>
      <c r="D131" s="100"/>
      <c r="E131" s="97"/>
      <c r="F131" s="98"/>
      <c r="G131" s="17"/>
      <c r="H131" s="17"/>
      <c r="I131" s="18"/>
    </row>
    <row r="132" spans="2:9" ht="15.75" x14ac:dyDescent="0.25">
      <c r="B132" s="113"/>
      <c r="C132" s="114"/>
      <c r="D132" s="100"/>
      <c r="E132" s="97"/>
      <c r="F132" s="98"/>
      <c r="G132" s="17"/>
      <c r="H132" s="17"/>
      <c r="I132" s="18"/>
    </row>
    <row r="133" spans="2:9" ht="15.75" x14ac:dyDescent="0.25">
      <c r="B133" s="113"/>
      <c r="C133" s="114"/>
      <c r="D133" s="100"/>
      <c r="E133" s="97"/>
      <c r="F133" s="98"/>
      <c r="G133" s="17"/>
      <c r="H133" s="17"/>
      <c r="I133" s="18"/>
    </row>
    <row r="134" spans="2:9" ht="15.75" x14ac:dyDescent="0.25">
      <c r="B134" s="113"/>
      <c r="C134" s="114"/>
      <c r="D134" s="100"/>
      <c r="E134" s="97"/>
      <c r="F134" s="98"/>
      <c r="G134" s="17"/>
      <c r="H134" s="17"/>
      <c r="I134" s="18"/>
    </row>
    <row r="135" spans="2:9" ht="15.75" x14ac:dyDescent="0.25">
      <c r="B135" s="113"/>
      <c r="C135" s="114"/>
      <c r="D135" s="100"/>
      <c r="E135" s="97"/>
      <c r="F135" s="98"/>
      <c r="G135" s="17"/>
      <c r="H135" s="17"/>
      <c r="I135" s="18"/>
    </row>
    <row r="136" spans="2:9" ht="15.75" x14ac:dyDescent="0.25">
      <c r="B136" s="113"/>
      <c r="C136" s="114"/>
      <c r="D136" s="100"/>
      <c r="E136" s="97"/>
      <c r="F136" s="98"/>
      <c r="G136" s="17"/>
      <c r="H136" s="17"/>
      <c r="I136" s="18"/>
    </row>
    <row r="137" spans="2:9" ht="15.75" x14ac:dyDescent="0.25">
      <c r="B137" s="113"/>
      <c r="C137" s="114"/>
      <c r="D137" s="100"/>
      <c r="E137" s="97"/>
      <c r="F137" s="98"/>
      <c r="G137" s="17"/>
      <c r="H137" s="17"/>
      <c r="I137" s="18"/>
    </row>
    <row r="138" spans="2:9" ht="15.75" x14ac:dyDescent="0.25">
      <c r="B138" s="113"/>
      <c r="C138" s="114"/>
      <c r="D138" s="100"/>
      <c r="E138" s="97"/>
      <c r="F138" s="98"/>
      <c r="G138" s="17"/>
      <c r="H138" s="17"/>
      <c r="I138" s="18"/>
    </row>
    <row r="139" spans="2:9" ht="15.75" x14ac:dyDescent="0.25">
      <c r="B139" s="113"/>
      <c r="C139" s="114"/>
      <c r="D139" s="100"/>
      <c r="E139" s="97"/>
      <c r="F139" s="98"/>
      <c r="G139" s="17"/>
      <c r="H139" s="17"/>
      <c r="I139" s="18"/>
    </row>
    <row r="140" spans="2:9" ht="15.75" x14ac:dyDescent="0.25">
      <c r="B140" s="113"/>
      <c r="C140" s="114"/>
      <c r="D140" s="100"/>
      <c r="E140" s="97"/>
      <c r="F140" s="98"/>
      <c r="G140" s="17"/>
      <c r="H140" s="17"/>
      <c r="I140" s="18"/>
    </row>
    <row r="141" spans="2:9" ht="15.75" x14ac:dyDescent="0.25">
      <c r="B141" s="113"/>
      <c r="C141" s="114"/>
      <c r="D141" s="100"/>
      <c r="E141" s="97"/>
      <c r="F141" s="98"/>
      <c r="G141" s="17"/>
      <c r="H141" s="17"/>
      <c r="I141" s="18"/>
    </row>
    <row r="142" spans="2:9" ht="15.75" x14ac:dyDescent="0.25">
      <c r="B142" s="113"/>
      <c r="C142" s="114"/>
      <c r="D142" s="100"/>
      <c r="E142" s="97"/>
      <c r="F142" s="98"/>
      <c r="G142" s="17"/>
      <c r="H142" s="17"/>
      <c r="I142" s="18"/>
    </row>
    <row r="143" spans="2:9" ht="15.75" x14ac:dyDescent="0.25">
      <c r="B143" s="113"/>
      <c r="C143" s="114"/>
      <c r="D143" s="100"/>
      <c r="E143" s="97"/>
      <c r="F143" s="98"/>
      <c r="G143" s="17"/>
      <c r="H143" s="17"/>
      <c r="I143" s="18"/>
    </row>
    <row r="144" spans="2:9" ht="15.75" x14ac:dyDescent="0.25">
      <c r="B144" s="113"/>
      <c r="C144" s="114"/>
      <c r="D144" s="100"/>
      <c r="E144" s="97"/>
      <c r="F144" s="98"/>
      <c r="G144" s="17"/>
      <c r="H144" s="17"/>
      <c r="I144" s="18"/>
    </row>
  </sheetData>
  <mergeCells count="137">
    <mergeCell ref="B143:C143"/>
    <mergeCell ref="B144:C144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9:C59"/>
    <mergeCell ref="B60:C60"/>
    <mergeCell ref="B61:C61"/>
    <mergeCell ref="B62:C62"/>
    <mergeCell ref="B48:C48"/>
    <mergeCell ref="B49:C49"/>
    <mergeCell ref="B50:C50"/>
    <mergeCell ref="B43:C43"/>
    <mergeCell ref="B44:C44"/>
    <mergeCell ref="B45:C45"/>
    <mergeCell ref="B46:C46"/>
    <mergeCell ref="B47:C47"/>
    <mergeCell ref="B58:C58"/>
    <mergeCell ref="B56:C56"/>
    <mergeCell ref="B57:C57"/>
    <mergeCell ref="B51:C51"/>
    <mergeCell ref="B52:C52"/>
    <mergeCell ref="B53:C53"/>
    <mergeCell ref="B54:C54"/>
    <mergeCell ref="B55:C55"/>
    <mergeCell ref="B38:C38"/>
    <mergeCell ref="B39:C39"/>
    <mergeCell ref="B40:C40"/>
    <mergeCell ref="B41:C41"/>
    <mergeCell ref="B42:C42"/>
    <mergeCell ref="B22:C22"/>
    <mergeCell ref="B23:C23"/>
    <mergeCell ref="AD17:AE17"/>
    <mergeCell ref="AG17:AG18"/>
    <mergeCell ref="B24:C24"/>
    <mergeCell ref="B25:C25"/>
    <mergeCell ref="B26:C26"/>
    <mergeCell ref="B27:C27"/>
    <mergeCell ref="B28:C28"/>
    <mergeCell ref="B34:C34"/>
    <mergeCell ref="B35:C35"/>
    <mergeCell ref="B36:C36"/>
    <mergeCell ref="B37:C37"/>
    <mergeCell ref="B29:C29"/>
    <mergeCell ref="B30:C30"/>
    <mergeCell ref="B31:C31"/>
    <mergeCell ref="B32:C32"/>
    <mergeCell ref="B33:C33"/>
    <mergeCell ref="AH17:AH18"/>
    <mergeCell ref="G17:I17"/>
    <mergeCell ref="B20:C20"/>
    <mergeCell ref="B21:C21"/>
    <mergeCell ref="K17:Q17"/>
    <mergeCell ref="S17:T17"/>
    <mergeCell ref="V17:AB17"/>
    <mergeCell ref="B2:D5"/>
    <mergeCell ref="B17:C19"/>
    <mergeCell ref="D17:D19"/>
    <mergeCell ref="E17:E18"/>
    <mergeCell ref="F17:F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7E19-C578-4B62-8B03-ECAF6247DF63}">
  <dimension ref="B1:CV96"/>
  <sheetViews>
    <sheetView zoomScale="70" zoomScaleNormal="70" workbookViewId="0">
      <pane ySplit="19" topLeftCell="A73" activePane="bottomLeft" state="frozen"/>
      <selection activeCell="N75" sqref="N75"/>
      <selection pane="bottomLeft" activeCell="K99" sqref="K99"/>
    </sheetView>
  </sheetViews>
  <sheetFormatPr baseColWidth="10" defaultRowHeight="15" x14ac:dyDescent="0.25"/>
  <cols>
    <col min="1" max="1" width="1.140625" customWidth="1"/>
    <col min="2" max="3" width="4.5703125" customWidth="1"/>
    <col min="4" max="4" width="20.5703125" customWidth="1"/>
    <col min="5" max="9" width="15.5703125" customWidth="1"/>
    <col min="10" max="10" width="1.140625" customWidth="1"/>
    <col min="11" max="11" width="11.42578125" bestFit="1" customWidth="1"/>
    <col min="12" max="12" width="14.5703125" bestFit="1" customWidth="1"/>
    <col min="13" max="16" width="11.42578125" bestFit="1" customWidth="1"/>
    <col min="17" max="17" width="11.42578125" customWidth="1"/>
    <col min="18" max="18" width="1.140625" customWidth="1"/>
    <col min="19" max="20" width="11.42578125" bestFit="1" customWidth="1"/>
    <col min="21" max="21" width="1.140625" customWidth="1"/>
    <col min="22" max="22" width="15.42578125" bestFit="1" customWidth="1"/>
    <col min="23" max="23" width="11.5703125" bestFit="1" customWidth="1"/>
    <col min="24" max="24" width="15.42578125" bestFit="1" customWidth="1"/>
    <col min="25" max="25" width="11.42578125" bestFit="1" customWidth="1"/>
    <col min="26" max="28" width="15.42578125" bestFit="1" customWidth="1"/>
    <col min="29" max="29" width="1.140625" customWidth="1"/>
    <col min="30" max="31" width="13.42578125" customWidth="1"/>
    <col min="32" max="32" width="1.140625" customWidth="1"/>
    <col min="33" max="34" width="14.5703125" customWidth="1"/>
    <col min="35" max="35" width="1.140625" customWidth="1"/>
    <col min="36" max="36" width="13" bestFit="1" customWidth="1"/>
  </cols>
  <sheetData>
    <row r="1" spans="2:36" ht="6" customHeight="1" thickBot="1" x14ac:dyDescent="0.3"/>
    <row r="2" spans="2:36" ht="21.2" customHeight="1" x14ac:dyDescent="0.25">
      <c r="B2" s="115"/>
      <c r="C2" s="116"/>
      <c r="D2" s="117"/>
      <c r="E2" s="33"/>
      <c r="F2" s="27"/>
      <c r="G2" s="27"/>
      <c r="H2" s="27"/>
      <c r="I2" s="28"/>
      <c r="J2" s="1"/>
      <c r="K2" s="1"/>
      <c r="L2" s="1"/>
      <c r="M2" s="1"/>
      <c r="N2" s="1"/>
    </row>
    <row r="3" spans="2:36" ht="21.2" customHeight="1" x14ac:dyDescent="0.25">
      <c r="B3" s="118"/>
      <c r="C3" s="119"/>
      <c r="D3" s="120"/>
      <c r="E3" s="34"/>
      <c r="F3" s="29"/>
      <c r="G3" s="29"/>
      <c r="H3" s="29"/>
      <c r="I3" s="30"/>
      <c r="J3" s="1"/>
      <c r="K3" s="72"/>
      <c r="L3" s="72"/>
      <c r="M3" s="72"/>
      <c r="N3" s="7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2:36" ht="21.2" customHeight="1" x14ac:dyDescent="0.25">
      <c r="B4" s="118"/>
      <c r="C4" s="119"/>
      <c r="D4" s="120"/>
      <c r="E4" s="34"/>
      <c r="F4" s="29"/>
      <c r="G4" s="29"/>
      <c r="H4" s="29"/>
      <c r="I4" s="30"/>
      <c r="J4" s="2"/>
      <c r="K4" s="69"/>
      <c r="L4" s="6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2:36" ht="21.2" customHeight="1" thickBot="1" x14ac:dyDescent="0.3">
      <c r="B5" s="121"/>
      <c r="C5" s="122"/>
      <c r="D5" s="123"/>
      <c r="E5" s="35"/>
      <c r="F5" s="31"/>
      <c r="G5" s="31"/>
      <c r="H5" s="31"/>
      <c r="I5" s="32"/>
      <c r="J5" s="2"/>
      <c r="K5" s="69"/>
      <c r="L5" s="69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2:36" ht="15" customHeight="1" x14ac:dyDescent="0.25">
      <c r="B6" s="74"/>
      <c r="C6" s="75"/>
      <c r="D6" s="75"/>
      <c r="E6" s="76"/>
      <c r="F6" s="76"/>
      <c r="G6" s="77"/>
      <c r="H6" s="77"/>
      <c r="I6" s="78"/>
      <c r="J6" s="3"/>
      <c r="K6" s="69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2:36" ht="15" customHeight="1" x14ac:dyDescent="0.25">
      <c r="B7" s="79"/>
      <c r="C7" s="36" t="s">
        <v>33</v>
      </c>
      <c r="D7" s="80"/>
      <c r="E7" s="99" t="s">
        <v>47</v>
      </c>
      <c r="F7" s="37"/>
      <c r="G7" s="36" t="s">
        <v>31</v>
      </c>
      <c r="H7" s="80"/>
      <c r="I7" s="88" t="s">
        <v>40</v>
      </c>
      <c r="J7" s="3"/>
      <c r="K7" s="69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 ht="15" customHeight="1" x14ac:dyDescent="0.25">
      <c r="B8" s="79"/>
      <c r="C8" s="36" t="s">
        <v>32</v>
      </c>
      <c r="D8" s="80"/>
      <c r="E8" s="99" t="s">
        <v>48</v>
      </c>
      <c r="F8" s="45"/>
      <c r="G8" s="36" t="s">
        <v>30</v>
      </c>
      <c r="H8" s="80"/>
      <c r="I8" s="88" t="s">
        <v>46</v>
      </c>
      <c r="J8" s="3"/>
      <c r="K8" s="69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2:36" ht="15" customHeight="1" x14ac:dyDescent="0.25">
      <c r="B9" s="79"/>
      <c r="C9" s="36"/>
      <c r="D9" s="80"/>
      <c r="E9" s="37"/>
      <c r="F9" s="81"/>
      <c r="G9" s="81"/>
      <c r="H9" s="81"/>
      <c r="I9" s="82"/>
      <c r="J9" s="3"/>
      <c r="K9" s="69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15" customHeight="1" x14ac:dyDescent="0.25">
      <c r="B10" s="79"/>
      <c r="C10" s="37" t="s">
        <v>37</v>
      </c>
      <c r="D10" s="80"/>
      <c r="E10" s="40" t="s">
        <v>27</v>
      </c>
      <c r="F10" s="40" t="s">
        <v>28</v>
      </c>
      <c r="G10" s="68" t="s">
        <v>29</v>
      </c>
      <c r="H10" s="81"/>
      <c r="I10" s="82"/>
      <c r="J10" s="3"/>
      <c r="K10" s="69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15" customHeight="1" x14ac:dyDescent="0.25">
      <c r="B11" s="79"/>
      <c r="C11" s="36" t="s">
        <v>49</v>
      </c>
      <c r="E11" s="68">
        <v>808931.10900000005</v>
      </c>
      <c r="F11" s="68">
        <v>9159077.3220000006</v>
      </c>
      <c r="G11" s="68">
        <v>2523.3319999999999</v>
      </c>
      <c r="H11" s="83"/>
      <c r="I11" s="84"/>
      <c r="J11" s="3"/>
      <c r="K11" s="69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15" customHeight="1" x14ac:dyDescent="0.25">
      <c r="B12" s="85"/>
      <c r="C12" s="80"/>
      <c r="D12" s="80"/>
      <c r="E12" s="36"/>
      <c r="F12" s="36"/>
      <c r="G12" s="86"/>
      <c r="H12" s="86"/>
      <c r="I12" s="87"/>
      <c r="J12" s="4"/>
      <c r="K12" s="70"/>
      <c r="L12" s="7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15" customHeight="1" x14ac:dyDescent="0.25">
      <c r="B13" s="85"/>
      <c r="C13" s="80"/>
      <c r="D13" s="80"/>
      <c r="E13" s="38" t="s">
        <v>27</v>
      </c>
      <c r="F13" s="39" t="s">
        <v>28</v>
      </c>
      <c r="G13" s="40" t="s">
        <v>29</v>
      </c>
      <c r="H13" s="86"/>
      <c r="I13" s="87"/>
      <c r="J13" s="4"/>
      <c r="K13" s="70"/>
      <c r="L13" s="7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15" customHeight="1" x14ac:dyDescent="0.25">
      <c r="B14" s="85"/>
      <c r="C14" s="41" t="s">
        <v>25</v>
      </c>
      <c r="D14" s="41"/>
      <c r="E14" s="68">
        <f>G20</f>
        <v>808891.17350000003</v>
      </c>
      <c r="F14" s="68">
        <f>H20</f>
        <v>9158950.9000000004</v>
      </c>
      <c r="G14" s="68">
        <f>I20</f>
        <v>2528.2640000000001</v>
      </c>
      <c r="H14" s="86"/>
      <c r="I14" s="87"/>
      <c r="J14" s="5"/>
      <c r="K14" s="73"/>
      <c r="L14" s="7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16.5" thickBot="1" x14ac:dyDescent="0.3">
      <c r="B15" s="42"/>
      <c r="C15" s="43"/>
      <c r="D15" s="43"/>
      <c r="E15" s="43"/>
      <c r="F15" s="43"/>
      <c r="G15" s="43"/>
      <c r="H15" s="43"/>
      <c r="I15" s="4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6" customHeight="1" thickBot="1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2:100" ht="15.75" customHeight="1" thickBot="1" x14ac:dyDescent="0.3">
      <c r="B17" s="124" t="s">
        <v>1</v>
      </c>
      <c r="C17" s="125"/>
      <c r="D17" s="130" t="s">
        <v>0</v>
      </c>
      <c r="E17" s="133" t="s">
        <v>19</v>
      </c>
      <c r="F17" s="130" t="s">
        <v>2</v>
      </c>
      <c r="G17" s="137" t="s">
        <v>22</v>
      </c>
      <c r="H17" s="138"/>
      <c r="I17" s="139"/>
      <c r="J17" s="9"/>
      <c r="K17" s="140" t="s">
        <v>21</v>
      </c>
      <c r="L17" s="141"/>
      <c r="M17" s="141"/>
      <c r="N17" s="141"/>
      <c r="O17" s="141"/>
      <c r="P17" s="141"/>
      <c r="Q17" s="142"/>
      <c r="R17" s="7"/>
      <c r="S17" s="137" t="s">
        <v>23</v>
      </c>
      <c r="T17" s="139"/>
      <c r="U17" s="7"/>
      <c r="V17" s="137" t="s">
        <v>24</v>
      </c>
      <c r="W17" s="143"/>
      <c r="X17" s="143"/>
      <c r="Y17" s="143"/>
      <c r="Z17" s="143"/>
      <c r="AA17" s="143"/>
      <c r="AB17" s="139"/>
      <c r="AC17" s="7"/>
      <c r="AD17" s="137" t="s">
        <v>34</v>
      </c>
      <c r="AE17" s="139"/>
      <c r="AF17" s="7"/>
      <c r="AG17" s="135" t="s">
        <v>35</v>
      </c>
      <c r="AH17" s="135" t="s">
        <v>35</v>
      </c>
      <c r="AI17" s="7"/>
      <c r="AJ17" s="95" t="s">
        <v>38</v>
      </c>
    </row>
    <row r="18" spans="2:100" ht="15.75" x14ac:dyDescent="0.25">
      <c r="B18" s="126"/>
      <c r="C18" s="127"/>
      <c r="D18" s="131"/>
      <c r="E18" s="134"/>
      <c r="F18" s="131"/>
      <c r="G18" s="54" t="s">
        <v>3</v>
      </c>
      <c r="H18" s="54" t="s">
        <v>4</v>
      </c>
      <c r="I18" s="55" t="s">
        <v>5</v>
      </c>
      <c r="J18" s="11"/>
      <c r="K18" s="54" t="s">
        <v>6</v>
      </c>
      <c r="L18" s="65" t="s">
        <v>7</v>
      </c>
      <c r="M18" s="65" t="s">
        <v>8</v>
      </c>
      <c r="N18" s="65" t="s">
        <v>9</v>
      </c>
      <c r="O18" s="64" t="s">
        <v>10</v>
      </c>
      <c r="P18" s="64" t="s">
        <v>11</v>
      </c>
      <c r="Q18" s="63" t="s">
        <v>12</v>
      </c>
      <c r="R18" s="56"/>
      <c r="S18" s="62" t="s">
        <v>13</v>
      </c>
      <c r="T18" s="63" t="s">
        <v>14</v>
      </c>
      <c r="U18" s="56"/>
      <c r="V18" s="62" t="s">
        <v>6</v>
      </c>
      <c r="W18" s="64" t="s">
        <v>7</v>
      </c>
      <c r="X18" s="64" t="s">
        <v>8</v>
      </c>
      <c r="Y18" s="64" t="s">
        <v>9</v>
      </c>
      <c r="Z18" s="89" t="s">
        <v>10</v>
      </c>
      <c r="AA18" s="64" t="s">
        <v>11</v>
      </c>
      <c r="AB18" s="63" t="s">
        <v>12</v>
      </c>
      <c r="AC18" s="56"/>
      <c r="AD18" s="62" t="s">
        <v>13</v>
      </c>
      <c r="AE18" s="63" t="s">
        <v>14</v>
      </c>
      <c r="AF18" s="7"/>
      <c r="AG18" s="136"/>
      <c r="AH18" s="136"/>
      <c r="AI18" s="7"/>
      <c r="AJ18" s="96" t="s">
        <v>39</v>
      </c>
    </row>
    <row r="19" spans="2:100" ht="18.75" thickBot="1" x14ac:dyDescent="0.3">
      <c r="B19" s="128"/>
      <c r="C19" s="129"/>
      <c r="D19" s="132"/>
      <c r="E19" s="15" t="s">
        <v>20</v>
      </c>
      <c r="F19" s="14" t="s">
        <v>20</v>
      </c>
      <c r="G19" s="16" t="s">
        <v>18</v>
      </c>
      <c r="H19" s="16" t="s">
        <v>18</v>
      </c>
      <c r="I19" s="13" t="s">
        <v>18</v>
      </c>
      <c r="J19" s="12"/>
      <c r="K19" s="16" t="s">
        <v>15</v>
      </c>
      <c r="L19" s="49" t="s">
        <v>15</v>
      </c>
      <c r="M19" s="49" t="s">
        <v>15</v>
      </c>
      <c r="N19" s="49" t="s">
        <v>15</v>
      </c>
      <c r="O19" s="57" t="s">
        <v>15</v>
      </c>
      <c r="P19" s="57" t="s">
        <v>16</v>
      </c>
      <c r="Q19" s="58" t="s">
        <v>36</v>
      </c>
      <c r="R19" s="56"/>
      <c r="S19" s="59" t="s">
        <v>17</v>
      </c>
      <c r="T19" s="58" t="s">
        <v>17</v>
      </c>
      <c r="U19" s="56"/>
      <c r="V19" s="59" t="s">
        <v>15</v>
      </c>
      <c r="W19" s="57" t="s">
        <v>15</v>
      </c>
      <c r="X19" s="57" t="s">
        <v>15</v>
      </c>
      <c r="Y19" s="57" t="s">
        <v>15</v>
      </c>
      <c r="Z19" s="90" t="s">
        <v>15</v>
      </c>
      <c r="AA19" s="57" t="s">
        <v>16</v>
      </c>
      <c r="AB19" s="58" t="s">
        <v>36</v>
      </c>
      <c r="AC19" s="56"/>
      <c r="AD19" s="59" t="s">
        <v>17</v>
      </c>
      <c r="AE19" s="58" t="s">
        <v>17</v>
      </c>
      <c r="AF19" s="7"/>
      <c r="AG19" s="61"/>
      <c r="AH19" s="61"/>
      <c r="AI19" s="7"/>
      <c r="AJ19" s="96" t="s">
        <v>18</v>
      </c>
    </row>
    <row r="20" spans="2:100" ht="15.75" x14ac:dyDescent="0.25">
      <c r="B20" s="111">
        <v>1</v>
      </c>
      <c r="C20" s="112"/>
      <c r="D20" s="101">
        <v>45279.291666666664</v>
      </c>
      <c r="E20" s="25">
        <v>0</v>
      </c>
      <c r="F20" s="24">
        <v>0</v>
      </c>
      <c r="G20" s="17">
        <v>808891.17350000003</v>
      </c>
      <c r="H20" s="17">
        <v>9158950.9000000004</v>
      </c>
      <c r="I20" s="18">
        <v>2528.2640000000001</v>
      </c>
      <c r="J20" s="10"/>
      <c r="K20" s="17">
        <f>(G20-G20)*100</f>
        <v>0</v>
      </c>
      <c r="L20" s="46">
        <f>(I20-I20)*100</f>
        <v>0</v>
      </c>
      <c r="M20" s="46">
        <v>0</v>
      </c>
      <c r="N20" s="46">
        <v>0</v>
      </c>
      <c r="O20" s="47">
        <v>0</v>
      </c>
      <c r="P20" s="47">
        <v>0</v>
      </c>
      <c r="Q20" s="48">
        <v>0</v>
      </c>
      <c r="R20" s="26"/>
      <c r="S20" s="50" t="s">
        <v>26</v>
      </c>
      <c r="T20" s="51" t="s">
        <v>26</v>
      </c>
      <c r="U20" s="26"/>
      <c r="V20" s="50">
        <f t="shared" ref="V20:V21" si="0">(G20-$G$20)*100</f>
        <v>0</v>
      </c>
      <c r="W20" s="60">
        <f t="shared" ref="W20:W21" si="1">(H20-$H$20)*100</f>
        <v>0</v>
      </c>
      <c r="X20" s="60">
        <v>0</v>
      </c>
      <c r="Y20" s="60">
        <f t="shared" ref="Y20:Y21" si="2">(I20-$I$20)*100</f>
        <v>0</v>
      </c>
      <c r="Z20" s="60">
        <v>0</v>
      </c>
      <c r="AA20" s="60">
        <v>0</v>
      </c>
      <c r="AB20" s="51">
        <v>0</v>
      </c>
      <c r="AC20" s="26"/>
      <c r="AD20" s="50">
        <v>0</v>
      </c>
      <c r="AE20" s="51">
        <v>0</v>
      </c>
      <c r="AF20" s="26"/>
      <c r="AG20" s="66">
        <v>0</v>
      </c>
      <c r="AH20" s="66">
        <v>0</v>
      </c>
      <c r="AI20" s="26"/>
      <c r="AJ20" s="20">
        <f t="shared" ref="AJ20:AJ21" si="3">SQRT((G20-$E$11)^2+(H20-$F$11)^2+(I20-$G$11)^2)</f>
        <v>132.67136416090611</v>
      </c>
      <c r="AK20" s="2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2:100" ht="15.75" x14ac:dyDescent="0.25">
      <c r="B21" s="113">
        <v>2</v>
      </c>
      <c r="C21" s="114"/>
      <c r="D21" s="100">
        <v>45280.291666666664</v>
      </c>
      <c r="E21" s="97">
        <f t="shared" ref="E21" si="4">D21-D20</f>
        <v>1</v>
      </c>
      <c r="F21" s="98">
        <f t="shared" ref="F21" si="5">D21-D$20</f>
        <v>1</v>
      </c>
      <c r="G21" s="17">
        <v>808891.16650000005</v>
      </c>
      <c r="H21" s="17">
        <v>9158950.8984999992</v>
      </c>
      <c r="I21" s="18">
        <v>2528.2645000000002</v>
      </c>
      <c r="J21" s="10"/>
      <c r="K21" s="19">
        <f t="shared" ref="K21:L21" si="6">(G21-G20)*100</f>
        <v>-0.69999999832361937</v>
      </c>
      <c r="L21" s="20">
        <f t="shared" si="6"/>
        <v>-0.15000011771917343</v>
      </c>
      <c r="M21" s="20">
        <f t="shared" ref="M21" si="7">SQRT(K21^2+L21^2)</f>
        <v>0.71589107619024905</v>
      </c>
      <c r="N21" s="20">
        <f t="shared" ref="N21" si="8">(I21-I20)*100</f>
        <v>5.0000000010186341E-2</v>
      </c>
      <c r="O21" s="21">
        <f t="shared" ref="O21" si="9">(SQRT((G21-G20)^2+(H21-H20)^2+(I21-I20)^2)*100)</f>
        <v>0.71763502769154985</v>
      </c>
      <c r="P21" s="21">
        <f t="shared" ref="P21" si="10">O21/(F21-F20)</f>
        <v>0.71763502769154985</v>
      </c>
      <c r="Q21" s="22">
        <f t="shared" ref="Q21" si="11">(P21-P20)/(F21-F20)</f>
        <v>0.71763502769154985</v>
      </c>
      <c r="R21" s="26"/>
      <c r="S21" s="52">
        <f t="shared" ref="S21" si="12">IF(K21&lt;0, ATAN2(L21,K21)*180/PI()+360,ATAN2(L21,K21)*180/PI())</f>
        <v>257.90523368245027</v>
      </c>
      <c r="T21" s="53">
        <f t="shared" ref="T21" si="13">ATAN(N21/M21)*180/PI()</f>
        <v>3.9952228273460815</v>
      </c>
      <c r="U21" s="26"/>
      <c r="V21" s="23">
        <f t="shared" si="0"/>
        <v>-0.69999999832361937</v>
      </c>
      <c r="W21" s="21">
        <f t="shared" si="1"/>
        <v>-0.15000011771917343</v>
      </c>
      <c r="X21" s="21">
        <f t="shared" ref="X21" si="14">SQRT(V21^2+W21^2)</f>
        <v>0.71589107619024905</v>
      </c>
      <c r="Y21" s="21">
        <f t="shared" si="2"/>
        <v>5.0000000010186341E-2</v>
      </c>
      <c r="Z21" s="21">
        <f t="shared" ref="Z21" si="15">SQRT((G21-$G$20)^2+(H21-$H$20)^2+(I21-$I$20)^2)*100</f>
        <v>0.71763502769154985</v>
      </c>
      <c r="AA21" s="21">
        <f t="shared" ref="AA21" si="16">Z21/F21</f>
        <v>0.71763502769154985</v>
      </c>
      <c r="AB21" s="22">
        <f t="shared" ref="AB21" si="17">(AA21-$AA$20)/(F21-$F$20)</f>
        <v>0.71763502769154985</v>
      </c>
      <c r="AC21" s="26"/>
      <c r="AD21" s="52">
        <f t="shared" ref="AD21" si="18">IF(F21&lt;=0,NA(),IF((G21-$G$20)&lt;0,ATAN2((H21-$H$20),(G21-$G$20))*180/PI()+360,ATAN2((H21-$H$20),(G21-$G$20))*180/PI()))</f>
        <v>257.90523368245027</v>
      </c>
      <c r="AE21" s="53">
        <f t="shared" ref="AE21" si="19">IF(E21&lt;=0,NA(),ATAN(Y21/X21)*180/PI())</f>
        <v>3.9952228273460815</v>
      </c>
      <c r="AF21" s="26"/>
      <c r="AG21" s="67">
        <f t="shared" ref="AG21" si="20">1/(O21/E21)</f>
        <v>1.3934659839789967</v>
      </c>
      <c r="AH21" s="67">
        <f t="shared" ref="AH21" si="21">1/(Z21/F21)</f>
        <v>1.3934659839789967</v>
      </c>
      <c r="AI21" s="26"/>
      <c r="AJ21" s="20">
        <f t="shared" si="3"/>
        <v>132.67491931451127</v>
      </c>
      <c r="AK21" s="2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2:100" ht="15.75" x14ac:dyDescent="0.25">
      <c r="B22" s="113">
        <v>3</v>
      </c>
      <c r="C22" s="114"/>
      <c r="D22" s="100">
        <v>45287.291666666664</v>
      </c>
      <c r="E22" s="97">
        <f t="shared" ref="E22:E23" si="22">D22-D21</f>
        <v>7</v>
      </c>
      <c r="F22" s="98">
        <f t="shared" ref="F22:F23" si="23">D22-D$20</f>
        <v>8</v>
      </c>
      <c r="G22" s="17">
        <v>808891.17500000005</v>
      </c>
      <c r="H22" s="17">
        <v>9158950.8949999996</v>
      </c>
      <c r="I22" s="18">
        <v>2528.2645000000002</v>
      </c>
      <c r="K22" s="19">
        <f t="shared" ref="K22:K23" si="24">(G22-G21)*100</f>
        <v>0.84999999962747097</v>
      </c>
      <c r="L22" s="20">
        <f t="shared" ref="L22:L23" si="25">(H22-H21)*100</f>
        <v>-0.34999996423721313</v>
      </c>
      <c r="M22" s="20">
        <f t="shared" ref="M22:M23" si="26">SQRT(K22^2+L22^2)</f>
        <v>0.91923880158136884</v>
      </c>
      <c r="N22" s="20">
        <f t="shared" ref="N22:N23" si="27">(I22-I21)*100</f>
        <v>0</v>
      </c>
      <c r="O22" s="21">
        <f t="shared" ref="O22:O23" si="28">(SQRT((G22-G21)^2+(H22-H21)^2+(I22-I21)^2)*100)</f>
        <v>0.91923880158136884</v>
      </c>
      <c r="P22" s="21">
        <f t="shared" ref="P22:P23" si="29">O22/(F22-F21)</f>
        <v>0.13131982879733842</v>
      </c>
      <c r="Q22" s="22">
        <f t="shared" ref="Q22:Q23" si="30">(P22-P21)/(F22-F21)</f>
        <v>-8.3759314127744497E-2</v>
      </c>
      <c r="R22" s="26"/>
      <c r="S22" s="52">
        <f t="shared" ref="S22:S23" si="31">IF(K22&lt;0, ATAN2(L22,K22)*180/PI()+360,ATAN2(L22,K22)*180/PI())</f>
        <v>112.38013299961904</v>
      </c>
      <c r="T22" s="53">
        <f t="shared" ref="T22:T23" si="32">ATAN(N22/M22)*180/PI()</f>
        <v>0</v>
      </c>
      <c r="U22" s="26"/>
      <c r="V22" s="23">
        <f t="shared" ref="V22:V23" si="33">(G22-$G$20)*100</f>
        <v>0.1500000013038516</v>
      </c>
      <c r="W22" s="21">
        <f t="shared" ref="W22:W23" si="34">(H22-$H$20)*100</f>
        <v>-0.50000008195638657</v>
      </c>
      <c r="X22" s="21">
        <f t="shared" ref="X22:X23" si="35">SQRT(V22^2+W22^2)</f>
        <v>0.52201540432016824</v>
      </c>
      <c r="Y22" s="21">
        <f t="shared" ref="Y22:Y23" si="36">(I22-$I$20)*100</f>
        <v>5.0000000010186341E-2</v>
      </c>
      <c r="Z22" s="21">
        <f t="shared" ref="Z22:Z23" si="37">SQRT((G22-$G$20)^2+(H22-$H$20)^2+(I22-$I$20)^2)*100</f>
        <v>0.52440450260134819</v>
      </c>
      <c r="AA22" s="21">
        <f t="shared" ref="AA22:AA23" si="38">Z22/F22</f>
        <v>6.5550562825168524E-2</v>
      </c>
      <c r="AB22" s="22">
        <f t="shared" ref="AB22:AB23" si="39">(AA22-$AA$20)/(F22-$F$20)</f>
        <v>8.1938203531460654E-3</v>
      </c>
      <c r="AC22" s="26"/>
      <c r="AD22" s="52">
        <f t="shared" ref="AD22:AD23" si="40">IF(F22&lt;=0,NA(),IF((G22-$G$20)&lt;0,ATAN2((H22-$H$20),(G22-$G$20))*180/PI()+360,ATAN2((H22-$H$20),(G22-$G$20))*180/PI()))</f>
        <v>163.30075821375158</v>
      </c>
      <c r="AE22" s="53">
        <f t="shared" ref="AE22:AE23" si="41">IF(E22&lt;=0,NA(),ATAN(Y22/X22)*180/PI())</f>
        <v>5.4712486328716068</v>
      </c>
      <c r="AF22" s="26"/>
      <c r="AG22" s="67">
        <f t="shared" ref="AG22:AG23" si="42">1/(O22/E22)</f>
        <v>7.6149962207403359</v>
      </c>
      <c r="AH22" s="67">
        <f t="shared" ref="AH22:AH23" si="43">1/(Z22/F22)</f>
        <v>15.255399143820076</v>
      </c>
      <c r="AI22" s="26"/>
      <c r="AJ22" s="20">
        <f t="shared" ref="AJ22:AJ23" si="44">SQRT((G22-$E$11)^2+(H22-$F$11)^2+(I22-$G$11)^2)</f>
        <v>132.67569574538493</v>
      </c>
    </row>
    <row r="23" spans="2:100" ht="15.75" x14ac:dyDescent="0.25">
      <c r="B23" s="113">
        <v>4</v>
      </c>
      <c r="C23" s="114"/>
      <c r="D23" s="100">
        <v>45289.291666666664</v>
      </c>
      <c r="E23" s="97">
        <f t="shared" si="22"/>
        <v>2</v>
      </c>
      <c r="F23" s="98">
        <f t="shared" si="23"/>
        <v>10</v>
      </c>
      <c r="G23" s="17">
        <v>808891.18250000011</v>
      </c>
      <c r="H23" s="17">
        <v>9158950.8940000013</v>
      </c>
      <c r="I23" s="18">
        <v>2528.259</v>
      </c>
      <c r="K23" s="19">
        <f t="shared" si="24"/>
        <v>0.75000000651925802</v>
      </c>
      <c r="L23" s="20">
        <f t="shared" si="25"/>
        <v>-9.999983012676239E-2</v>
      </c>
      <c r="M23" s="20">
        <f t="shared" si="26"/>
        <v>0.75663728153208809</v>
      </c>
      <c r="N23" s="20">
        <f t="shared" si="27"/>
        <v>-0.55000000002110028</v>
      </c>
      <c r="O23" s="21">
        <f t="shared" si="28"/>
        <v>0.93541433377272909</v>
      </c>
      <c r="P23" s="21">
        <f t="shared" si="29"/>
        <v>0.46770716688636454</v>
      </c>
      <c r="Q23" s="22">
        <f t="shared" si="30"/>
        <v>0.16819366904451305</v>
      </c>
      <c r="R23" s="26"/>
      <c r="S23" s="52">
        <f t="shared" si="31"/>
        <v>97.594630552665791</v>
      </c>
      <c r="T23" s="53">
        <f t="shared" si="32"/>
        <v>-36.013420966610262</v>
      </c>
      <c r="U23" s="26"/>
      <c r="V23" s="23">
        <f t="shared" si="33"/>
        <v>0.90000000782310963</v>
      </c>
      <c r="W23" s="21">
        <f t="shared" si="34"/>
        <v>-0.59999991208314896</v>
      </c>
      <c r="X23" s="21">
        <f t="shared" si="35"/>
        <v>1.0816653403809258</v>
      </c>
      <c r="Y23" s="21">
        <f t="shared" si="36"/>
        <v>-0.50000000001091394</v>
      </c>
      <c r="Z23" s="21">
        <f t="shared" si="37"/>
        <v>1.191637490427478</v>
      </c>
      <c r="AA23" s="21">
        <f t="shared" si="38"/>
        <v>0.1191637490427478</v>
      </c>
      <c r="AB23" s="22">
        <f t="shared" si="39"/>
        <v>1.191637490427478E-2</v>
      </c>
      <c r="AC23" s="26"/>
      <c r="AD23" s="52">
        <f t="shared" si="40"/>
        <v>123.69006342129862</v>
      </c>
      <c r="AE23" s="53">
        <f t="shared" si="41"/>
        <v>-24.808748906845619</v>
      </c>
      <c r="AF23" s="26"/>
      <c r="AG23" s="67">
        <f t="shared" si="42"/>
        <v>2.1380899648325524</v>
      </c>
      <c r="AH23" s="67">
        <f t="shared" si="43"/>
        <v>8.3918138530642263</v>
      </c>
      <c r="AI23" s="26"/>
      <c r="AJ23" s="20">
        <f t="shared" si="44"/>
        <v>132.67418707151447</v>
      </c>
    </row>
    <row r="24" spans="2:100" ht="15.75" x14ac:dyDescent="0.25">
      <c r="B24" s="113">
        <v>5</v>
      </c>
      <c r="C24" s="114"/>
      <c r="D24" s="100">
        <v>45292.291666666664</v>
      </c>
      <c r="E24" s="97">
        <f t="shared" ref="E24:E25" si="45">D24-D23</f>
        <v>3</v>
      </c>
      <c r="F24" s="98">
        <f t="shared" ref="F24:F25" si="46">D24-D$20</f>
        <v>13</v>
      </c>
      <c r="G24" s="17">
        <v>808891.17500000005</v>
      </c>
      <c r="H24" s="17">
        <v>9158950.8959999997</v>
      </c>
      <c r="I24" s="18">
        <v>2528.2645000000002</v>
      </c>
      <c r="K24" s="19">
        <f t="shared" ref="K24:K25" si="47">(G24-G23)*100</f>
        <v>-0.75000000651925802</v>
      </c>
      <c r="L24" s="20">
        <f t="shared" ref="L24:L25" si="48">(H24-H23)*100</f>
        <v>0.1999998465180397</v>
      </c>
      <c r="M24" s="20">
        <f t="shared" ref="M24:M25" si="49">SQRT(K24^2+L24^2)</f>
        <v>0.77620870156558175</v>
      </c>
      <c r="N24" s="20">
        <f t="shared" ref="N24:N25" si="50">(I24-I23)*100</f>
        <v>0.55000000002110028</v>
      </c>
      <c r="O24" s="21">
        <f t="shared" ref="O24:O25" si="51">(SQRT((G24-G23)^2+(H24-H23)^2+(I24-I23)^2)*100)</f>
        <v>0.95131485240657154</v>
      </c>
      <c r="P24" s="21">
        <f t="shared" ref="P24:P25" si="52">O24/(F24-F23)</f>
        <v>0.31710495080219053</v>
      </c>
      <c r="Q24" s="22">
        <f t="shared" ref="Q24:Q25" si="53">(P24-P23)/(F24-F23)</f>
        <v>-5.0200738694724668E-2</v>
      </c>
      <c r="R24" s="26"/>
      <c r="S24" s="52">
        <f t="shared" ref="S24:S25" si="54">IF(K24&lt;0, ATAN2(L24,K24)*180/PI()+360,ATAN2(L24,K24)*180/PI())</f>
        <v>284.93140610742068</v>
      </c>
      <c r="T24" s="53">
        <f t="shared" ref="T24:T25" si="55">ATAN(N24/M24)*180/PI()</f>
        <v>35.320330454584983</v>
      </c>
      <c r="U24" s="26"/>
      <c r="V24" s="23">
        <f t="shared" ref="V24:V25" si="56">(G24-$G$20)*100</f>
        <v>0.1500000013038516</v>
      </c>
      <c r="W24" s="21">
        <f t="shared" ref="W24:W25" si="57">(H24-$H$20)*100</f>
        <v>-0.40000006556510925</v>
      </c>
      <c r="X24" s="21">
        <f t="shared" ref="X24:X25" si="58">SQRT(V24^2+W24^2)</f>
        <v>0.42720024911421484</v>
      </c>
      <c r="Y24" s="21">
        <f t="shared" ref="Y24:Y25" si="59">(I24-$I$20)*100</f>
        <v>5.0000000010186341E-2</v>
      </c>
      <c r="Z24" s="21">
        <f t="shared" ref="Z24:Z25" si="60">SQRT((G24-$G$20)^2+(H24-$H$20)^2+(I24-$I$20)^2)*100</f>
        <v>0.43011632478233819</v>
      </c>
      <c r="AA24" s="21">
        <f t="shared" ref="AA24:AA25" si="61">Z24/F24</f>
        <v>3.3085871137102936E-2</v>
      </c>
      <c r="AB24" s="22">
        <f t="shared" ref="AB24:AB25" si="62">(AA24-$AA$20)/(F24-$F$20)</f>
        <v>2.5450670105463796E-3</v>
      </c>
      <c r="AC24" s="26"/>
      <c r="AD24" s="52">
        <f t="shared" ref="AD24:AD25" si="63">IF(F24&lt;=0,NA(),IF((G24-$G$20)&lt;0,ATAN2((H24-$H$20),(G24-$G$20))*180/PI()+360,ATAN2((H24-$H$20),(G24-$G$20))*180/PI()))</f>
        <v>159.44395770429847</v>
      </c>
      <c r="AE24" s="53">
        <f t="shared" ref="AE24:AE25" si="64">IF(E24&lt;=0,NA(),ATAN(Y24/X24)*180/PI())</f>
        <v>6.6755912096816736</v>
      </c>
      <c r="AF24" s="26"/>
      <c r="AG24" s="67">
        <f t="shared" ref="AG24:AG25" si="65">1/(O24/E24)</f>
        <v>3.1535300772512951</v>
      </c>
      <c r="AH24" s="67">
        <f t="shared" ref="AH24:AH25" si="66">1/(Z24/F24)</f>
        <v>30.224381756676394</v>
      </c>
      <c r="AI24" s="26"/>
      <c r="AJ24" s="20">
        <f t="shared" ref="AJ24:AJ25" si="67">SQRT((G24-$E$11)^2+(H24-$F$11)^2+(I24-$G$11)^2)</f>
        <v>132.67474284309168</v>
      </c>
    </row>
    <row r="25" spans="2:100" ht="15.75" x14ac:dyDescent="0.25">
      <c r="B25" s="113">
        <v>6</v>
      </c>
      <c r="C25" s="114"/>
      <c r="D25" s="100">
        <v>45293.291666608799</v>
      </c>
      <c r="E25" s="97">
        <f t="shared" si="45"/>
        <v>0.99999994213430909</v>
      </c>
      <c r="F25" s="98">
        <f t="shared" si="46"/>
        <v>13.999999942134309</v>
      </c>
      <c r="G25" s="17">
        <v>808891.16999999993</v>
      </c>
      <c r="H25" s="17">
        <v>9158950.8925000001</v>
      </c>
      <c r="I25" s="18">
        <v>2528.2645000000002</v>
      </c>
      <c r="K25" s="19">
        <f t="shared" si="47"/>
        <v>-0.50000001210719347</v>
      </c>
      <c r="L25" s="20">
        <f t="shared" si="48"/>
        <v>-0.34999996423721313</v>
      </c>
      <c r="M25" s="20">
        <f t="shared" si="49"/>
        <v>0.61032777019667395</v>
      </c>
      <c r="N25" s="20">
        <f t="shared" si="50"/>
        <v>0</v>
      </c>
      <c r="O25" s="21">
        <f t="shared" si="51"/>
        <v>0.61032777019667395</v>
      </c>
      <c r="P25" s="21">
        <f t="shared" si="52"/>
        <v>0.61032780551371413</v>
      </c>
      <c r="Q25" s="22">
        <f t="shared" si="53"/>
        <v>0.29322287167906763</v>
      </c>
      <c r="R25" s="26"/>
      <c r="S25" s="52">
        <f t="shared" si="54"/>
        <v>235.00798320364345</v>
      </c>
      <c r="T25" s="53">
        <f t="shared" si="55"/>
        <v>0</v>
      </c>
      <c r="U25" s="26"/>
      <c r="V25" s="23">
        <f t="shared" si="56"/>
        <v>-0.35000001080334187</v>
      </c>
      <c r="W25" s="21">
        <f t="shared" si="57"/>
        <v>-0.75000002980232239</v>
      </c>
      <c r="X25" s="21">
        <f t="shared" si="58"/>
        <v>0.82764729943728077</v>
      </c>
      <c r="Y25" s="21">
        <f t="shared" si="59"/>
        <v>5.0000000010186341E-2</v>
      </c>
      <c r="Z25" s="21">
        <f t="shared" si="60"/>
        <v>0.82915622910694142</v>
      </c>
      <c r="AA25" s="21">
        <f t="shared" si="61"/>
        <v>5.9225445181004484E-2</v>
      </c>
      <c r="AB25" s="22">
        <f t="shared" si="62"/>
        <v>4.2303889589856329E-3</v>
      </c>
      <c r="AC25" s="26"/>
      <c r="AD25" s="52">
        <f t="shared" si="63"/>
        <v>205.01689328335237</v>
      </c>
      <c r="AE25" s="53">
        <f t="shared" si="64"/>
        <v>3.4571627860946581</v>
      </c>
      <c r="AF25" s="26"/>
      <c r="AG25" s="67">
        <f t="shared" si="65"/>
        <v>1.6384637746567978</v>
      </c>
      <c r="AH25" s="67">
        <f t="shared" si="66"/>
        <v>16.884634584743186</v>
      </c>
      <c r="AI25" s="26"/>
      <c r="AJ25" s="20">
        <f t="shared" si="67"/>
        <v>132.67958300978248</v>
      </c>
    </row>
    <row r="26" spans="2:100" ht="15.75" x14ac:dyDescent="0.25">
      <c r="B26" s="113">
        <v>7</v>
      </c>
      <c r="C26" s="114"/>
      <c r="D26" s="100">
        <v>45296.375</v>
      </c>
      <c r="E26" s="97">
        <f t="shared" ref="E26:E27" si="68">D26-D25</f>
        <v>3.0833333912014496</v>
      </c>
      <c r="F26" s="98">
        <f t="shared" ref="F26:F27" si="69">D26-D$20</f>
        <v>17.083333333335759</v>
      </c>
      <c r="G26" s="17">
        <v>808891.17449999996</v>
      </c>
      <c r="H26" s="17">
        <v>9158950.8935000002</v>
      </c>
      <c r="I26" s="18">
        <v>2528.2620000000002</v>
      </c>
      <c r="K26" s="19">
        <f t="shared" ref="K26:K27" si="70">(G26-G25)*100</f>
        <v>0.45000000391155481</v>
      </c>
      <c r="L26" s="20">
        <f t="shared" ref="L26:L27" si="71">(H26-H25)*100</f>
        <v>0.10000001639127731</v>
      </c>
      <c r="M26" s="20">
        <f t="shared" ref="M26:M27" si="72">SQRT(K26^2+L26^2)</f>
        <v>0.46097723023882109</v>
      </c>
      <c r="N26" s="20">
        <f t="shared" ref="N26:N27" si="73">(I26-I25)*100</f>
        <v>-0.25000000000545697</v>
      </c>
      <c r="O26" s="21">
        <f t="shared" ref="O26:O27" si="74">(SQRT((G26-G25)^2+(H26-H25)^2+(I26-I25)^2)*100)</f>
        <v>0.52440443056994046</v>
      </c>
      <c r="P26" s="21">
        <f t="shared" ref="P26:P27" si="75">O26/(F26-F25)</f>
        <v>0.17007710942526438</v>
      </c>
      <c r="Q26" s="22">
        <f t="shared" ref="Q26:Q27" si="76">(P26-P25)/(F26-F25)</f>
        <v>-0.14278400686242429</v>
      </c>
      <c r="R26" s="26"/>
      <c r="S26" s="52">
        <f t="shared" ref="S26:S27" si="77">IF(K26&lt;0, ATAN2(L26,K26)*180/PI()+360,ATAN2(L26,K26)*180/PI())</f>
        <v>77.471190407524304</v>
      </c>
      <c r="T26" s="53">
        <f t="shared" ref="T26:T27" si="78">ATAN(N26/M26)*180/PI()</f>
        <v>-28.472134040997837</v>
      </c>
      <c r="U26" s="26"/>
      <c r="V26" s="23">
        <f t="shared" ref="V26:V27" si="79">(G26-$G$20)*100</f>
        <v>9.9999993108212948E-2</v>
      </c>
      <c r="W26" s="21">
        <f t="shared" ref="W26:W27" si="80">(H26-$H$20)*100</f>
        <v>-0.65000001341104507</v>
      </c>
      <c r="X26" s="21">
        <f t="shared" ref="X26:X27" si="81">SQRT(V26^2+W26^2)</f>
        <v>0.65764733410544696</v>
      </c>
      <c r="Y26" s="21">
        <f t="shared" ref="Y26:Y27" si="82">(I26-$I$20)*100</f>
        <v>-0.19999999999527063</v>
      </c>
      <c r="Z26" s="21">
        <f t="shared" ref="Z26:Z27" si="83">SQRT((G26-$G$20)^2+(H26-$H$20)^2+(I26-$I$20)^2)*100</f>
        <v>0.68738636592102242</v>
      </c>
      <c r="AA26" s="21">
        <f t="shared" ref="AA26:AA27" si="84">Z26/F26</f>
        <v>4.0237250688054137E-2</v>
      </c>
      <c r="AB26" s="22">
        <f t="shared" ref="AB26:AB27" si="85">(AA26-$AA$20)/(F26-$F$20)</f>
        <v>2.3553512597882004E-3</v>
      </c>
      <c r="AC26" s="26"/>
      <c r="AD26" s="52">
        <f t="shared" ref="AD26:AD27" si="86">IF(F26&lt;=0,NA(),IF((G26-$G$20)&lt;0,ATAN2((H26-$H$20),(G26-$G$20))*180/PI()+360,ATAN2((H26-$H$20),(G26-$G$20))*180/PI()))</f>
        <v>171.25383850855539</v>
      </c>
      <c r="AE26" s="53">
        <f t="shared" ref="AE26:AE27" si="87">IF(E26&lt;=0,NA(),ATAN(Y26/X26)*180/PI())</f>
        <v>-16.915269800698841</v>
      </c>
      <c r="AF26" s="26"/>
      <c r="AG26" s="67">
        <f t="shared" ref="AG26:AG27" si="88">1/(O26/E26)</f>
        <v>5.8796860046555643</v>
      </c>
      <c r="AH26" s="67">
        <f t="shared" ref="AH26:AH27" si="89">1/(Z26/F26)</f>
        <v>24.852592632450548</v>
      </c>
      <c r="AI26" s="26"/>
      <c r="AJ26" s="20">
        <f t="shared" ref="AJ26:AJ27" si="90">SQRT((G26-$E$11)^2+(H26-$F$11)^2+(I26-$G$11)^2)</f>
        <v>132.67718267511253</v>
      </c>
    </row>
    <row r="27" spans="2:100" ht="15.75" x14ac:dyDescent="0.25">
      <c r="B27" s="113">
        <v>8</v>
      </c>
      <c r="C27" s="114"/>
      <c r="D27" s="100">
        <v>45297.375</v>
      </c>
      <c r="E27" s="97">
        <f t="shared" si="68"/>
        <v>1</v>
      </c>
      <c r="F27" s="98">
        <f t="shared" si="69"/>
        <v>18.083333333335759</v>
      </c>
      <c r="G27" s="17">
        <v>808891.17200000002</v>
      </c>
      <c r="H27" s="17">
        <v>9158950.8935000002</v>
      </c>
      <c r="I27" s="18">
        <v>2528.2640000000001</v>
      </c>
      <c r="K27" s="19">
        <f t="shared" si="70"/>
        <v>-0.24999999441206455</v>
      </c>
      <c r="L27" s="20">
        <f t="shared" si="71"/>
        <v>0</v>
      </c>
      <c r="M27" s="20">
        <f t="shared" si="72"/>
        <v>0.24999999441206455</v>
      </c>
      <c r="N27" s="20">
        <f t="shared" si="73"/>
        <v>0.19999999999527063</v>
      </c>
      <c r="O27" s="21">
        <f t="shared" si="74"/>
        <v>0.32015620750524354</v>
      </c>
      <c r="P27" s="21">
        <f t="shared" si="75"/>
        <v>0.32015620750524354</v>
      </c>
      <c r="Q27" s="22">
        <f t="shared" si="76"/>
        <v>0.15007909807997916</v>
      </c>
      <c r="R27" s="26"/>
      <c r="S27" s="52">
        <f t="shared" si="77"/>
        <v>270</v>
      </c>
      <c r="T27" s="53">
        <f t="shared" si="78"/>
        <v>38.659808878141618</v>
      </c>
      <c r="U27" s="26"/>
      <c r="V27" s="23">
        <f t="shared" si="79"/>
        <v>-0.1500000013038516</v>
      </c>
      <c r="W27" s="21">
        <f t="shared" si="80"/>
        <v>-0.65000001341104507</v>
      </c>
      <c r="X27" s="21">
        <f t="shared" si="81"/>
        <v>0.66708321656710434</v>
      </c>
      <c r="Y27" s="21">
        <f t="shared" si="82"/>
        <v>0</v>
      </c>
      <c r="Z27" s="21">
        <f t="shared" si="83"/>
        <v>0.66708321656710434</v>
      </c>
      <c r="AA27" s="21">
        <f t="shared" si="84"/>
        <v>3.6889394464535381E-2</v>
      </c>
      <c r="AB27" s="22">
        <f t="shared" si="85"/>
        <v>2.0399665141675816E-3</v>
      </c>
      <c r="AC27" s="26"/>
      <c r="AD27" s="52">
        <f t="shared" si="86"/>
        <v>192.9946166420265</v>
      </c>
      <c r="AE27" s="53">
        <f t="shared" si="87"/>
        <v>0</v>
      </c>
      <c r="AF27" s="26"/>
      <c r="AG27" s="67">
        <f t="shared" si="88"/>
        <v>3.1234752803711356</v>
      </c>
      <c r="AH27" s="67">
        <f t="shared" si="89"/>
        <v>27.108062209082263</v>
      </c>
      <c r="AI27" s="26"/>
      <c r="AJ27" s="20">
        <f t="shared" si="90"/>
        <v>132.67800950176604</v>
      </c>
    </row>
    <row r="28" spans="2:100" ht="15.75" x14ac:dyDescent="0.25">
      <c r="B28" s="113">
        <v>9</v>
      </c>
      <c r="C28" s="114"/>
      <c r="D28" s="100">
        <v>45299.375</v>
      </c>
      <c r="E28" s="97">
        <f t="shared" ref="E28:E29" si="91">D28-D27</f>
        <v>2</v>
      </c>
      <c r="F28" s="98">
        <f t="shared" ref="F28:F29" si="92">D28-D$20</f>
        <v>20.083333333335759</v>
      </c>
      <c r="G28" s="17">
        <v>808891.1825</v>
      </c>
      <c r="H28" s="17">
        <v>9158950.8894999996</v>
      </c>
      <c r="I28" s="18">
        <v>2528.2579999999998</v>
      </c>
      <c r="K28" s="19">
        <f t="shared" ref="K28:K29" si="93">(G28-G27)*100</f>
        <v>1.049999997485429</v>
      </c>
      <c r="L28" s="20">
        <f t="shared" ref="L28:L29" si="94">(H28-H27)*100</f>
        <v>-0.40000006556510925</v>
      </c>
      <c r="M28" s="20">
        <f t="shared" ref="M28:M29" si="95">SQRT(K28^2+L28^2)</f>
        <v>1.1236102737032501</v>
      </c>
      <c r="N28" s="20">
        <f t="shared" ref="N28:N29" si="96">(I28-I27)*100</f>
        <v>-0.60000000003128662</v>
      </c>
      <c r="O28" s="21">
        <f t="shared" ref="O28:O29" si="97">(SQRT((G28-G27)^2+(H28-H27)^2+(I28-I27)^2)*100)</f>
        <v>1.2737739388168672</v>
      </c>
      <c r="P28" s="21">
        <f t="shared" ref="P28:P29" si="98">O28/(F28-F27)</f>
        <v>0.63688696940843359</v>
      </c>
      <c r="Q28" s="22">
        <f t="shared" ref="Q28:Q29" si="99">(P28-P27)/(F28-F27)</f>
        <v>0.15836538095159503</v>
      </c>
      <c r="R28" s="26"/>
      <c r="S28" s="52">
        <f t="shared" ref="S28:S29" si="100">IF(K28&lt;0, ATAN2(L28,K28)*180/PI()+360,ATAN2(L28,K28)*180/PI())</f>
        <v>110.85446120952993</v>
      </c>
      <c r="T28" s="53">
        <f t="shared" ref="T28:T29" si="101">ATAN(N28/M28)*180/PI()</f>
        <v>-28.1019040897007</v>
      </c>
      <c r="U28" s="26"/>
      <c r="V28" s="23">
        <f t="shared" ref="V28:V29" si="102">(G28-$G$20)*100</f>
        <v>0.89999999618157744</v>
      </c>
      <c r="W28" s="21">
        <f t="shared" ref="W28:W29" si="103">(H28-$H$20)*100</f>
        <v>-1.0500000789761543</v>
      </c>
      <c r="X28" s="21">
        <f t="shared" ref="X28:X29" si="104">SQRT(V28^2+W28^2)</f>
        <v>1.3829317260721044</v>
      </c>
      <c r="Y28" s="21">
        <f t="shared" ref="Y28:Y29" si="105">(I28-$I$20)*100</f>
        <v>-0.60000000003128662</v>
      </c>
      <c r="Z28" s="21">
        <f t="shared" ref="Z28:Z29" si="106">SQRT((G28-$G$20)^2+(H28-$H$20)^2+(I28-$I$20)^2)*100</f>
        <v>1.5074813959098512</v>
      </c>
      <c r="AA28" s="21">
        <f t="shared" ref="AA28:AA29" si="107">Z28/F28</f>
        <v>7.5061314319153652E-2</v>
      </c>
      <c r="AB28" s="22">
        <f t="shared" ref="AB28:AB29" si="108">(AA28-$AA$20)/(F28-$F$20)</f>
        <v>3.7374928291690249E-3</v>
      </c>
      <c r="AC28" s="26"/>
      <c r="AD28" s="52">
        <f t="shared" ref="AD28:AD29" si="109">IF(F28&lt;=0,NA(),IF((G28-$G$20)&lt;0,ATAN2((H28-$H$20),(G28-$G$20))*180/PI()+360,ATAN2((H28-$H$20),(G28-$G$20))*180/PI()))</f>
        <v>139.3987076045216</v>
      </c>
      <c r="AE28" s="53">
        <f t="shared" ref="AE28:AE29" si="110">IF(E28&lt;=0,NA(),ATAN(Y28/X28)*180/PI())</f>
        <v>-23.454136447580289</v>
      </c>
      <c r="AF28" s="26"/>
      <c r="AG28" s="67">
        <f t="shared" ref="AG28:AG29" si="111">1/(O28/E28)</f>
        <v>1.5701373211149861</v>
      </c>
      <c r="AH28" s="67">
        <f t="shared" ref="AH28:AH29" si="112">1/(Z28/F28)</f>
        <v>13.322441913927779</v>
      </c>
      <c r="AI28" s="26"/>
      <c r="AJ28" s="20">
        <f t="shared" ref="AJ28:AJ29" si="113">SQRT((G28-$E$11)^2+(H28-$F$11)^2+(I28-$G$11)^2)</f>
        <v>132.67843809288877</v>
      </c>
    </row>
    <row r="29" spans="2:100" ht="15.75" x14ac:dyDescent="0.25">
      <c r="B29" s="113">
        <v>10</v>
      </c>
      <c r="C29" s="114"/>
      <c r="D29" s="100">
        <v>45300.375</v>
      </c>
      <c r="E29" s="97">
        <f t="shared" si="91"/>
        <v>1</v>
      </c>
      <c r="F29" s="98">
        <f t="shared" si="92"/>
        <v>21.083333333335759</v>
      </c>
      <c r="G29" s="17">
        <v>808891.17099999997</v>
      </c>
      <c r="H29" s="17">
        <v>9158950.8955000006</v>
      </c>
      <c r="I29" s="18">
        <v>2528.2624999999998</v>
      </c>
      <c r="K29" s="19">
        <f t="shared" si="93"/>
        <v>-1.1500000022351742</v>
      </c>
      <c r="L29" s="20">
        <f t="shared" si="94"/>
        <v>0.60000009834766388</v>
      </c>
      <c r="M29" s="20">
        <f t="shared" si="95"/>
        <v>1.2971122245812452</v>
      </c>
      <c r="N29" s="20">
        <f t="shared" si="96"/>
        <v>0.4500000000007276</v>
      </c>
      <c r="O29" s="21">
        <f t="shared" si="97"/>
        <v>1.372953066626373</v>
      </c>
      <c r="P29" s="21">
        <f t="shared" si="98"/>
        <v>1.372953066626373</v>
      </c>
      <c r="Q29" s="22">
        <f t="shared" si="99"/>
        <v>0.73606609721793936</v>
      </c>
      <c r="R29" s="26"/>
      <c r="S29" s="52">
        <f t="shared" si="100"/>
        <v>297.55281538254371</v>
      </c>
      <c r="T29" s="53">
        <f t="shared" si="101"/>
        <v>19.132912757548347</v>
      </c>
      <c r="U29" s="26"/>
      <c r="V29" s="23">
        <f t="shared" si="102"/>
        <v>-0.25000000605359674</v>
      </c>
      <c r="W29" s="21">
        <f t="shared" si="103"/>
        <v>-0.44999998062849045</v>
      </c>
      <c r="X29" s="21">
        <f t="shared" si="104"/>
        <v>0.5147814930554907</v>
      </c>
      <c r="Y29" s="21">
        <f t="shared" si="105"/>
        <v>-0.15000000003055902</v>
      </c>
      <c r="Z29" s="21">
        <f t="shared" si="106"/>
        <v>0.53619025131161036</v>
      </c>
      <c r="AA29" s="21">
        <f t="shared" si="107"/>
        <v>2.5431948678808634E-2</v>
      </c>
      <c r="AB29" s="22">
        <f t="shared" si="108"/>
        <v>1.2062584353583735E-3</v>
      </c>
      <c r="AC29" s="26"/>
      <c r="AD29" s="52">
        <f t="shared" si="109"/>
        <v>209.05460573514108</v>
      </c>
      <c r="AE29" s="53">
        <f t="shared" si="110"/>
        <v>-16.245371004992972</v>
      </c>
      <c r="AF29" s="26"/>
      <c r="AG29" s="67">
        <f t="shared" si="111"/>
        <v>0.72835701693518551</v>
      </c>
      <c r="AH29" s="67">
        <f t="shared" si="112"/>
        <v>39.320620398752915</v>
      </c>
      <c r="AI29" s="26"/>
      <c r="AJ29" s="20">
        <f t="shared" si="113"/>
        <v>132.67634897193102</v>
      </c>
    </row>
    <row r="30" spans="2:100" ht="15.75" x14ac:dyDescent="0.25">
      <c r="B30" s="113">
        <v>11</v>
      </c>
      <c r="C30" s="114"/>
      <c r="D30" s="100">
        <v>45301.375</v>
      </c>
      <c r="E30" s="97">
        <f t="shared" ref="E30:E31" si="114">D30-D29</f>
        <v>1</v>
      </c>
      <c r="F30" s="98">
        <f t="shared" ref="F30:F31" si="115">D30-D$20</f>
        <v>22.083333333335759</v>
      </c>
      <c r="G30" s="17">
        <v>808891.16100000008</v>
      </c>
      <c r="H30" s="17">
        <v>9158950.8990000002</v>
      </c>
      <c r="I30" s="18">
        <v>2528.2605000000003</v>
      </c>
      <c r="K30" s="19">
        <f t="shared" ref="K30:K31" si="116">(G30-G29)*100</f>
        <v>-0.99999998928979039</v>
      </c>
      <c r="L30" s="20">
        <f t="shared" ref="L30:L31" si="117">(H30-H29)*100</f>
        <v>0.34999996423721313</v>
      </c>
      <c r="M30" s="20">
        <f t="shared" ref="M30:M31" si="118">SQRT(K30^2+L30^2)</f>
        <v>1.0594809830976823</v>
      </c>
      <c r="N30" s="20">
        <f t="shared" ref="N30:N31" si="119">(I30-I29)*100</f>
        <v>-0.19999999994979589</v>
      </c>
      <c r="O30" s="21">
        <f t="shared" ref="O30:O31" si="120">(SQRT((G30-G29)^2+(H30-H29)^2+(I30-I29)^2)*100)</f>
        <v>1.0781929110903807</v>
      </c>
      <c r="P30" s="21">
        <f t="shared" ref="P30:P31" si="121">O30/(F30-F29)</f>
        <v>1.0781929110903807</v>
      </c>
      <c r="Q30" s="22">
        <f t="shared" ref="Q30:Q31" si="122">(P30-P29)/(F30-F29)</f>
        <v>-0.29476015553599222</v>
      </c>
      <c r="R30" s="26"/>
      <c r="S30" s="52">
        <f t="shared" ref="S30:S31" si="123">IF(K30&lt;0, ATAN2(L30,K30)*180/PI()+360,ATAN2(L30,K30)*180/PI())</f>
        <v>289.29004458508689</v>
      </c>
      <c r="T30" s="53">
        <f t="shared" ref="T30:T31" si="124">ATAN(N30/M30)*180/PI()</f>
        <v>-10.690026103921271</v>
      </c>
      <c r="U30" s="26"/>
      <c r="V30" s="23">
        <f t="shared" ref="V30:V31" si="125">(G30-$G$20)*100</f>
        <v>-1.2499999953433871</v>
      </c>
      <c r="W30" s="21">
        <f t="shared" ref="W30:W31" si="126">(H30-$H$20)*100</f>
        <v>-0.10000001639127731</v>
      </c>
      <c r="X30" s="21">
        <f t="shared" ref="X30:X31" si="127">SQRT(V30^2+W30^2)</f>
        <v>1.2539936170637884</v>
      </c>
      <c r="Y30" s="21">
        <f t="shared" ref="Y30:Y31" si="128">(I30-$I$20)*100</f>
        <v>-0.34999999998035491</v>
      </c>
      <c r="Z30" s="21">
        <f t="shared" ref="Z30:Z31" si="129">SQRT((G30-$G$20)^2+(H30-$H$20)^2+(I30-$I$20)^2)*100</f>
        <v>1.3019216534119755</v>
      </c>
      <c r="AA30" s="21">
        <f t="shared" ref="AA30:AA31" si="130">Z30/F30</f>
        <v>5.8954942796007513E-2</v>
      </c>
      <c r="AB30" s="22">
        <f t="shared" ref="AB30:AB31" si="131">(AA30-$AA$20)/(F30-$F$20)</f>
        <v>2.6696577869887261E-3</v>
      </c>
      <c r="AC30" s="26"/>
      <c r="AD30" s="52">
        <f t="shared" ref="AD30:AD31" si="132">IF(F30&lt;=0,NA(),IF((G30-$G$20)&lt;0,ATAN2((H30-$H$20),(G30-$G$20))*180/PI()+360,ATAN2((H30-$H$20),(G30-$G$20))*180/PI()))</f>
        <v>265.42607797658934</v>
      </c>
      <c r="AE30" s="53">
        <f t="shared" ref="AE30:AE31" si="133">IF(E30&lt;=0,NA(),ATAN(Y30/X30)*180/PI())</f>
        <v>-15.594858023952037</v>
      </c>
      <c r="AF30" s="26"/>
      <c r="AG30" s="67">
        <f t="shared" ref="AG30:AG31" si="134">1/(O30/E30)</f>
        <v>0.92747781005970076</v>
      </c>
      <c r="AH30" s="67">
        <f t="shared" ref="AH30:AH31" si="135">1/(Z30/F30)</f>
        <v>16.962106187773639</v>
      </c>
      <c r="AI30" s="26"/>
      <c r="AJ30" s="20">
        <f t="shared" ref="AJ30:AJ31" si="136">SQRT((G30-$E$11)^2+(H30-$F$11)^2+(I30-$G$11)^2)</f>
        <v>132.67595013925279</v>
      </c>
    </row>
    <row r="31" spans="2:100" ht="15.75" x14ac:dyDescent="0.25">
      <c r="B31" s="113">
        <v>12</v>
      </c>
      <c r="C31" s="114"/>
      <c r="D31" s="100">
        <v>45303.375</v>
      </c>
      <c r="E31" s="97">
        <f t="shared" si="114"/>
        <v>2</v>
      </c>
      <c r="F31" s="98">
        <f t="shared" si="115"/>
        <v>24.083333333335759</v>
      </c>
      <c r="G31" s="17">
        <v>808891.17500000005</v>
      </c>
      <c r="H31" s="17">
        <v>9158950.8955000006</v>
      </c>
      <c r="I31" s="18">
        <v>2528.261</v>
      </c>
      <c r="K31" s="19">
        <f t="shared" si="116"/>
        <v>1.3999999966472387</v>
      </c>
      <c r="L31" s="20">
        <f t="shared" si="117"/>
        <v>-0.34999996423721313</v>
      </c>
      <c r="M31" s="20">
        <f t="shared" si="118"/>
        <v>1.4430869570397755</v>
      </c>
      <c r="N31" s="20">
        <f t="shared" si="119"/>
        <v>4.9999999964711606E-2</v>
      </c>
      <c r="O31" s="21">
        <f t="shared" si="120"/>
        <v>1.4439528958988899</v>
      </c>
      <c r="P31" s="21">
        <f t="shared" si="121"/>
        <v>0.72197644794944493</v>
      </c>
      <c r="Q31" s="22">
        <f t="shared" si="122"/>
        <v>-0.1781082315704679</v>
      </c>
      <c r="R31" s="26"/>
      <c r="S31" s="52">
        <f t="shared" si="123"/>
        <v>104.03624212269487</v>
      </c>
      <c r="T31" s="53">
        <f t="shared" si="124"/>
        <v>1.9843872959411566</v>
      </c>
      <c r="U31" s="26"/>
      <c r="V31" s="23">
        <f t="shared" si="125"/>
        <v>0.1500000013038516</v>
      </c>
      <c r="W31" s="21">
        <f t="shared" si="126"/>
        <v>-0.44999998062849045</v>
      </c>
      <c r="X31" s="21">
        <f t="shared" si="127"/>
        <v>0.47434163106014349</v>
      </c>
      <c r="Y31" s="21">
        <f t="shared" si="128"/>
        <v>-0.30000000001564331</v>
      </c>
      <c r="Z31" s="21">
        <f t="shared" si="129"/>
        <v>0.56124859284116091</v>
      </c>
      <c r="AA31" s="21">
        <f t="shared" si="130"/>
        <v>2.3304439841153123E-2</v>
      </c>
      <c r="AB31" s="22">
        <f t="shared" si="131"/>
        <v>9.6765840170868274E-4</v>
      </c>
      <c r="AC31" s="26"/>
      <c r="AD31" s="52">
        <f t="shared" si="132"/>
        <v>161.5650502877304</v>
      </c>
      <c r="AE31" s="53">
        <f t="shared" si="133"/>
        <v>-32.311534219083256</v>
      </c>
      <c r="AF31" s="26"/>
      <c r="AG31" s="67">
        <f t="shared" si="134"/>
        <v>1.3850867335633961</v>
      </c>
      <c r="AH31" s="67">
        <f t="shared" si="135"/>
        <v>42.910278333921077</v>
      </c>
      <c r="AI31" s="26"/>
      <c r="AJ31" s="20">
        <f t="shared" si="136"/>
        <v>132.67508921898542</v>
      </c>
    </row>
    <row r="32" spans="2:100" ht="15.75" x14ac:dyDescent="0.25">
      <c r="B32" s="113">
        <v>13</v>
      </c>
      <c r="C32" s="114"/>
      <c r="D32" s="100">
        <v>45304.375</v>
      </c>
      <c r="E32" s="97">
        <f t="shared" ref="E32:E33" si="137">D32-D31</f>
        <v>1</v>
      </c>
      <c r="F32" s="98">
        <f t="shared" ref="F32:F33" si="138">D32-D$20</f>
        <v>25.083333333335759</v>
      </c>
      <c r="G32" s="17">
        <v>808891.16899999999</v>
      </c>
      <c r="H32" s="17">
        <v>9158950.8959999997</v>
      </c>
      <c r="I32" s="18">
        <v>2528.2629999999999</v>
      </c>
      <c r="K32" s="19">
        <f t="shared" ref="K32:K33" si="139">(G32-G31)*100</f>
        <v>-0.60000000521540642</v>
      </c>
      <c r="L32" s="20">
        <f t="shared" ref="L32:L33" si="140">(H32-H31)*100</f>
        <v>4.9999915063381195E-2</v>
      </c>
      <c r="M32" s="20">
        <f t="shared" ref="M32:M33" si="141">SQRT(K32^2+L32^2)</f>
        <v>0.60207972708340962</v>
      </c>
      <c r="N32" s="20">
        <f t="shared" ref="N32:N33" si="142">(I32-I31)*100</f>
        <v>0.19999999999527063</v>
      </c>
      <c r="O32" s="21">
        <f t="shared" ref="O32:O33" si="143">(SQRT((G32-G31)^2+(H32-H31)^2+(I32-I31)^2)*100)</f>
        <v>0.63442887525942671</v>
      </c>
      <c r="P32" s="21">
        <f t="shared" ref="P32:P33" si="144">O32/(F32-F31)</f>
        <v>0.63442887525942671</v>
      </c>
      <c r="Q32" s="22">
        <f t="shared" ref="Q32:Q33" si="145">(P32-P31)/(F32-F31)</f>
        <v>-8.7547572690018227E-2</v>
      </c>
      <c r="R32" s="26"/>
      <c r="S32" s="52">
        <f t="shared" ref="S32:S33" si="146">IF(K32&lt;0, ATAN2(L32,K32)*180/PI()+360,ATAN2(L32,K32)*180/PI())</f>
        <v>274.76363359459674</v>
      </c>
      <c r="T32" s="53">
        <f t="shared" ref="T32:T33" si="147">ATAN(N32/M32)*180/PI()</f>
        <v>18.375554338125642</v>
      </c>
      <c r="U32" s="26"/>
      <c r="V32" s="23">
        <f t="shared" ref="V32:V33" si="148">(G32-$G$20)*100</f>
        <v>-0.45000000391155481</v>
      </c>
      <c r="W32" s="21">
        <f t="shared" ref="W32:W33" si="149">(H32-$H$20)*100</f>
        <v>-0.40000006556510925</v>
      </c>
      <c r="X32" s="21">
        <f t="shared" ref="X32:X33" si="150">SQRT(V32^2+W32^2)</f>
        <v>0.60207977542223678</v>
      </c>
      <c r="Y32" s="21">
        <f t="shared" ref="Y32:Y33" si="151">(I32-$I$20)*100</f>
        <v>-0.10000000002037268</v>
      </c>
      <c r="Z32" s="21">
        <f t="shared" ref="Z32:Z33" si="152">SQRT((G32-$G$20)^2+(H32-$H$20)^2+(I32-$I$20)^2)*100</f>
        <v>0.61032782664447272</v>
      </c>
      <c r="AA32" s="21">
        <f t="shared" ref="AA32:AA33" si="153">Z32/F32</f>
        <v>2.4332006377850379E-2</v>
      </c>
      <c r="AB32" s="22">
        <f t="shared" ref="AB32:AB33" si="154">(AA32-$AA$20)/(F32-$F$20)</f>
        <v>9.7004676589427347E-4</v>
      </c>
      <c r="AC32" s="26"/>
      <c r="AD32" s="52">
        <f t="shared" ref="AD32:AD33" si="155">IF(F32&lt;=0,NA(),IF((G32-$G$20)&lt;0,ATAN2((H32-$H$20),(G32-$G$20))*180/PI()+360,ATAN2((H32-$H$20),(G32-$G$20))*180/PI()))</f>
        <v>228.36645624735957</v>
      </c>
      <c r="AE32" s="53">
        <f t="shared" ref="AE32:AE33" si="156">IF(E32&lt;=0,NA(),ATAN(Y32/X32)*180/PI())</f>
        <v>-9.4302244249238196</v>
      </c>
      <c r="AF32" s="26"/>
      <c r="AG32" s="67">
        <f t="shared" ref="AG32:AG33" si="157">1/(O32/E32)</f>
        <v>1.5762208168584479</v>
      </c>
      <c r="AH32" s="67">
        <f t="shared" ref="AH32:AH33" si="158">1/(Z32/F32)</f>
        <v>41.098131591413193</v>
      </c>
      <c r="AI32" s="26"/>
      <c r="AJ32" s="20">
        <f t="shared" ref="AJ32:AJ33" si="159">SQRT((G32-$E$11)^2+(H32-$F$11)^2+(I32-$G$11)^2)</f>
        <v>132.67649315999677</v>
      </c>
    </row>
    <row r="33" spans="2:36" ht="15.75" x14ac:dyDescent="0.25">
      <c r="B33" s="113">
        <v>14</v>
      </c>
      <c r="C33" s="114"/>
      <c r="D33" s="100">
        <v>45305.375</v>
      </c>
      <c r="E33" s="97">
        <f t="shared" si="137"/>
        <v>1</v>
      </c>
      <c r="F33" s="98">
        <f t="shared" si="138"/>
        <v>26.083333333335759</v>
      </c>
      <c r="G33" s="17">
        <v>808891.17550000001</v>
      </c>
      <c r="H33" s="17">
        <v>9158950.8955000006</v>
      </c>
      <c r="I33" s="18">
        <v>2528.2629999999999</v>
      </c>
      <c r="K33" s="19">
        <f t="shared" si="139"/>
        <v>0.65000000176951289</v>
      </c>
      <c r="L33" s="20">
        <f t="shared" si="140"/>
        <v>-4.9999915063381195E-2</v>
      </c>
      <c r="M33" s="20">
        <f t="shared" si="141"/>
        <v>0.65192023577022984</v>
      </c>
      <c r="N33" s="20">
        <f t="shared" si="142"/>
        <v>0</v>
      </c>
      <c r="O33" s="21">
        <f t="shared" si="143"/>
        <v>0.65192023577022984</v>
      </c>
      <c r="P33" s="21">
        <f t="shared" si="144"/>
        <v>0.65192023577022984</v>
      </c>
      <c r="Q33" s="22">
        <f t="shared" si="145"/>
        <v>1.7491360510803133E-2</v>
      </c>
      <c r="R33" s="26"/>
      <c r="S33" s="52">
        <f t="shared" si="146"/>
        <v>94.398697900170433</v>
      </c>
      <c r="T33" s="53">
        <f t="shared" si="147"/>
        <v>0</v>
      </c>
      <c r="U33" s="26"/>
      <c r="V33" s="23">
        <f t="shared" si="148"/>
        <v>0.19999999785795808</v>
      </c>
      <c r="W33" s="21">
        <f t="shared" si="149"/>
        <v>-0.44999998062849045</v>
      </c>
      <c r="X33" s="21">
        <f t="shared" si="150"/>
        <v>0.49244287151793054</v>
      </c>
      <c r="Y33" s="21">
        <f t="shared" si="151"/>
        <v>-0.10000000002037268</v>
      </c>
      <c r="Z33" s="21">
        <f t="shared" si="152"/>
        <v>0.50249376285969916</v>
      </c>
      <c r="AA33" s="21">
        <f t="shared" si="153"/>
        <v>1.9264936595258242E-2</v>
      </c>
      <c r="AB33" s="22">
        <f t="shared" si="154"/>
        <v>7.3859181834849013E-4</v>
      </c>
      <c r="AC33" s="26"/>
      <c r="AD33" s="52">
        <f t="shared" si="155"/>
        <v>156.03751033778192</v>
      </c>
      <c r="AE33" s="53">
        <f t="shared" si="156"/>
        <v>-11.47892314267667</v>
      </c>
      <c r="AF33" s="26"/>
      <c r="AG33" s="67">
        <f t="shared" si="157"/>
        <v>1.5339299888712941</v>
      </c>
      <c r="AH33" s="67">
        <f t="shared" si="158"/>
        <v>51.907775302314469</v>
      </c>
      <c r="AI33" s="26"/>
      <c r="AJ33" s="20">
        <f t="shared" si="159"/>
        <v>132.67501304133532</v>
      </c>
    </row>
    <row r="34" spans="2:36" ht="15.75" x14ac:dyDescent="0.25">
      <c r="B34" s="113">
        <v>15</v>
      </c>
      <c r="C34" s="114"/>
      <c r="D34" s="100">
        <v>45309.375</v>
      </c>
      <c r="E34" s="97">
        <f t="shared" ref="E34:E35" si="160">D34-D33</f>
        <v>4</v>
      </c>
      <c r="F34" s="98">
        <f t="shared" ref="F34:F35" si="161">D34-D$20</f>
        <v>30.083333333335759</v>
      </c>
      <c r="G34" s="17">
        <v>808891.17449999996</v>
      </c>
      <c r="H34" s="17">
        <v>9158950.8940000013</v>
      </c>
      <c r="I34" s="18">
        <v>2528.2655000000004</v>
      </c>
      <c r="K34" s="19">
        <f t="shared" ref="K34:K35" si="162">(G34-G33)*100</f>
        <v>-0.10000000474974513</v>
      </c>
      <c r="L34" s="20">
        <f t="shared" ref="L34:L35" si="163">(H34-H33)*100</f>
        <v>-0.14999993145465851</v>
      </c>
      <c r="M34" s="20">
        <f t="shared" ref="M34:M35" si="164">SQRT(K34^2+L34^2)</f>
        <v>0.18027750937471734</v>
      </c>
      <c r="N34" s="20">
        <f t="shared" ref="N34:N35" si="165">(I34-I33)*100</f>
        <v>0.2500000000509317</v>
      </c>
      <c r="O34" s="21">
        <f t="shared" ref="O34:O35" si="166">(SQRT((G34-G33)^2+(H34-H33)^2+(I34-I33)^2)*100)</f>
        <v>0.30822066837221862</v>
      </c>
      <c r="P34" s="21">
        <f t="shared" ref="P34:P35" si="167">O34/(F34-F33)</f>
        <v>7.7055167093054655E-2</v>
      </c>
      <c r="Q34" s="22">
        <f t="shared" ref="Q34:Q35" si="168">(P34-P33)/(F34-F33)</f>
        <v>-0.14371626716929381</v>
      </c>
      <c r="R34" s="26"/>
      <c r="S34" s="52">
        <f t="shared" ref="S34:S35" si="169">IF(K34&lt;0, ATAN2(L34,K34)*180/PI()+360,ATAN2(L34,K34)*180/PI())</f>
        <v>213.69008086619704</v>
      </c>
      <c r="T34" s="53">
        <f t="shared" ref="T34:T35" si="170">ATAN(N34/M34)*180/PI()</f>
        <v>54.204248292945763</v>
      </c>
      <c r="U34" s="26"/>
      <c r="V34" s="23">
        <f t="shared" ref="V34:V35" si="171">(G34-$G$20)*100</f>
        <v>9.9999993108212948E-2</v>
      </c>
      <c r="W34" s="21">
        <f t="shared" ref="W34:W35" si="172">(H34-$H$20)*100</f>
        <v>-0.59999991208314896</v>
      </c>
      <c r="X34" s="21">
        <f t="shared" ref="X34:X35" si="173">SQRT(V34^2+W34^2)</f>
        <v>0.60827616517617156</v>
      </c>
      <c r="Y34" s="21">
        <f t="shared" ref="Y34:Y35" si="174">(I34-$I$20)*100</f>
        <v>0.15000000003055902</v>
      </c>
      <c r="Z34" s="21">
        <f t="shared" ref="Z34:Z35" si="175">SQRT((G34-$G$20)^2+(H34-$H$20)^2+(I34-$I$20)^2)*100</f>
        <v>0.62649811901600849</v>
      </c>
      <c r="AA34" s="21">
        <f t="shared" ref="AA34:AA35" si="176">Z34/F34</f>
        <v>2.0825422238757607E-2</v>
      </c>
      <c r="AB34" s="22">
        <f t="shared" ref="AB34:AB35" si="177">(AA34-$AA$20)/(F34-$F$20)</f>
        <v>6.9225780295033561E-4</v>
      </c>
      <c r="AC34" s="26"/>
      <c r="AD34" s="52">
        <f t="shared" ref="AD34:AD35" si="178">IF(F34&lt;=0,NA(),IF((G34-$G$20)&lt;0,ATAN2((H34-$H$20),(G34-$G$20))*180/PI()+360,ATAN2((H34-$H$20),(G34-$G$20))*180/PI()))</f>
        <v>170.53767707088167</v>
      </c>
      <c r="AE34" s="53">
        <f t="shared" ref="AE34:AE35" si="179">IF(E34&lt;=0,NA(),ATAN(Y34/X34)*180/PI())</f>
        <v>13.85267068716114</v>
      </c>
      <c r="AF34" s="26"/>
      <c r="AG34" s="67">
        <f t="shared" ref="AG34:AG35" si="180">1/(O34/E34)</f>
        <v>12.977715028407676</v>
      </c>
      <c r="AH34" s="67">
        <f t="shared" ref="AH34:AH35" si="181">1/(Z34/F34)</f>
        <v>48.01823408597825</v>
      </c>
      <c r="AI34" s="26"/>
      <c r="AJ34" s="20">
        <f t="shared" ref="AJ34:AJ35" si="182">SQRT((G34-$E$11)^2+(H34-$F$11)^2+(I34-$G$11)^2)</f>
        <v>132.67683632175201</v>
      </c>
    </row>
    <row r="35" spans="2:36" ht="15.75" x14ac:dyDescent="0.25">
      <c r="B35" s="113">
        <v>16</v>
      </c>
      <c r="C35" s="114"/>
      <c r="D35" s="100">
        <v>45310.375</v>
      </c>
      <c r="E35" s="97">
        <f t="shared" si="160"/>
        <v>1</v>
      </c>
      <c r="F35" s="98">
        <f t="shared" si="161"/>
        <v>31.083333333335759</v>
      </c>
      <c r="G35" s="17">
        <v>808891.15650000004</v>
      </c>
      <c r="H35" s="17">
        <v>9158950.8995000012</v>
      </c>
      <c r="I35" s="18">
        <v>2528.2649999999999</v>
      </c>
      <c r="K35" s="19">
        <f t="shared" si="162"/>
        <v>-1.7999999923631549</v>
      </c>
      <c r="L35" s="20">
        <f t="shared" si="163"/>
        <v>0.54999999701976776</v>
      </c>
      <c r="M35" s="20">
        <f t="shared" si="164"/>
        <v>1.8821530142974834</v>
      </c>
      <c r="N35" s="20">
        <f t="shared" si="165"/>
        <v>-5.0000000055661076E-2</v>
      </c>
      <c r="O35" s="21">
        <f t="shared" si="166"/>
        <v>1.8828170302062459</v>
      </c>
      <c r="P35" s="21">
        <f t="shared" si="167"/>
        <v>1.8828170302062459</v>
      </c>
      <c r="Q35" s="22">
        <f t="shared" si="168"/>
        <v>1.8057618631131913</v>
      </c>
      <c r="R35" s="26"/>
      <c r="S35" s="52">
        <f t="shared" si="169"/>
        <v>286.99082327315733</v>
      </c>
      <c r="T35" s="53">
        <f t="shared" si="170"/>
        <v>-1.5217229060871069</v>
      </c>
      <c r="U35" s="26"/>
      <c r="V35" s="23">
        <f t="shared" si="171"/>
        <v>-1.6999999992549419</v>
      </c>
      <c r="W35" s="21">
        <f t="shared" si="172"/>
        <v>-4.9999915063381195E-2</v>
      </c>
      <c r="X35" s="21">
        <f t="shared" si="173"/>
        <v>1.7007351319277049</v>
      </c>
      <c r="Y35" s="21">
        <f t="shared" si="174"/>
        <v>9.9999999974897946E-2</v>
      </c>
      <c r="Z35" s="21">
        <f t="shared" si="175"/>
        <v>1.703672500502408</v>
      </c>
      <c r="AA35" s="21">
        <f t="shared" si="176"/>
        <v>5.4809839158250134E-2</v>
      </c>
      <c r="AB35" s="22">
        <f t="shared" si="177"/>
        <v>1.7633192222491964E-3</v>
      </c>
      <c r="AC35" s="26"/>
      <c r="AD35" s="52">
        <f t="shared" si="178"/>
        <v>268.3153185415444</v>
      </c>
      <c r="AE35" s="53">
        <f t="shared" si="179"/>
        <v>3.365008875914528</v>
      </c>
      <c r="AF35" s="26"/>
      <c r="AG35" s="67">
        <f t="shared" si="180"/>
        <v>0.53111905403280679</v>
      </c>
      <c r="AH35" s="67">
        <f t="shared" si="181"/>
        <v>18.244899371310726</v>
      </c>
      <c r="AI35" s="26"/>
      <c r="AJ35" s="20">
        <f t="shared" si="182"/>
        <v>132.67699593882284</v>
      </c>
    </row>
    <row r="36" spans="2:36" ht="15.75" x14ac:dyDescent="0.25">
      <c r="B36" s="113">
        <v>17</v>
      </c>
      <c r="C36" s="114"/>
      <c r="D36" s="100">
        <v>45311.375</v>
      </c>
      <c r="E36" s="97">
        <f t="shared" ref="E36:E37" si="183">D36-D35</f>
        <v>1</v>
      </c>
      <c r="F36" s="98">
        <f t="shared" ref="F36:F37" si="184">D36-D$20</f>
        <v>32.083333333335759</v>
      </c>
      <c r="G36" s="17">
        <v>808891.16149999993</v>
      </c>
      <c r="H36" s="17">
        <v>9158950.898</v>
      </c>
      <c r="I36" s="18">
        <v>2528.2640000000001</v>
      </c>
      <c r="K36" s="19">
        <f t="shared" ref="K36:K37" si="185">(G36-G35)*100</f>
        <v>0.4999999888241291</v>
      </c>
      <c r="L36" s="20">
        <f t="shared" ref="L36:L37" si="186">(H36-H35)*100</f>
        <v>-0.15000011771917343</v>
      </c>
      <c r="M36" s="20">
        <f t="shared" ref="M36:M37" si="187">SQRT(K36^2+L36^2)</f>
        <v>0.5220153485673531</v>
      </c>
      <c r="N36" s="20">
        <f t="shared" ref="N36:N37" si="188">(I36-I35)*100</f>
        <v>-9.9999999974897946E-2</v>
      </c>
      <c r="O36" s="21">
        <f t="shared" ref="O36:O37" si="189">(SQRT((G36-G35)^2+(H36-H35)^2+(I36-I35)^2)*100)</f>
        <v>0.53150731334091228</v>
      </c>
      <c r="P36" s="21">
        <f t="shared" ref="P36:P37" si="190">O36/(F36-F35)</f>
        <v>0.53150731334091228</v>
      </c>
      <c r="Q36" s="22">
        <f t="shared" ref="Q36:Q37" si="191">(P36-P35)/(F36-F35)</f>
        <v>-1.3513097168653336</v>
      </c>
      <c r="R36" s="26"/>
      <c r="S36" s="52">
        <f t="shared" ref="S36:S37" si="192">IF(K36&lt;0, ATAN2(L36,K36)*180/PI()+360,ATAN2(L36,K36)*180/PI())</f>
        <v>106.69925696226989</v>
      </c>
      <c r="T36" s="53">
        <f t="shared" ref="T36:T37" si="193">ATAN(N36/M36)*180/PI()</f>
        <v>-10.844499595734991</v>
      </c>
      <c r="U36" s="26"/>
      <c r="V36" s="23">
        <f t="shared" ref="V36:V37" si="194">(G36-$G$20)*100</f>
        <v>-1.2000000104308128</v>
      </c>
      <c r="W36" s="21">
        <f t="shared" ref="W36:W37" si="195">(H36-$H$20)*100</f>
        <v>-0.20000003278255463</v>
      </c>
      <c r="X36" s="21">
        <f t="shared" ref="X36:X37" si="196">SQRT(V36^2+W36^2)</f>
        <v>1.2165525217379536</v>
      </c>
      <c r="Y36" s="21">
        <f t="shared" ref="Y36:Y37" si="197">(I36-$I$20)*100</f>
        <v>0</v>
      </c>
      <c r="Z36" s="21">
        <f t="shared" ref="Z36:Z37" si="198">SQRT((G36-$G$20)^2+(H36-$H$20)^2+(I36-$I$20)^2)*100</f>
        <v>1.2165525217379534</v>
      </c>
      <c r="AA36" s="21">
        <f t="shared" ref="AA36:AA37" si="199">Z36/F36</f>
        <v>3.7918520158063213E-2</v>
      </c>
      <c r="AB36" s="22">
        <f t="shared" ref="AB36:AB37" si="200">(AA36-$AA$20)/(F36-$F$20)</f>
        <v>1.1818759529785043E-3</v>
      </c>
      <c r="AC36" s="26"/>
      <c r="AD36" s="52">
        <f t="shared" ref="AD36:AD37" si="201">IF(F36&lt;=0,NA(),IF((G36-$G$20)&lt;0,ATAN2((H36-$H$20),(G36-$G$20))*180/PI()+360,ATAN2((H36-$H$20),(G36-$G$20))*180/PI()))</f>
        <v>260.53767634978919</v>
      </c>
      <c r="AE36" s="53">
        <f t="shared" ref="AE36:AE37" si="202">IF(E36&lt;=0,NA(),ATAN(Y36/X36)*180/PI())</f>
        <v>0</v>
      </c>
      <c r="AF36" s="26"/>
      <c r="AG36" s="67">
        <f t="shared" ref="AG36:AG37" si="203">1/(O36/E36)</f>
        <v>1.88144165639842</v>
      </c>
      <c r="AH36" s="67">
        <f t="shared" ref="AH36:AH37" si="204">1/(Z36/F36)</f>
        <v>26.372337207029801</v>
      </c>
      <c r="AI36" s="26"/>
      <c r="AJ36" s="20">
        <f t="shared" ref="AJ36:AJ37" si="205">SQRT((G36-$E$11)^2+(H36-$F$11)^2+(I36-$G$11)^2)</f>
        <v>132.67688252445106</v>
      </c>
    </row>
    <row r="37" spans="2:36" ht="15.75" x14ac:dyDescent="0.25">
      <c r="B37" s="113">
        <v>18</v>
      </c>
      <c r="C37" s="114"/>
      <c r="D37" s="100">
        <v>45316.375</v>
      </c>
      <c r="E37" s="97">
        <f t="shared" si="183"/>
        <v>5</v>
      </c>
      <c r="F37" s="98">
        <f t="shared" si="184"/>
        <v>37.083333333335759</v>
      </c>
      <c r="G37" s="17">
        <v>808891.15249999997</v>
      </c>
      <c r="H37" s="17">
        <v>9158950.9000000004</v>
      </c>
      <c r="I37" s="18">
        <v>2528.2640000000001</v>
      </c>
      <c r="K37" s="19">
        <f t="shared" si="185"/>
        <v>-0.89999999618157744</v>
      </c>
      <c r="L37" s="20">
        <f t="shared" si="186"/>
        <v>0.20000003278255463</v>
      </c>
      <c r="M37" s="20">
        <f t="shared" si="187"/>
        <v>0.92195444911332924</v>
      </c>
      <c r="N37" s="20">
        <f t="shared" si="188"/>
        <v>0</v>
      </c>
      <c r="O37" s="21">
        <f t="shared" si="189"/>
        <v>0.92195444911332913</v>
      </c>
      <c r="P37" s="21">
        <f t="shared" si="190"/>
        <v>0.18439088982266583</v>
      </c>
      <c r="Q37" s="22">
        <f t="shared" si="191"/>
        <v>-6.9423284703649293E-2</v>
      </c>
      <c r="R37" s="26"/>
      <c r="S37" s="52">
        <f t="shared" si="192"/>
        <v>282.52880974941939</v>
      </c>
      <c r="T37" s="53">
        <f t="shared" si="193"/>
        <v>0</v>
      </c>
      <c r="U37" s="26"/>
      <c r="V37" s="23">
        <f t="shared" si="194"/>
        <v>-2.1000000066123903</v>
      </c>
      <c r="W37" s="21">
        <f t="shared" si="195"/>
        <v>0</v>
      </c>
      <c r="X37" s="21">
        <f t="shared" si="196"/>
        <v>2.1000000066123903</v>
      </c>
      <c r="Y37" s="21">
        <f t="shared" si="197"/>
        <v>0</v>
      </c>
      <c r="Z37" s="21">
        <f t="shared" si="198"/>
        <v>2.1000000066123903</v>
      </c>
      <c r="AA37" s="21">
        <f t="shared" si="199"/>
        <v>5.6629213661454014E-2</v>
      </c>
      <c r="AB37" s="22">
        <f t="shared" si="200"/>
        <v>1.5270799189604578E-3</v>
      </c>
      <c r="AC37" s="26"/>
      <c r="AD37" s="52">
        <f t="shared" si="201"/>
        <v>270</v>
      </c>
      <c r="AE37" s="53">
        <f t="shared" si="202"/>
        <v>0</v>
      </c>
      <c r="AF37" s="26"/>
      <c r="AG37" s="67">
        <f t="shared" si="203"/>
        <v>5.423261425560284</v>
      </c>
      <c r="AH37" s="67">
        <f t="shared" si="204"/>
        <v>17.658730103128256</v>
      </c>
      <c r="AI37" s="26"/>
      <c r="AJ37" s="20">
        <f t="shared" si="205"/>
        <v>132.67768689693474</v>
      </c>
    </row>
    <row r="38" spans="2:36" ht="15.75" x14ac:dyDescent="0.25">
      <c r="B38" s="113">
        <v>19</v>
      </c>
      <c r="C38" s="114"/>
      <c r="D38" s="100">
        <v>45320.375</v>
      </c>
      <c r="E38" s="97">
        <f t="shared" ref="E38:E39" si="206">D38-D37</f>
        <v>4</v>
      </c>
      <c r="F38" s="98">
        <f t="shared" ref="F38:F39" si="207">D38-D$20</f>
        <v>41.083333333335759</v>
      </c>
      <c r="G38" s="17">
        <v>808891.17249999999</v>
      </c>
      <c r="H38" s="17">
        <v>9158950.8925000001</v>
      </c>
      <c r="I38" s="18">
        <v>2528.2640000000001</v>
      </c>
      <c r="K38" s="19">
        <f t="shared" ref="K38:K39" si="208">(G38-G37)*100</f>
        <v>2.0000000018626451</v>
      </c>
      <c r="L38" s="20">
        <f t="shared" ref="L38:L39" si="209">(H38-H37)*100</f>
        <v>-0.75000002980232239</v>
      </c>
      <c r="M38" s="20">
        <f t="shared" ref="M38:M39" si="210">SQRT(K38^2+L38^2)</f>
        <v>2.1360009485377258</v>
      </c>
      <c r="N38" s="20">
        <f t="shared" ref="N38:N39" si="211">(I38-I37)*100</f>
        <v>0</v>
      </c>
      <c r="O38" s="21">
        <f t="shared" ref="O38:O39" si="212">(SQRT((G38-G37)^2+(H38-H37)^2+(I38-I37)^2)*100)</f>
        <v>2.1360009485377258</v>
      </c>
      <c r="P38" s="21">
        <f t="shared" ref="P38:P39" si="213">O38/(F38-F37)</f>
        <v>0.53400023713443145</v>
      </c>
      <c r="Q38" s="22">
        <f t="shared" ref="Q38:Q39" si="214">(P38-P37)/(F38-F37)</f>
        <v>8.7402336827941407E-2</v>
      </c>
      <c r="R38" s="26"/>
      <c r="S38" s="52">
        <f t="shared" ref="S38:S39" si="215">IF(K38&lt;0, ATAN2(L38,K38)*180/PI()+360,ATAN2(L38,K38)*180/PI())</f>
        <v>110.55604595055405</v>
      </c>
      <c r="T38" s="53">
        <f t="shared" ref="T38:T39" si="216">ATAN(N38/M38)*180/PI()</f>
        <v>0</v>
      </c>
      <c r="U38" s="26"/>
      <c r="V38" s="23">
        <f t="shared" ref="V38:V39" si="217">(G38-$G$20)*100</f>
        <v>-0.10000000474974513</v>
      </c>
      <c r="W38" s="21">
        <f t="shared" ref="W38:W39" si="218">(H38-$H$20)*100</f>
        <v>-0.75000002980232239</v>
      </c>
      <c r="X38" s="21">
        <f t="shared" ref="X38:X39" si="219">SQRT(V38^2+W38^2)</f>
        <v>0.75663732768971526</v>
      </c>
      <c r="Y38" s="21">
        <f t="shared" ref="Y38:Y39" si="220">(I38-$I$20)*100</f>
        <v>0</v>
      </c>
      <c r="Z38" s="21">
        <f t="shared" ref="Z38:Z39" si="221">SQRT((G38-$G$20)^2+(H38-$H$20)^2+(I38-$I$20)^2)*100</f>
        <v>0.75663732768971526</v>
      </c>
      <c r="AA38" s="21">
        <f t="shared" ref="AA38:AA39" si="222">Z38/F38</f>
        <v>1.8417135765265817E-2</v>
      </c>
      <c r="AB38" s="22">
        <f t="shared" ref="AB38:AB39" si="223">(AA38-$AA$20)/(F38-$F$20)</f>
        <v>4.4828728029041941E-4</v>
      </c>
      <c r="AC38" s="26"/>
      <c r="AD38" s="52">
        <f t="shared" ref="AD38:AD39" si="224">IF(F38&lt;=0,NA(),IF((G38-$G$20)&lt;0,ATAN2((H38-$H$20),(G38-$G$20))*180/PI()+360,ATAN2((H38-$H$20),(G38-$G$20))*180/PI()))</f>
        <v>187.59464342684564</v>
      </c>
      <c r="AE38" s="53">
        <f t="shared" ref="AE38:AE39" si="225">IF(E38&lt;=0,NA(),ATAN(Y38/X38)*180/PI())</f>
        <v>0</v>
      </c>
      <c r="AF38" s="26"/>
      <c r="AG38" s="67">
        <f t="shared" ref="AG38:AG39" si="226">1/(O38/E38)</f>
        <v>1.8726583444348843</v>
      </c>
      <c r="AH38" s="67">
        <f t="shared" ref="AH38:AH39" si="227">1/(Z38/F38)</f>
        <v>54.297259505789761</v>
      </c>
      <c r="AI38" s="26"/>
      <c r="AJ38" s="20">
        <f t="shared" ref="AJ38:AJ39" si="228">SQRT((G38-$E$11)^2+(H38-$F$11)^2+(I38-$G$11)^2)</f>
        <v>132.67881189792482</v>
      </c>
    </row>
    <row r="39" spans="2:36" ht="15.75" x14ac:dyDescent="0.25">
      <c r="B39" s="113">
        <v>20</v>
      </c>
      <c r="C39" s="114"/>
      <c r="D39" s="100">
        <v>45322.375</v>
      </c>
      <c r="E39" s="97">
        <f t="shared" si="206"/>
        <v>2</v>
      </c>
      <c r="F39" s="98">
        <f t="shared" si="207"/>
        <v>43.083333333335759</v>
      </c>
      <c r="G39" s="17">
        <v>808891.17350000003</v>
      </c>
      <c r="H39" s="17">
        <v>9158950.8944999985</v>
      </c>
      <c r="I39" s="18">
        <v>2528.2619999999997</v>
      </c>
      <c r="K39" s="19">
        <f t="shared" si="208"/>
        <v>0.10000000474974513</v>
      </c>
      <c r="L39" s="20">
        <f t="shared" si="209"/>
        <v>0.1999998465180397</v>
      </c>
      <c r="M39" s="20">
        <f t="shared" si="210"/>
        <v>0.22360666259570283</v>
      </c>
      <c r="N39" s="20">
        <f t="shared" si="211"/>
        <v>-0.20000000004074536</v>
      </c>
      <c r="O39" s="21">
        <f t="shared" si="212"/>
        <v>0.29999989928912751</v>
      </c>
      <c r="P39" s="21">
        <f t="shared" si="213"/>
        <v>0.14999994964456376</v>
      </c>
      <c r="Q39" s="22">
        <f t="shared" si="214"/>
        <v>-0.19200014374493385</v>
      </c>
      <c r="R39" s="26"/>
      <c r="S39" s="52">
        <f t="shared" si="215"/>
        <v>26.56506985338779</v>
      </c>
      <c r="T39" s="53">
        <f t="shared" si="216"/>
        <v>-41.810332109961486</v>
      </c>
      <c r="U39" s="26"/>
      <c r="V39" s="23">
        <f t="shared" si="217"/>
        <v>0</v>
      </c>
      <c r="W39" s="21">
        <f t="shared" si="218"/>
        <v>-0.55000018328428268</v>
      </c>
      <c r="X39" s="21">
        <f t="shared" si="219"/>
        <v>0.55000018328428268</v>
      </c>
      <c r="Y39" s="21">
        <f t="shared" si="220"/>
        <v>-0.20000000004074536</v>
      </c>
      <c r="Z39" s="21">
        <f t="shared" si="221"/>
        <v>0.58523516779927254</v>
      </c>
      <c r="AA39" s="21">
        <f t="shared" si="222"/>
        <v>1.3583794997274421E-2</v>
      </c>
      <c r="AB39" s="22">
        <f t="shared" si="223"/>
        <v>3.1529117982066513E-4</v>
      </c>
      <c r="AC39" s="26"/>
      <c r="AD39" s="52">
        <f t="shared" si="224"/>
        <v>180</v>
      </c>
      <c r="AE39" s="53">
        <f t="shared" si="225"/>
        <v>-19.983100393437041</v>
      </c>
      <c r="AF39" s="26"/>
      <c r="AG39" s="67">
        <f t="shared" si="226"/>
        <v>6.6666689046868068</v>
      </c>
      <c r="AH39" s="67">
        <f t="shared" si="227"/>
        <v>73.617129837475417</v>
      </c>
      <c r="AI39" s="26"/>
      <c r="AJ39" s="20">
        <f t="shared" si="228"/>
        <v>132.67653076949671</v>
      </c>
    </row>
    <row r="40" spans="2:36" ht="15.75" x14ac:dyDescent="0.25">
      <c r="B40" s="113">
        <v>21</v>
      </c>
      <c r="C40" s="114"/>
      <c r="D40" s="100">
        <v>45326.375</v>
      </c>
      <c r="E40" s="97">
        <f t="shared" ref="E40" si="229">D40-D39</f>
        <v>4</v>
      </c>
      <c r="F40" s="98">
        <f t="shared" ref="F40" si="230">D40-D$20</f>
        <v>47.083333333335759</v>
      </c>
      <c r="G40" s="17">
        <v>808891.16200000001</v>
      </c>
      <c r="H40" s="17">
        <v>9158950.8990000002</v>
      </c>
      <c r="I40" s="18">
        <v>2528.2655</v>
      </c>
      <c r="K40" s="19">
        <f t="shared" ref="K40:K41" si="231">(G40-G39)*100</f>
        <v>-1.1500000022351742</v>
      </c>
      <c r="L40" s="20">
        <f t="shared" ref="L40:L41" si="232">(H40-H39)*100</f>
        <v>0.45000016689300537</v>
      </c>
      <c r="M40" s="20">
        <f t="shared" ref="M40:M41" si="233">SQRT(K40^2+L40^2)</f>
        <v>1.2349089664200488</v>
      </c>
      <c r="N40" s="20">
        <f t="shared" ref="N40:N41" si="234">(I40-I39)*100</f>
        <v>0.35000000002582965</v>
      </c>
      <c r="O40" s="21">
        <f t="shared" ref="O40:O41" si="235">(SQRT((G40-G39)^2+(H40-H39)^2+(I40-I39)^2)*100)</f>
        <v>1.2835498258200631</v>
      </c>
      <c r="P40" s="21">
        <f t="shared" ref="P40:P41" si="236">O40/(F40-F39)</f>
        <v>0.32088745645501576</v>
      </c>
      <c r="Q40" s="22">
        <f t="shared" ref="Q40:Q41" si="237">(P40-P39)/(F40-F39)</f>
        <v>4.2721876702613001E-2</v>
      </c>
      <c r="R40" s="26"/>
      <c r="S40" s="52">
        <f t="shared" ref="S40:S41" si="238">IF(K40&lt;0, ATAN2(L40,K40)*180/PI()+360,ATAN2(L40,K40)*180/PI())</f>
        <v>291.3706294424411</v>
      </c>
      <c r="T40" s="53">
        <f t="shared" ref="T40:T41" si="239">ATAN(N40/M40)*180/PI()</f>
        <v>15.823880691576544</v>
      </c>
      <c r="U40" s="26"/>
      <c r="V40" s="23">
        <f t="shared" ref="V40:V41" si="240">(G40-$G$20)*100</f>
        <v>-1.1500000022351742</v>
      </c>
      <c r="W40" s="21">
        <f t="shared" ref="W40:W41" si="241">(H40-$H$20)*100</f>
        <v>-0.10000001639127731</v>
      </c>
      <c r="X40" s="21">
        <f t="shared" ref="X40:X41" si="242">SQRT(V40^2+W40^2)</f>
        <v>1.154339641708261</v>
      </c>
      <c r="Y40" s="21">
        <f t="shared" ref="Y40:Y41" si="243">(I40-$I$20)*100</f>
        <v>0.14999999998508429</v>
      </c>
      <c r="Z40" s="21">
        <f t="shared" ref="Z40:Z41" si="244">SQRT((G40-$G$20)^2+(H40-$H$20)^2+(I40-$I$20)^2)*100</f>
        <v>1.1640446762966967</v>
      </c>
      <c r="AA40" s="21">
        <f t="shared" ref="AA40:AA41" si="245">Z40/F40</f>
        <v>2.4723072770902018E-2</v>
      </c>
      <c r="AB40" s="22">
        <f t="shared" ref="AB40:AB41" si="246">(AA40-$AA$20)/(F40-$F$20)</f>
        <v>5.2509181106337867E-4</v>
      </c>
      <c r="AC40" s="26"/>
      <c r="AD40" s="52">
        <f t="shared" ref="AD40:AD41" si="247">IF(F40&lt;=0,NA(),IF((G40-$G$20)&lt;0,ATAN2((H40-$H$20),(G40-$G$20))*180/PI()+360,ATAN2((H40-$H$20),(G40-$G$20))*180/PI()))</f>
        <v>265.03025847097632</v>
      </c>
      <c r="AE40" s="53">
        <f t="shared" ref="AE40:AE41" si="248">IF(E40&lt;=0,NA(),ATAN(Y40/X40)*180/PI())</f>
        <v>7.4037807628073562</v>
      </c>
      <c r="AF40" s="26"/>
      <c r="AG40" s="67">
        <f t="shared" ref="AG40:AG41" si="249">1/(O40/E40)</f>
        <v>3.1163574015869546</v>
      </c>
      <c r="AH40" s="67">
        <f t="shared" ref="AH40:AH41" si="250">1/(Z40/F40)</f>
        <v>40.448046618903966</v>
      </c>
      <c r="AI40" s="26"/>
      <c r="AJ40" s="20">
        <f t="shared" ref="AJ40:AJ41" si="251">SQRT((G40-$E$11)^2+(H40-$F$11)^2+(I40-$G$11)^2)</f>
        <v>132.67583487718852</v>
      </c>
    </row>
    <row r="41" spans="2:36" ht="15.75" x14ac:dyDescent="0.25">
      <c r="B41" s="113">
        <v>22</v>
      </c>
      <c r="C41" s="114"/>
      <c r="D41" s="100">
        <v>45328.375</v>
      </c>
      <c r="E41" s="97">
        <f t="shared" ref="E41:E42" si="252">D41-D40</f>
        <v>2</v>
      </c>
      <c r="F41" s="98">
        <f t="shared" ref="F41:F42" si="253">D41-D$20</f>
        <v>49.083333333335759</v>
      </c>
      <c r="G41" s="17">
        <v>808891.15800000005</v>
      </c>
      <c r="H41" s="17">
        <v>9158950.8990000002</v>
      </c>
      <c r="I41" s="18">
        <v>2528.2655</v>
      </c>
      <c r="K41" s="19">
        <f t="shared" si="231"/>
        <v>-0.39999999571591616</v>
      </c>
      <c r="L41" s="20">
        <f t="shared" si="232"/>
        <v>0</v>
      </c>
      <c r="M41" s="20">
        <f t="shared" si="233"/>
        <v>0.39999999571591616</v>
      </c>
      <c r="N41" s="20">
        <f t="shared" si="234"/>
        <v>0</v>
      </c>
      <c r="O41" s="21">
        <f t="shared" si="235"/>
        <v>0.39999999571591616</v>
      </c>
      <c r="P41" s="21">
        <f t="shared" si="236"/>
        <v>0.19999999785795808</v>
      </c>
      <c r="Q41" s="22">
        <f t="shared" si="237"/>
        <v>-6.0443729298528842E-2</v>
      </c>
      <c r="R41" s="26"/>
      <c r="S41" s="52">
        <f t="shared" si="238"/>
        <v>270</v>
      </c>
      <c r="T41" s="53">
        <f t="shared" si="239"/>
        <v>0</v>
      </c>
      <c r="U41" s="26"/>
      <c r="V41" s="23">
        <f t="shared" si="240"/>
        <v>-1.5499999979510903</v>
      </c>
      <c r="W41" s="21">
        <f t="shared" si="241"/>
        <v>-0.10000001639127731</v>
      </c>
      <c r="X41" s="21">
        <f t="shared" si="242"/>
        <v>1.5532224557115557</v>
      </c>
      <c r="Y41" s="21">
        <f t="shared" si="243"/>
        <v>0.14999999998508429</v>
      </c>
      <c r="Z41" s="21">
        <f t="shared" si="244"/>
        <v>1.5604486524465202</v>
      </c>
      <c r="AA41" s="21">
        <f t="shared" si="245"/>
        <v>3.1791823139825669E-2</v>
      </c>
      <c r="AB41" s="22">
        <f t="shared" si="246"/>
        <v>6.4771116753461664E-4</v>
      </c>
      <c r="AC41" s="26"/>
      <c r="AD41" s="52">
        <f t="shared" si="247"/>
        <v>266.30861340529032</v>
      </c>
      <c r="AE41" s="53">
        <f t="shared" si="248"/>
        <v>5.5161430212269318</v>
      </c>
      <c r="AF41" s="26"/>
      <c r="AG41" s="67">
        <f t="shared" si="249"/>
        <v>5.0000000535510489</v>
      </c>
      <c r="AH41" s="67">
        <f t="shared" si="250"/>
        <v>31.454628934044941</v>
      </c>
      <c r="AI41" s="26"/>
      <c r="AJ41" s="20">
        <f t="shared" si="251"/>
        <v>132.677039280938</v>
      </c>
    </row>
    <row r="42" spans="2:36" ht="15.75" x14ac:dyDescent="0.25">
      <c r="B42" s="113">
        <v>23</v>
      </c>
      <c r="C42" s="114"/>
      <c r="D42" s="100">
        <v>45331.375</v>
      </c>
      <c r="E42" s="97">
        <f t="shared" si="252"/>
        <v>3</v>
      </c>
      <c r="F42" s="98">
        <f t="shared" si="253"/>
        <v>52.083333333335759</v>
      </c>
      <c r="G42" s="17">
        <v>808891.16950000008</v>
      </c>
      <c r="H42" s="17">
        <v>9158950.8964999989</v>
      </c>
      <c r="I42" s="18">
        <v>2528.3035</v>
      </c>
      <c r="K42" s="19">
        <f t="shared" ref="K42:K43" si="254">(G42-G41)*100</f>
        <v>1.1500000022351742</v>
      </c>
      <c r="L42" s="20">
        <f t="shared" ref="L42:L43" si="255">(H42-H41)*100</f>
        <v>-0.25000013411045074</v>
      </c>
      <c r="M42" s="20">
        <f t="shared" ref="M42:M43" si="256">SQRT(K42^2+L42^2)</f>
        <v>1.176860260267184</v>
      </c>
      <c r="N42" s="20">
        <f t="shared" ref="N42:N43" si="257">(I42-I41)*100</f>
        <v>3.8000000000010914</v>
      </c>
      <c r="O42" s="21">
        <f t="shared" ref="O42:O43" si="258">(SQRT((G42-G41)^2+(H42-H41)^2+(I42-I41)^2)*100)</f>
        <v>3.9780648652585389</v>
      </c>
      <c r="P42" s="21">
        <f t="shared" ref="P42:P43" si="259">O42/(F42-F41)</f>
        <v>1.3260216217528462</v>
      </c>
      <c r="Q42" s="22">
        <f t="shared" ref="Q42:Q43" si="260">(P42-P41)/(F42-F41)</f>
        <v>0.37534054129829603</v>
      </c>
      <c r="R42" s="26"/>
      <c r="S42" s="52">
        <f t="shared" ref="S42:S43" si="261">IF(K42&lt;0, ATAN2(L42,K42)*180/PI()+360,ATAN2(L42,K42)*180/PI())</f>
        <v>102.26478008496134</v>
      </c>
      <c r="T42" s="53">
        <f t="shared" ref="T42:T43" si="262">ATAN(N42/M42)*180/PI()</f>
        <v>72.792243278827229</v>
      </c>
      <c r="U42" s="26"/>
      <c r="V42" s="23">
        <f t="shared" ref="V42:V43" si="263">(G42-$G$20)*100</f>
        <v>-0.39999999571591616</v>
      </c>
      <c r="W42" s="21">
        <f t="shared" ref="W42:W43" si="264">(H42-$H$20)*100</f>
        <v>-0.35000015050172806</v>
      </c>
      <c r="X42" s="21">
        <f t="shared" ref="X42:X43" si="265">SQRT(V42^2+W42^2)</f>
        <v>0.53150738651872487</v>
      </c>
      <c r="Y42" s="21">
        <f t="shared" ref="Y42:Y43" si="266">(I42-$I$20)*100</f>
        <v>3.9499999999861757</v>
      </c>
      <c r="Z42" s="21">
        <f t="shared" ref="Z42:Z43" si="267">SQRT((G42-$G$20)^2+(H42-$H$20)^2+(I42-$I$20)^2)*100</f>
        <v>3.9855990894487561</v>
      </c>
      <c r="AA42" s="21">
        <f t="shared" ref="AA42:AA43" si="268">Z42/F42</f>
        <v>7.652350251741255E-2</v>
      </c>
      <c r="AB42" s="22">
        <f t="shared" ref="AB42:AB43" si="269">(AA42-$AA$20)/(F42-$F$20)</f>
        <v>1.4692512483342524E-3</v>
      </c>
      <c r="AC42" s="26"/>
      <c r="AD42" s="52">
        <f t="shared" ref="AD42:AD43" si="270">IF(F42&lt;=0,NA(),IF((G42-$G$20)&lt;0,ATAN2((H42-$H$20),(G42-$G$20))*180/PI()+360,ATAN2((H42-$H$20),(G42-$G$20))*180/PI()))</f>
        <v>228.8140623204643</v>
      </c>
      <c r="AE42" s="53">
        <f t="shared" ref="AE42:AE43" si="271">IF(E42&lt;=0,NA(),ATAN(Y42/X42)*180/PI())</f>
        <v>82.336378314419449</v>
      </c>
      <c r="AF42" s="26"/>
      <c r="AG42" s="67">
        <f t="shared" ref="AG42:AG43" si="272">1/(O42/E42)</f>
        <v>0.75413551603941154</v>
      </c>
      <c r="AH42" s="67">
        <f t="shared" ref="AH42:AH43" si="273">1/(Z42/F42)</f>
        <v>13.067880678520366</v>
      </c>
      <c r="AI42" s="26"/>
      <c r="AJ42" s="20">
        <f t="shared" ref="AJ42:AJ43" si="274">SQRT((G42-$E$11)^2+(H42-$F$11)^2+(I42-$G$11)^2)</f>
        <v>132.67737758635752</v>
      </c>
    </row>
    <row r="43" spans="2:36" ht="15.75" x14ac:dyDescent="0.25">
      <c r="B43" s="113">
        <v>24</v>
      </c>
      <c r="C43" s="114"/>
      <c r="D43" s="100">
        <v>45334.416666666664</v>
      </c>
      <c r="E43" s="97">
        <f t="shared" ref="E43:E44" si="275">D43-D42</f>
        <v>3.0416666666642413</v>
      </c>
      <c r="F43" s="98">
        <f t="shared" ref="F43:F44" si="276">D43-D$20</f>
        <v>55.125</v>
      </c>
      <c r="G43" s="17">
        <v>808891.18200000003</v>
      </c>
      <c r="H43" s="17">
        <v>9158950.8920000009</v>
      </c>
      <c r="I43" s="18">
        <v>2528.2600000000002</v>
      </c>
      <c r="K43" s="19">
        <f t="shared" si="254"/>
        <v>1.2499999953433871</v>
      </c>
      <c r="L43" s="20">
        <f t="shared" si="255"/>
        <v>-0.44999979436397552</v>
      </c>
      <c r="M43" s="20">
        <f t="shared" si="256"/>
        <v>1.3285329515243829</v>
      </c>
      <c r="N43" s="20">
        <f t="shared" si="257"/>
        <v>-4.3499999999767169</v>
      </c>
      <c r="O43" s="21">
        <f t="shared" si="258"/>
        <v>4.5483513280180468</v>
      </c>
      <c r="P43" s="21">
        <f t="shared" si="259"/>
        <v>1.4953483818153448</v>
      </c>
      <c r="Q43" s="22">
        <f t="shared" si="260"/>
        <v>5.5669071801413783E-2</v>
      </c>
      <c r="R43" s="26"/>
      <c r="S43" s="52">
        <f t="shared" si="261"/>
        <v>109.79886807830152</v>
      </c>
      <c r="T43" s="53">
        <f t="shared" si="262"/>
        <v>-73.016811202494324</v>
      </c>
      <c r="U43" s="26"/>
      <c r="V43" s="23">
        <f t="shared" si="263"/>
        <v>0.84999999962747097</v>
      </c>
      <c r="W43" s="21">
        <f t="shared" si="264"/>
        <v>-0.79999994486570358</v>
      </c>
      <c r="X43" s="21">
        <f t="shared" si="265"/>
        <v>1.1672617149344997</v>
      </c>
      <c r="Y43" s="21">
        <f t="shared" si="266"/>
        <v>-0.39999999999054126</v>
      </c>
      <c r="Z43" s="21">
        <f t="shared" si="267"/>
        <v>1.233896231919144</v>
      </c>
      <c r="AA43" s="21">
        <f t="shared" si="268"/>
        <v>2.2383605114179483E-2</v>
      </c>
      <c r="AB43" s="22">
        <f t="shared" si="269"/>
        <v>4.060517934545031E-4</v>
      </c>
      <c r="AC43" s="26"/>
      <c r="AD43" s="52">
        <f t="shared" si="270"/>
        <v>133.26429345287514</v>
      </c>
      <c r="AE43" s="53">
        <f t="shared" si="271"/>
        <v>-18.915683018718102</v>
      </c>
      <c r="AF43" s="26"/>
      <c r="AG43" s="67">
        <f t="shared" si="272"/>
        <v>0.66874048359620752</v>
      </c>
      <c r="AH43" s="67">
        <f t="shared" si="273"/>
        <v>44.675555832001507</v>
      </c>
      <c r="AI43" s="26"/>
      <c r="AJ43" s="20">
        <f t="shared" si="274"/>
        <v>132.67628052114912</v>
      </c>
    </row>
    <row r="44" spans="2:36" ht="15.75" x14ac:dyDescent="0.25">
      <c r="B44" s="113">
        <v>25</v>
      </c>
      <c r="C44" s="114"/>
      <c r="D44" s="100">
        <v>45336.416666666664</v>
      </c>
      <c r="E44" s="97">
        <f t="shared" si="275"/>
        <v>2</v>
      </c>
      <c r="F44" s="98">
        <f t="shared" si="276"/>
        <v>57.125</v>
      </c>
      <c r="G44" s="17">
        <v>808891.19149999996</v>
      </c>
      <c r="H44" s="17">
        <v>9158950.8905000016</v>
      </c>
      <c r="I44" s="18">
        <v>2528.2605000000003</v>
      </c>
      <c r="K44" s="19">
        <f t="shared" ref="K44:K45" si="277">(G44-G43)*100</f>
        <v>0.94999999273568392</v>
      </c>
      <c r="L44" s="20">
        <f t="shared" ref="L44:L45" si="278">(H44-H43)*100</f>
        <v>-0.14999993145465851</v>
      </c>
      <c r="M44" s="20">
        <f t="shared" ref="M44:M45" si="279">SQRT(K44^2+L44^2)</f>
        <v>0.96176918521763932</v>
      </c>
      <c r="N44" s="20">
        <f t="shared" ref="N44:N45" si="280">(I44-I43)*100</f>
        <v>5.0000000010186341E-2</v>
      </c>
      <c r="O44" s="21">
        <f t="shared" ref="O44:O45" si="281">(SQRT((G44-G43)^2+(H44-H43)^2+(I44-I43)^2)*100)</f>
        <v>0.96306799637160634</v>
      </c>
      <c r="P44" s="21">
        <f t="shared" ref="P44:P45" si="282">O44/(F44-F43)</f>
        <v>0.48153399818580317</v>
      </c>
      <c r="Q44" s="22">
        <f t="shared" ref="Q44:Q45" si="283">(P44-P43)/(F44-F43)</f>
        <v>-0.50690719181477084</v>
      </c>
      <c r="R44" s="26"/>
      <c r="S44" s="52">
        <f t="shared" ref="S44:S45" si="284">IF(K44&lt;0, ATAN2(L44,K44)*180/PI()+360,ATAN2(L44,K44)*180/PI())</f>
        <v>98.972622648886997</v>
      </c>
      <c r="T44" s="53">
        <f t="shared" ref="T44:T45" si="285">ATAN(N44/M44)*180/PI()</f>
        <v>2.9759866570166786</v>
      </c>
      <c r="U44" s="26"/>
      <c r="V44" s="23">
        <f t="shared" ref="V44:V45" si="286">(G44-$G$20)*100</f>
        <v>1.7999999923631549</v>
      </c>
      <c r="W44" s="21">
        <f t="shared" ref="W44:W45" si="287">(H44-$H$20)*100</f>
        <v>-0.94999987632036209</v>
      </c>
      <c r="X44" s="21">
        <f t="shared" ref="X44:X45" si="288">SQRT(V44^2+W44^2)</f>
        <v>2.0353131792223187</v>
      </c>
      <c r="Y44" s="21">
        <f t="shared" ref="Y44:Y45" si="289">(I44-$I$20)*100</f>
        <v>-0.34999999998035491</v>
      </c>
      <c r="Z44" s="21">
        <f t="shared" ref="Z44:Z45" si="290">SQRT((G44-$G$20)^2+(H44-$H$20)^2+(I44-$I$20)^2)*100</f>
        <v>2.0651875792533492</v>
      </c>
      <c r="AA44" s="21">
        <f t="shared" ref="AA44:AA45" si="291">Z44/F44</f>
        <v>3.6152080161984228E-2</v>
      </c>
      <c r="AB44" s="22">
        <f t="shared" ref="AB44:AB45" si="292">(AA44-$AA$20)/(F44-$F$20)</f>
        <v>6.328591713257633E-4</v>
      </c>
      <c r="AC44" s="26"/>
      <c r="AD44" s="52">
        <f t="shared" ref="AD44:AD45" si="293">IF(F44&lt;=0,NA(),IF((G44-$G$20)&lt;0,ATAN2((H44-$H$20),(G44-$G$20))*180/PI()+360,ATAN2((H44-$H$20),(G44-$G$20))*180/PI()))</f>
        <v>117.82409340544876</v>
      </c>
      <c r="AE44" s="53">
        <f t="shared" ref="AE44:AE45" si="294">IF(E44&lt;=0,NA(),ATAN(Y44/X44)*180/PI())</f>
        <v>-9.7573615912701719</v>
      </c>
      <c r="AF44" s="26"/>
      <c r="AG44" s="67">
        <f t="shared" ref="AG44:AG45" si="295">1/(O44/E44)</f>
        <v>2.0766965650764773</v>
      </c>
      <c r="AH44" s="67">
        <f t="shared" ref="AH44:AH45" si="296">1/(Z44/F44)</f>
        <v>27.660925609795239</v>
      </c>
      <c r="AI44" s="26"/>
      <c r="AJ44" s="20">
        <f t="shared" ref="AJ44:AJ45" si="297">SQRT((G44-$E$11)^2+(H44-$F$11)^2+(I44-$G$11)^2)</f>
        <v>132.67486992836709</v>
      </c>
    </row>
    <row r="45" spans="2:36" ht="15.75" x14ac:dyDescent="0.25">
      <c r="B45" s="113">
        <v>26</v>
      </c>
      <c r="C45" s="114"/>
      <c r="D45" s="100">
        <v>45338.416666666664</v>
      </c>
      <c r="E45" s="97">
        <f t="shared" ref="E45:E46" si="298">D45-D44</f>
        <v>2</v>
      </c>
      <c r="F45" s="98">
        <f t="shared" ref="F45:F46" si="299">D45-D$20</f>
        <v>59.125</v>
      </c>
      <c r="G45" s="17">
        <v>808891.179</v>
      </c>
      <c r="H45" s="17">
        <v>9158950.8925000001</v>
      </c>
      <c r="I45" s="18">
        <v>2528.2629999999999</v>
      </c>
      <c r="K45" s="19">
        <f t="shared" si="277"/>
        <v>-1.2499999953433871</v>
      </c>
      <c r="L45" s="20">
        <f t="shared" si="278"/>
        <v>0.1999998465180397</v>
      </c>
      <c r="M45" s="20">
        <f t="shared" si="279"/>
        <v>1.2658988612704047</v>
      </c>
      <c r="N45" s="20">
        <f t="shared" si="280"/>
        <v>0.24999999995998223</v>
      </c>
      <c r="O45" s="21">
        <f t="shared" si="281"/>
        <v>1.2903487617484268</v>
      </c>
      <c r="P45" s="21">
        <f t="shared" si="282"/>
        <v>0.64517438087421342</v>
      </c>
      <c r="Q45" s="22">
        <f t="shared" si="283"/>
        <v>8.1820191344205123E-2</v>
      </c>
      <c r="R45" s="26"/>
      <c r="S45" s="52">
        <f t="shared" si="284"/>
        <v>279.09027009462881</v>
      </c>
      <c r="T45" s="53">
        <f t="shared" si="285"/>
        <v>11.171481729039472</v>
      </c>
      <c r="U45" s="26"/>
      <c r="V45" s="23">
        <f t="shared" si="286"/>
        <v>0.54999999701976776</v>
      </c>
      <c r="W45" s="21">
        <f t="shared" si="287"/>
        <v>-0.75000002980232239</v>
      </c>
      <c r="X45" s="21">
        <f t="shared" si="288"/>
        <v>0.93005378415725459</v>
      </c>
      <c r="Y45" s="21">
        <f t="shared" si="289"/>
        <v>-0.10000000002037268</v>
      </c>
      <c r="Z45" s="21">
        <f t="shared" si="290"/>
        <v>0.93541436883837936</v>
      </c>
      <c r="AA45" s="21">
        <f t="shared" si="291"/>
        <v>1.5820961840818257E-2</v>
      </c>
      <c r="AB45" s="22">
        <f t="shared" si="292"/>
        <v>2.6758497828022421E-4</v>
      </c>
      <c r="AC45" s="26"/>
      <c r="AD45" s="52">
        <f t="shared" si="293"/>
        <v>143.74616349633212</v>
      </c>
      <c r="AE45" s="53">
        <f t="shared" si="294"/>
        <v>-6.136903746931357</v>
      </c>
      <c r="AF45" s="26"/>
      <c r="AG45" s="67">
        <f t="shared" si="295"/>
        <v>1.549968550587822</v>
      </c>
      <c r="AH45" s="67">
        <f t="shared" si="296"/>
        <v>63.207282215926277</v>
      </c>
      <c r="AI45" s="26"/>
      <c r="AJ45" s="20">
        <f t="shared" si="297"/>
        <v>132.67681836475242</v>
      </c>
    </row>
    <row r="46" spans="2:36" ht="15.75" x14ac:dyDescent="0.25">
      <c r="B46" s="113">
        <v>27</v>
      </c>
      <c r="C46" s="114"/>
      <c r="D46" s="100">
        <v>45341.416666666664</v>
      </c>
      <c r="E46" s="97">
        <f t="shared" si="298"/>
        <v>3</v>
      </c>
      <c r="F46" s="98">
        <f t="shared" si="299"/>
        <v>62.125</v>
      </c>
      <c r="G46" s="17">
        <v>808891.17449999996</v>
      </c>
      <c r="H46" s="17">
        <v>9158950.8929999992</v>
      </c>
      <c r="I46" s="18">
        <v>2528.261</v>
      </c>
      <c r="K46" s="19">
        <f t="shared" ref="K46:K47" si="300">(G46-G45)*100</f>
        <v>-0.45000000391155481</v>
      </c>
      <c r="L46" s="20">
        <f t="shared" ref="L46:L47" si="301">(H46-H45)*100</f>
        <v>4.9999915063381195E-2</v>
      </c>
      <c r="M46" s="20">
        <f t="shared" ref="M46:M47" si="302">SQRT(K46^2+L46^2)</f>
        <v>0.45276925141482904</v>
      </c>
      <c r="N46" s="20">
        <f t="shared" ref="N46:N47" si="303">(I46-I45)*100</f>
        <v>-0.19999999999527063</v>
      </c>
      <c r="O46" s="21">
        <f t="shared" ref="O46:O47" si="304">(SQRT((G46-G45)^2+(H46-H45)^2+(I46-I45)^2)*100)</f>
        <v>0.49497474180492573</v>
      </c>
      <c r="P46" s="21">
        <f t="shared" ref="P46:P47" si="305">O46/(F46-F45)</f>
        <v>0.1649915806016419</v>
      </c>
      <c r="Q46" s="22">
        <f t="shared" ref="Q46:Q47" si="306">(P46-P45)/(F46-F45)</f>
        <v>-0.1600609334241905</v>
      </c>
      <c r="R46" s="26"/>
      <c r="S46" s="52">
        <f t="shared" ref="S46:S47" si="307">IF(K46&lt;0, ATAN2(L46,K46)*180/PI()+360,ATAN2(L46,K46)*180/PI())</f>
        <v>276.34018100866501</v>
      </c>
      <c r="T46" s="53">
        <f t="shared" ref="T46:T47" si="308">ATAN(N46/M46)*180/PI()</f>
        <v>-23.832299318273176</v>
      </c>
      <c r="U46" s="26"/>
      <c r="V46" s="23">
        <f t="shared" ref="V46:V47" si="309">(G46-$G$20)*100</f>
        <v>9.9999993108212948E-2</v>
      </c>
      <c r="W46" s="21">
        <f t="shared" ref="W46:W47" si="310">(H46-$H$20)*100</f>
        <v>-0.70000011473894119</v>
      </c>
      <c r="X46" s="21">
        <f t="shared" ref="X46:X47" si="311">SQRT(V46^2+W46^2)</f>
        <v>0.70710689379765879</v>
      </c>
      <c r="Y46" s="21">
        <f t="shared" ref="Y46:Y47" si="312">(I46-$I$20)*100</f>
        <v>-0.30000000001564331</v>
      </c>
      <c r="Z46" s="21">
        <f t="shared" ref="Z46:Z47" si="313">SQRT((G46-$G$20)^2+(H46-$H$20)^2+(I46-$I$20)^2)*100</f>
        <v>0.76811467845990256</v>
      </c>
      <c r="AA46" s="21">
        <f t="shared" ref="AA46:AA47" si="314">Z46/F46</f>
        <v>1.2364018969173482E-2</v>
      </c>
      <c r="AB46" s="22">
        <f t="shared" ref="AB46:AB47" si="315">(AA46-$AA$20)/(F46-$F$20)</f>
        <v>1.9901841399072004E-4</v>
      </c>
      <c r="AC46" s="26"/>
      <c r="AD46" s="52">
        <f t="shared" ref="AD46:AD47" si="316">IF(F46&lt;=0,NA(),IF((G46-$G$20)&lt;0,ATAN2((H46-$H$20),(G46-$G$20))*180/PI()+360,ATAN2((H46-$H$20),(G46-$G$20))*180/PI()))</f>
        <v>171.86989951347357</v>
      </c>
      <c r="AE46" s="53">
        <f t="shared" ref="AE46:AE47" si="317">IF(E46&lt;=0,NA(),ATAN(Y46/X46)*180/PI())</f>
        <v>-22.989764493933631</v>
      </c>
      <c r="AF46" s="26"/>
      <c r="AG46" s="67">
        <f t="shared" ref="AG46:AG47" si="318">1/(O46/E46)</f>
        <v>6.0609153288519293</v>
      </c>
      <c r="AH46" s="67">
        <f t="shared" ref="AH46:AH47" si="319">1/(Z46/F46)</f>
        <v>80.879850030418439</v>
      </c>
      <c r="AI46" s="26"/>
      <c r="AJ46" s="20">
        <f t="shared" ref="AJ46:AJ47" si="320">SQRT((G46-$E$11)^2+(H46-$F$11)^2+(I46-$G$11)^2)</f>
        <v>132.67762197375788</v>
      </c>
    </row>
    <row r="47" spans="2:36" ht="15.75" x14ac:dyDescent="0.25">
      <c r="B47" s="113">
        <v>28</v>
      </c>
      <c r="C47" s="114"/>
      <c r="D47" s="100">
        <v>45343.416666666664</v>
      </c>
      <c r="E47" s="97">
        <f t="shared" ref="E47:E48" si="321">D47-D46</f>
        <v>2</v>
      </c>
      <c r="F47" s="98">
        <f t="shared" ref="F47:F48" si="322">D47-D$20</f>
        <v>64.125</v>
      </c>
      <c r="G47" s="17">
        <v>808891.15650000004</v>
      </c>
      <c r="H47" s="17">
        <v>9158950.898</v>
      </c>
      <c r="I47" s="18">
        <v>2528.2619999999997</v>
      </c>
      <c r="K47" s="19">
        <f t="shared" si="300"/>
        <v>-1.7999999923631549</v>
      </c>
      <c r="L47" s="20">
        <f t="shared" si="301"/>
        <v>0.50000008195638657</v>
      </c>
      <c r="M47" s="20">
        <f t="shared" si="302"/>
        <v>1.8681541838038291</v>
      </c>
      <c r="N47" s="20">
        <f t="shared" si="303"/>
        <v>9.9999999974897946E-2</v>
      </c>
      <c r="O47" s="21">
        <f t="shared" si="304"/>
        <v>1.8708287079416785</v>
      </c>
      <c r="P47" s="21">
        <f t="shared" si="305"/>
        <v>0.93541435397083927</v>
      </c>
      <c r="Q47" s="22">
        <f t="shared" si="306"/>
        <v>0.3852113866845987</v>
      </c>
      <c r="R47" s="26"/>
      <c r="S47" s="52">
        <f t="shared" si="307"/>
        <v>285.52411348132114</v>
      </c>
      <c r="T47" s="53">
        <f t="shared" si="308"/>
        <v>3.0640484667714385</v>
      </c>
      <c r="U47" s="26"/>
      <c r="V47" s="23">
        <f t="shared" si="309"/>
        <v>-1.6999999992549419</v>
      </c>
      <c r="W47" s="21">
        <f t="shared" si="310"/>
        <v>-0.20000003278255463</v>
      </c>
      <c r="X47" s="21">
        <f t="shared" si="311"/>
        <v>1.711724279952769</v>
      </c>
      <c r="Y47" s="21">
        <f t="shared" si="312"/>
        <v>-0.20000000004074536</v>
      </c>
      <c r="Z47" s="21">
        <f t="shared" si="313"/>
        <v>1.7233687970356559</v>
      </c>
      <c r="AA47" s="21">
        <f t="shared" si="314"/>
        <v>2.6875146932329917E-2</v>
      </c>
      <c r="AB47" s="22">
        <f t="shared" si="315"/>
        <v>4.191056051825328E-4</v>
      </c>
      <c r="AC47" s="26"/>
      <c r="AD47" s="52">
        <f t="shared" si="316"/>
        <v>263.29016209952937</v>
      </c>
      <c r="AE47" s="53">
        <f t="shared" si="317"/>
        <v>-6.6642932655543543</v>
      </c>
      <c r="AF47" s="26"/>
      <c r="AG47" s="67">
        <f t="shared" si="318"/>
        <v>1.0690449593327216</v>
      </c>
      <c r="AH47" s="67">
        <f t="shared" si="319"/>
        <v>37.209098894154621</v>
      </c>
      <c r="AI47" s="26"/>
      <c r="AJ47" s="20">
        <f t="shared" si="320"/>
        <v>132.67831372307253</v>
      </c>
    </row>
    <row r="48" spans="2:36" ht="15.75" x14ac:dyDescent="0.25">
      <c r="B48" s="113">
        <v>29</v>
      </c>
      <c r="C48" s="114"/>
      <c r="D48" s="100">
        <v>45355.375</v>
      </c>
      <c r="E48" s="97">
        <f t="shared" si="321"/>
        <v>11.958333333335759</v>
      </c>
      <c r="F48" s="98">
        <f t="shared" si="322"/>
        <v>76.083333333335759</v>
      </c>
      <c r="G48" s="17">
        <v>808891.16899999999</v>
      </c>
      <c r="H48" s="17">
        <v>9158950.8984999992</v>
      </c>
      <c r="I48" s="18">
        <v>2528.2635</v>
      </c>
      <c r="K48" s="19">
        <f t="shared" ref="K48:K49" si="323">(G48-G47)*100</f>
        <v>1.2499999953433871</v>
      </c>
      <c r="L48" s="20">
        <f t="shared" ref="L48:L49" si="324">(H48-H47)*100</f>
        <v>4.9999915063381195E-2</v>
      </c>
      <c r="M48" s="20">
        <f t="shared" ref="M48:M49" si="325">SQRT(K48^2+L48^2)</f>
        <v>1.2509995922720412</v>
      </c>
      <c r="N48" s="20">
        <f t="shared" ref="N48:N49" si="326">(I48-I47)*100</f>
        <v>0.15000000003055902</v>
      </c>
      <c r="O48" s="21">
        <f t="shared" ref="O48:O49" si="327">(SQRT((G48-G47)^2+(H48-H47)^2+(I48-I47)^2)*100)</f>
        <v>1.2599603088486482</v>
      </c>
      <c r="P48" s="21">
        <f t="shared" ref="P48:P49" si="328">O48/(F48-F47)</f>
        <v>0.10536253453784468</v>
      </c>
      <c r="Q48" s="22">
        <f t="shared" ref="Q48:Q49" si="329">(P48-P47)/(F48-F47)</f>
        <v>-6.9411998837588251E-2</v>
      </c>
      <c r="R48" s="26"/>
      <c r="S48" s="52">
        <f t="shared" ref="S48:S49" si="330">IF(K48&lt;0, ATAN2(L48,K48)*180/PI()+360,ATAN2(L48,K48)*180/PI())</f>
        <v>87.709393835826049</v>
      </c>
      <c r="T48" s="53">
        <f t="shared" ref="T48:T49" si="331">ATAN(N48/M48)*180/PI()</f>
        <v>6.8373575807574847</v>
      </c>
      <c r="U48" s="26"/>
      <c r="V48" s="23">
        <f t="shared" ref="V48:V49" si="332">(G48-$G$20)*100</f>
        <v>-0.45000000391155481</v>
      </c>
      <c r="W48" s="21">
        <f t="shared" ref="W48:W49" si="333">(H48-$H$20)*100</f>
        <v>-0.15000011771917343</v>
      </c>
      <c r="X48" s="21">
        <f t="shared" ref="X48:X49" si="334">SQRT(V48^2+W48^2)</f>
        <v>0.47434168996216769</v>
      </c>
      <c r="Y48" s="21">
        <f t="shared" ref="Y48:Y49" si="335">(I48-$I$20)*100</f>
        <v>-5.0000000010186341E-2</v>
      </c>
      <c r="Z48" s="21">
        <f t="shared" ref="Z48:Z49" si="336">SQRT((G48-$G$20)^2+(H48-$H$20)^2+(I48-$I$20)^2)*100</f>
        <v>0.47696964142090209</v>
      </c>
      <c r="AA48" s="21">
        <f t="shared" ref="AA48:AA49" si="337">Z48/F48</f>
        <v>6.2690423845023465E-3</v>
      </c>
      <c r="AB48" s="22">
        <f t="shared" ref="AB48:AB49" si="338">(AA48-$AA$20)/(F48-$F$20)</f>
        <v>8.2397052151178264E-5</v>
      </c>
      <c r="AC48" s="26"/>
      <c r="AD48" s="52">
        <f t="shared" ref="AD48:AD49" si="339">IF(F48&lt;=0,NA(),IF((G48-$G$20)&lt;0,ATAN2((H48-$H$20),(G48-$G$20))*180/PI()+360,ATAN2((H48-$H$20),(G48-$G$20))*180/PI()))</f>
        <v>251.56503783686594</v>
      </c>
      <c r="AE48" s="53">
        <f t="shared" ref="AE48:AE49" si="340">IF(E48&lt;=0,NA(),ATAN(Y48/X48)*180/PI())</f>
        <v>-6.0172843497517752</v>
      </c>
      <c r="AF48" s="26"/>
      <c r="AG48" s="67">
        <f t="shared" ref="AG48:AG49" si="341">1/(O48/E48)</f>
        <v>9.4910397171663963</v>
      </c>
      <c r="AH48" s="67">
        <f t="shared" ref="AH48:AH49" si="342">1/(Z48/F48)</f>
        <v>159.5139957056428</v>
      </c>
      <c r="AI48" s="26"/>
      <c r="AJ48" s="20">
        <f t="shared" ref="AJ48:AJ49" si="343">SQRT((G48-$E$11)^2+(H48-$F$11)^2+(I48-$G$11)^2)</f>
        <v>132.67412952368122</v>
      </c>
    </row>
    <row r="49" spans="2:36" ht="15.75" x14ac:dyDescent="0.25">
      <c r="B49" s="113">
        <v>30</v>
      </c>
      <c r="C49" s="114"/>
      <c r="D49" s="100">
        <v>45361.375</v>
      </c>
      <c r="E49" s="97">
        <f t="shared" ref="E49:E50" si="344">D49-D48</f>
        <v>6</v>
      </c>
      <c r="F49" s="98">
        <f t="shared" ref="F49:F50" si="345">D49-D$20</f>
        <v>82.083333333335759</v>
      </c>
      <c r="G49" s="17">
        <v>808891.15899999999</v>
      </c>
      <c r="H49" s="17">
        <v>9158950.9010000005</v>
      </c>
      <c r="I49" s="18">
        <v>2528.2635</v>
      </c>
      <c r="K49" s="19">
        <f t="shared" si="323"/>
        <v>-1.0000000009313226</v>
      </c>
      <c r="L49" s="20">
        <f t="shared" si="324"/>
        <v>0.25000013411045074</v>
      </c>
      <c r="M49" s="20">
        <f t="shared" si="325"/>
        <v>1.030776439834501</v>
      </c>
      <c r="N49" s="20">
        <f t="shared" si="326"/>
        <v>0</v>
      </c>
      <c r="O49" s="21">
        <f t="shared" si="327"/>
        <v>1.030776439834501</v>
      </c>
      <c r="P49" s="21">
        <f t="shared" si="328"/>
        <v>0.17179607330575017</v>
      </c>
      <c r="Q49" s="22">
        <f t="shared" si="329"/>
        <v>1.1072256461317582E-2</v>
      </c>
      <c r="R49" s="26"/>
      <c r="S49" s="52">
        <f t="shared" si="330"/>
        <v>284.03625068733572</v>
      </c>
      <c r="T49" s="53">
        <f t="shared" si="331"/>
        <v>0</v>
      </c>
      <c r="U49" s="26"/>
      <c r="V49" s="23">
        <f t="shared" si="332"/>
        <v>-1.4500000048428774</v>
      </c>
      <c r="W49" s="21">
        <f t="shared" si="333"/>
        <v>0.10000001639127731</v>
      </c>
      <c r="X49" s="21">
        <f t="shared" si="334"/>
        <v>1.4534441913340188</v>
      </c>
      <c r="Y49" s="21">
        <f t="shared" si="335"/>
        <v>-5.0000000010186341E-2</v>
      </c>
      <c r="Z49" s="21">
        <f t="shared" si="336"/>
        <v>1.4543039631808816</v>
      </c>
      <c r="AA49" s="21">
        <f t="shared" si="337"/>
        <v>1.7717408688497527E-2</v>
      </c>
      <c r="AB49" s="22">
        <f t="shared" si="338"/>
        <v>2.1584660331163861E-4</v>
      </c>
      <c r="AC49" s="26"/>
      <c r="AD49" s="52">
        <f t="shared" si="339"/>
        <v>273.94518686052692</v>
      </c>
      <c r="AE49" s="53">
        <f t="shared" si="340"/>
        <v>-1.9702577510758081</v>
      </c>
      <c r="AF49" s="26"/>
      <c r="AG49" s="67">
        <f t="shared" si="341"/>
        <v>5.8208548120903361</v>
      </c>
      <c r="AH49" s="67">
        <f t="shared" si="342"/>
        <v>56.441662411344538</v>
      </c>
      <c r="AI49" s="26"/>
      <c r="AJ49" s="20">
        <f t="shared" si="343"/>
        <v>132.67475808637522</v>
      </c>
    </row>
    <row r="50" spans="2:36" ht="15.75" x14ac:dyDescent="0.25">
      <c r="B50" s="113">
        <v>31</v>
      </c>
      <c r="C50" s="114"/>
      <c r="D50" s="100">
        <v>45365.375</v>
      </c>
      <c r="E50" s="97">
        <f t="shared" si="344"/>
        <v>4</v>
      </c>
      <c r="F50" s="98">
        <f t="shared" si="345"/>
        <v>86.083333333335759</v>
      </c>
      <c r="G50" s="17">
        <v>808891.1540000001</v>
      </c>
      <c r="H50" s="17">
        <v>9158950.9045000002</v>
      </c>
      <c r="I50" s="18">
        <v>2528.2624999999998</v>
      </c>
      <c r="K50" s="19">
        <f t="shared" ref="K50" si="346">(G50-G49)*100</f>
        <v>-0.4999999888241291</v>
      </c>
      <c r="L50" s="20">
        <f t="shared" ref="L50" si="347">(H50-H49)*100</f>
        <v>0.34999996423721313</v>
      </c>
      <c r="M50" s="20">
        <f t="shared" ref="M50" si="348">SQRT(K50^2+L50^2)</f>
        <v>0.61032775112244375</v>
      </c>
      <c r="N50" s="20">
        <f t="shared" ref="N50" si="349">(I50-I49)*100</f>
        <v>-0.10000000002037268</v>
      </c>
      <c r="O50" s="21">
        <f t="shared" ref="O50" si="350">(SQRT((G50-G49)^2+(H50-H49)^2+(I50-I49)^2)*100)</f>
        <v>0.61846581457203775</v>
      </c>
      <c r="P50" s="21">
        <f t="shared" ref="P50" si="351">O50/(F50-F49)</f>
        <v>0.15461645364300944</v>
      </c>
      <c r="Q50" s="22">
        <f t="shared" ref="Q50" si="352">(P50-P49)/(F50-F49)</f>
        <v>-4.2949049156851826E-3</v>
      </c>
      <c r="R50" s="26"/>
      <c r="S50" s="52">
        <f t="shared" ref="S50" si="353">IF(K50&lt;0, ATAN2(L50,K50)*180/PI()+360,ATAN2(L50,K50)*180/PI())</f>
        <v>304.99201804979936</v>
      </c>
      <c r="T50" s="53">
        <f t="shared" ref="T50" si="354">ATAN(N50/M50)*180/PI()</f>
        <v>-9.3050281288422081</v>
      </c>
      <c r="U50" s="26"/>
      <c r="V50" s="23">
        <f t="shared" ref="V50" si="355">(G50-$G$20)*100</f>
        <v>-1.9499999936670065</v>
      </c>
      <c r="W50" s="21">
        <f t="shared" ref="W50" si="356">(H50-$H$20)*100</f>
        <v>0.44999998062849045</v>
      </c>
      <c r="X50" s="21">
        <f t="shared" ref="X50" si="357">SQRT(V50^2+W50^2)</f>
        <v>2.0012495990922692</v>
      </c>
      <c r="Y50" s="21">
        <f t="shared" ref="Y50" si="358">(I50-$I$20)*100</f>
        <v>-0.15000000003055902</v>
      </c>
      <c r="Z50" s="21">
        <f t="shared" ref="Z50" si="359">SQRT((G50-$G$20)^2+(H50-$H$20)^2+(I50-$I$20)^2)*100</f>
        <v>2.0068632135439959</v>
      </c>
      <c r="AA50" s="21">
        <f t="shared" ref="AA50" si="360">Z50/F50</f>
        <v>2.3313028618129016E-2</v>
      </c>
      <c r="AB50" s="22">
        <f t="shared" ref="AB50" si="361">(AA50-$AA$20)/(F50-$F$20)</f>
        <v>2.7081930630933233E-4</v>
      </c>
      <c r="AC50" s="26"/>
      <c r="AD50" s="52">
        <f t="shared" ref="AD50" si="362">IF(F50&lt;=0,NA(),IF((G50-$G$20)&lt;0,ATAN2((H50-$H$20),(G50-$G$20))*180/PI()+360,ATAN2((H50-$H$20),(G50-$G$20))*180/PI()))</f>
        <v>282.99461629228301</v>
      </c>
      <c r="AE50" s="53">
        <f t="shared" ref="AE50" si="363">IF(E50&lt;=0,NA(),ATAN(Y50/X50)*180/PI())</f>
        <v>-4.2864851271443891</v>
      </c>
      <c r="AF50" s="26"/>
      <c r="AG50" s="67">
        <f t="shared" ref="AG50" si="364">1/(O50/E50)</f>
        <v>6.467616973733457</v>
      </c>
      <c r="AH50" s="67">
        <f t="shared" ref="AH50" si="365">1/(Z50/F50)</f>
        <v>42.894469713916344</v>
      </c>
      <c r="AI50" s="26"/>
      <c r="AJ50" s="20">
        <f t="shared" ref="AJ50" si="366">SQRT((G50-$E$11)^2+(H50-$F$11)^2+(I50-$G$11)^2)</f>
        <v>132.67289158531852</v>
      </c>
    </row>
    <row r="51" spans="2:36" ht="15.75" x14ac:dyDescent="0.25">
      <c r="B51" s="113">
        <v>32</v>
      </c>
      <c r="C51" s="114"/>
      <c r="D51" s="100">
        <v>45377.666666666664</v>
      </c>
      <c r="E51" s="97">
        <f t="shared" ref="E51" si="367">D51-D50</f>
        <v>12.291666666664241</v>
      </c>
      <c r="F51" s="98">
        <f t="shared" ref="F51" si="368">D51-D$20</f>
        <v>98.375</v>
      </c>
      <c r="G51" s="17">
        <v>808891.16099999996</v>
      </c>
      <c r="H51" s="17">
        <v>9158950.9000000004</v>
      </c>
      <c r="I51" s="18">
        <v>2528.2624999999998</v>
      </c>
      <c r="K51" s="19">
        <f t="shared" ref="K51:K52" si="369">(G51-G50)*100</f>
        <v>0.69999998668208718</v>
      </c>
      <c r="L51" s="20">
        <f t="shared" ref="L51:L52" si="370">(H51-H50)*100</f>
        <v>-0.44999998062849045</v>
      </c>
      <c r="M51" s="20">
        <f t="shared" ref="M51:M52" si="371">SQRT(K51^2+L51^2)</f>
        <v>0.83216582717662946</v>
      </c>
      <c r="N51" s="20">
        <f t="shared" ref="N51:N52" si="372">(I51-I50)*100</f>
        <v>0</v>
      </c>
      <c r="O51" s="21">
        <f t="shared" ref="O51:O52" si="373">(SQRT((G51-G50)^2+(H51-H50)^2+(I51-I50)^2)*100)</f>
        <v>0.83216582717662946</v>
      </c>
      <c r="P51" s="21">
        <f t="shared" ref="P51:P52" si="374">O51/(F51-F50)</f>
        <v>6.7701626617773042E-2</v>
      </c>
      <c r="Q51" s="22">
        <f t="shared" ref="Q51:Q52" si="375">(P51-P50)/(F51-F50)</f>
        <v>-7.0710367749358821E-3</v>
      </c>
      <c r="R51" s="26"/>
      <c r="S51" s="52">
        <f t="shared" ref="S51:S52" si="376">IF(K51&lt;0, ATAN2(L51,K51)*180/PI()+360,ATAN2(L51,K51)*180/PI())</f>
        <v>122.73522564603259</v>
      </c>
      <c r="T51" s="53">
        <f t="shared" ref="T51:T52" si="377">ATAN(N51/M51)*180/PI()</f>
        <v>0</v>
      </c>
      <c r="U51" s="26"/>
      <c r="V51" s="23">
        <f t="shared" ref="V51:V52" si="378">(G51-$G$20)*100</f>
        <v>-1.2500000069849193</v>
      </c>
      <c r="W51" s="21">
        <f t="shared" ref="W51:W52" si="379">(H51-$H$20)*100</f>
        <v>0</v>
      </c>
      <c r="X51" s="21">
        <f t="shared" ref="X51:X52" si="380">SQRT(V51^2+W51^2)</f>
        <v>1.2500000069849193</v>
      </c>
      <c r="Y51" s="21">
        <f t="shared" ref="Y51:Y52" si="381">(I51-$I$20)*100</f>
        <v>-0.15000000003055902</v>
      </c>
      <c r="Z51" s="21">
        <f t="shared" ref="Z51:Z52" si="382">SQRT((G51-$G$20)^2+(H51-$H$20)^2+(I51-$I$20)^2)*100</f>
        <v>1.2589678381402227</v>
      </c>
      <c r="AA51" s="21">
        <f t="shared" ref="AA51:AA52" si="383">Z51/F51</f>
        <v>1.2797640031920942E-2</v>
      </c>
      <c r="AB51" s="22">
        <f t="shared" ref="AB51:AB52" si="384">(AA51-$AA$20)/(F51-$F$20)</f>
        <v>1.3009036881241111E-4</v>
      </c>
      <c r="AC51" s="26"/>
      <c r="AD51" s="52">
        <f t="shared" ref="AD51:AD52" si="385">IF(F51&lt;=0,NA(),IF((G51-$G$20)&lt;0,ATAN2((H51-$H$20),(G51-$G$20))*180/PI()+360,ATAN2((H51-$H$20),(G51-$G$20))*180/PI()))</f>
        <v>270</v>
      </c>
      <c r="AE51" s="53">
        <f t="shared" ref="AE51:AE52" si="386">IF(E51&lt;=0,NA(),ATAN(Y51/X51)*180/PI())</f>
        <v>-6.8427733761373561</v>
      </c>
      <c r="AF51" s="26"/>
      <c r="AG51" s="67">
        <f t="shared" ref="AG51:AG52" si="387">1/(O51/E51)</f>
        <v>14.770693851209179</v>
      </c>
      <c r="AH51" s="67">
        <f t="shared" ref="AH51:AH52" si="388">1/(Z51/F51)</f>
        <v>78.139406758255149</v>
      </c>
      <c r="AI51" s="26"/>
      <c r="AJ51" s="20">
        <f t="shared" ref="AJ51:AJ52" si="389">SQRT((G51-$E$11)^2+(H51-$F$11)^2+(I51-$G$11)^2)</f>
        <v>132.67507157835394</v>
      </c>
    </row>
    <row r="52" spans="2:36" ht="15.75" x14ac:dyDescent="0.25">
      <c r="B52" s="113">
        <v>33</v>
      </c>
      <c r="C52" s="114"/>
      <c r="D52" s="100">
        <v>45383.666666666664</v>
      </c>
      <c r="E52" s="97">
        <f t="shared" ref="E52" si="390">D52-D51</f>
        <v>6</v>
      </c>
      <c r="F52" s="98">
        <f t="shared" ref="F52" si="391">D52-D$20</f>
        <v>104.375</v>
      </c>
      <c r="G52" s="17">
        <v>808891.16549999989</v>
      </c>
      <c r="H52" s="17">
        <v>9158950.8995000012</v>
      </c>
      <c r="I52" s="18">
        <v>2528.2659999999996</v>
      </c>
      <c r="K52" s="19">
        <f t="shared" si="369"/>
        <v>0.44999999227002263</v>
      </c>
      <c r="L52" s="20">
        <f t="shared" si="370"/>
        <v>-4.9999915063381195E-2</v>
      </c>
      <c r="M52" s="20">
        <f t="shared" si="371"/>
        <v>0.45276923984449935</v>
      </c>
      <c r="N52" s="20">
        <f t="shared" si="372"/>
        <v>0.34999999998035491</v>
      </c>
      <c r="O52" s="21">
        <f t="shared" si="373"/>
        <v>0.57227614360168311</v>
      </c>
      <c r="P52" s="21">
        <f t="shared" si="374"/>
        <v>9.5379357266947185E-2</v>
      </c>
      <c r="Q52" s="22">
        <f t="shared" si="375"/>
        <v>4.6129551081956904E-3</v>
      </c>
      <c r="R52" s="26"/>
      <c r="S52" s="52">
        <f t="shared" si="376"/>
        <v>96.340181171350252</v>
      </c>
      <c r="T52" s="53">
        <f t="shared" si="377"/>
        <v>37.704766009535561</v>
      </c>
      <c r="U52" s="26"/>
      <c r="V52" s="23">
        <f t="shared" si="378"/>
        <v>-0.80000001471489668</v>
      </c>
      <c r="W52" s="21">
        <f t="shared" si="379"/>
        <v>-4.9999915063381195E-2</v>
      </c>
      <c r="X52" s="21">
        <f t="shared" si="380"/>
        <v>0.80156098648211438</v>
      </c>
      <c r="Y52" s="21">
        <f t="shared" si="381"/>
        <v>0.19999999994979589</v>
      </c>
      <c r="Z52" s="21">
        <f t="shared" si="382"/>
        <v>0.82613559118954483</v>
      </c>
      <c r="AA52" s="21">
        <f t="shared" si="383"/>
        <v>7.9150715323549198E-3</v>
      </c>
      <c r="AB52" s="22">
        <f t="shared" si="384"/>
        <v>7.5833020669268696E-5</v>
      </c>
      <c r="AC52" s="26"/>
      <c r="AD52" s="52">
        <f t="shared" si="385"/>
        <v>266.42367175008104</v>
      </c>
      <c r="AE52" s="53">
        <f t="shared" si="386"/>
        <v>14.009986410602316</v>
      </c>
      <c r="AF52" s="26"/>
      <c r="AG52" s="67">
        <f t="shared" si="387"/>
        <v>10.484448927467669</v>
      </c>
      <c r="AH52" s="67">
        <f t="shared" si="388"/>
        <v>126.34124605346132</v>
      </c>
      <c r="AI52" s="26"/>
      <c r="AJ52" s="20">
        <f t="shared" si="389"/>
        <v>132.67432326702388</v>
      </c>
    </row>
    <row r="53" spans="2:36" ht="15.75" x14ac:dyDescent="0.25">
      <c r="B53" s="113">
        <v>34</v>
      </c>
      <c r="C53" s="114"/>
      <c r="D53" s="100">
        <v>45385.666666666664</v>
      </c>
      <c r="E53" s="97">
        <f t="shared" ref="E53:E54" si="392">D53-D52</f>
        <v>2</v>
      </c>
      <c r="F53" s="98">
        <f t="shared" ref="F53:F54" si="393">D53-D$20</f>
        <v>106.375</v>
      </c>
      <c r="G53" s="17">
        <v>808891.16599999997</v>
      </c>
      <c r="H53" s="17">
        <v>9158950.9004999995</v>
      </c>
      <c r="I53" s="18">
        <v>2528.2655</v>
      </c>
      <c r="K53" s="19">
        <f t="shared" ref="K53:K54" si="394">(G53-G52)*100</f>
        <v>5.0000008195638657E-2</v>
      </c>
      <c r="L53" s="20">
        <f t="shared" ref="L53:L54" si="395">(H53-H52)*100</f>
        <v>9.999983012676239E-2</v>
      </c>
      <c r="M53" s="20">
        <f t="shared" ref="M53:M54" si="396">SQRT(K53^2+L53^2)</f>
        <v>0.1118032506009788</v>
      </c>
      <c r="N53" s="20">
        <f t="shared" ref="N53:N54" si="397">(I53-I52)*100</f>
        <v>-4.9999999964711606E-2</v>
      </c>
      <c r="O53" s="21">
        <f t="shared" ref="O53:O54" si="398">(SQRT((G53-G52)^2+(H53-H52)^2+(I53-I52)^2)*100)</f>
        <v>0.12247435176973352</v>
      </c>
      <c r="P53" s="21">
        <f t="shared" ref="P53:P54" si="399">O53/(F53-F52)</f>
        <v>6.1237175884866761E-2</v>
      </c>
      <c r="Q53" s="22">
        <f t="shared" ref="Q53:Q54" si="400">(P53-P52)/(F53-F52)</f>
        <v>-1.7071090691040212E-2</v>
      </c>
      <c r="R53" s="26"/>
      <c r="S53" s="52">
        <f t="shared" ref="S53:S54" si="401">IF(K53&lt;0, ATAN2(L53,K53)*180/PI()+360,ATAN2(L53,K53)*180/PI())</f>
        <v>26.565093865816916</v>
      </c>
      <c r="T53" s="53">
        <f t="shared" ref="T53:T54" si="402">ATAN(N53/M53)*180/PI()</f>
        <v>-24.09487085532189</v>
      </c>
      <c r="U53" s="26"/>
      <c r="V53" s="23">
        <f t="shared" ref="V53:V54" si="403">(G53-$G$20)*100</f>
        <v>-0.75000000651925802</v>
      </c>
      <c r="W53" s="21">
        <f t="shared" ref="W53:W54" si="404">(H53-$H$20)*100</f>
        <v>4.9999915063381195E-2</v>
      </c>
      <c r="X53" s="21">
        <f t="shared" ref="X53:X54" si="405">SQRT(V53^2+W53^2)</f>
        <v>0.75166481977356925</v>
      </c>
      <c r="Y53" s="21">
        <f t="shared" ref="Y53:Y54" si="406">(I53-$I$20)*100</f>
        <v>0.14999999998508429</v>
      </c>
      <c r="Z53" s="21">
        <f t="shared" ref="Z53:Z54" si="407">SQRT((G53-$G$20)^2+(H53-$H$20)^2+(I53-$I$20)^2)*100</f>
        <v>0.76648548667326877</v>
      </c>
      <c r="AA53" s="21">
        <f t="shared" ref="AA53:AA54" si="408">Z53/F53</f>
        <v>7.2055039875277907E-3</v>
      </c>
      <c r="AB53" s="22">
        <f t="shared" ref="AB53:AB54" si="409">(AA53-$AA$20)/(F53-$F$20)</f>
        <v>6.7736817744092035E-5</v>
      </c>
      <c r="AC53" s="26"/>
      <c r="AD53" s="52">
        <f t="shared" ref="AD53:AD54" si="410">IF(F53&lt;=0,NA(),IF((G53-$G$20)&lt;0,ATAN2((H53-$H$20),(G53-$G$20))*180/PI()+360,ATAN2((H53-$H$20),(G53-$G$20))*180/PI()))</f>
        <v>273.81406834126619</v>
      </c>
      <c r="AE53" s="53">
        <f t="shared" ref="AE53:AE54" si="411">IF(E53&lt;=0,NA(),ATAN(Y53/X53)*180/PI())</f>
        <v>11.285526323771007</v>
      </c>
      <c r="AF53" s="26"/>
      <c r="AG53" s="67">
        <f t="shared" ref="AG53:AG54" si="412">1/(O53/E53)</f>
        <v>16.329949667831187</v>
      </c>
      <c r="AH53" s="67">
        <f t="shared" ref="AH53:AH54" si="413">1/(Z53/F53)</f>
        <v>138.78279739084567</v>
      </c>
      <c r="AI53" s="26"/>
      <c r="AJ53" s="20">
        <f t="shared" ref="AJ53:AJ54" si="414">SQRT((G53-$E$11)^2+(H53-$F$11)^2+(I53-$G$11)^2)</f>
        <v>132.67320126455729</v>
      </c>
    </row>
    <row r="54" spans="2:36" ht="15.75" x14ac:dyDescent="0.25">
      <c r="B54" s="113">
        <v>35</v>
      </c>
      <c r="C54" s="114"/>
      <c r="D54" s="100">
        <v>45398.666666666664</v>
      </c>
      <c r="E54" s="97">
        <f t="shared" si="392"/>
        <v>13</v>
      </c>
      <c r="F54" s="98">
        <f t="shared" si="393"/>
        <v>119.375</v>
      </c>
      <c r="G54" s="17">
        <v>808891.16350000002</v>
      </c>
      <c r="H54" s="17">
        <v>9158950.9014999997</v>
      </c>
      <c r="I54" s="18">
        <v>2528.2635</v>
      </c>
      <c r="K54" s="19">
        <f t="shared" si="394"/>
        <v>-0.24999999441206455</v>
      </c>
      <c r="L54" s="20">
        <f t="shared" si="395"/>
        <v>0.10000001639127731</v>
      </c>
      <c r="M54" s="20">
        <f t="shared" si="396"/>
        <v>0.26925824125602549</v>
      </c>
      <c r="N54" s="20">
        <f t="shared" si="397"/>
        <v>-0.19999999999527063</v>
      </c>
      <c r="O54" s="21">
        <f t="shared" si="398"/>
        <v>0.33541019734408239</v>
      </c>
      <c r="P54" s="21">
        <f t="shared" si="399"/>
        <v>2.5800784411083261E-2</v>
      </c>
      <c r="Q54" s="22">
        <f t="shared" si="400"/>
        <v>-2.7258762672141149E-3</v>
      </c>
      <c r="R54" s="26"/>
      <c r="S54" s="52">
        <f t="shared" si="401"/>
        <v>291.80141316641061</v>
      </c>
      <c r="T54" s="53">
        <f t="shared" si="402"/>
        <v>-36.60427635045513</v>
      </c>
      <c r="U54" s="26"/>
      <c r="V54" s="23">
        <f t="shared" si="403"/>
        <v>-1.0000000009313226</v>
      </c>
      <c r="W54" s="21">
        <f t="shared" si="404"/>
        <v>0.14999993145465851</v>
      </c>
      <c r="X54" s="21">
        <f t="shared" si="405"/>
        <v>1.0111874115608082</v>
      </c>
      <c r="Y54" s="21">
        <f t="shared" si="406"/>
        <v>-5.0000000010186341E-2</v>
      </c>
      <c r="Z54" s="21">
        <f t="shared" si="407"/>
        <v>1.0124228273305902</v>
      </c>
      <c r="AA54" s="21">
        <f t="shared" si="408"/>
        <v>8.4810289200468285E-3</v>
      </c>
      <c r="AB54" s="22">
        <f t="shared" si="409"/>
        <v>7.1045268440182851E-5</v>
      </c>
      <c r="AC54" s="26"/>
      <c r="AD54" s="52">
        <f t="shared" si="410"/>
        <v>278.53076176118242</v>
      </c>
      <c r="AE54" s="53">
        <f t="shared" si="411"/>
        <v>-2.8307884090305819</v>
      </c>
      <c r="AF54" s="26"/>
      <c r="AG54" s="67">
        <f t="shared" si="412"/>
        <v>38.758511526898744</v>
      </c>
      <c r="AH54" s="67">
        <f t="shared" si="413"/>
        <v>117.91022167561226</v>
      </c>
      <c r="AI54" s="26"/>
      <c r="AJ54" s="20">
        <f t="shared" si="414"/>
        <v>132.67292671449522</v>
      </c>
    </row>
    <row r="55" spans="2:36" ht="15.75" x14ac:dyDescent="0.25">
      <c r="B55" s="113">
        <v>36</v>
      </c>
      <c r="C55" s="114"/>
      <c r="D55" s="100">
        <v>45413.666666666664</v>
      </c>
      <c r="E55" s="97">
        <f t="shared" ref="E55" si="415">D55-D54</f>
        <v>15</v>
      </c>
      <c r="F55" s="98">
        <f t="shared" ref="F55" si="416">D55-D$20</f>
        <v>134.375</v>
      </c>
      <c r="G55" s="17">
        <v>808891.15500000003</v>
      </c>
      <c r="H55" s="17">
        <v>9158950.9065000005</v>
      </c>
      <c r="I55" s="18">
        <v>2528.2600000000002</v>
      </c>
      <c r="K55" s="19">
        <f t="shared" ref="K55" si="417">(G55-G54)*100</f>
        <v>-0.84999999962747097</v>
      </c>
      <c r="L55" s="20">
        <f t="shared" ref="L55" si="418">(H55-H54)*100</f>
        <v>0.50000008195638657</v>
      </c>
      <c r="M55" s="20">
        <f t="shared" ref="M55" si="419">SQRT(K55^2+L55^2)</f>
        <v>0.98615418739824556</v>
      </c>
      <c r="N55" s="20">
        <f t="shared" ref="N55" si="420">(I55-I54)*100</f>
        <v>-0.34999999998035491</v>
      </c>
      <c r="O55" s="21">
        <f t="shared" ref="O55" si="421">(SQRT((G55-G54)^2+(H55-H54)^2+(I55-I54)^2)*100)</f>
        <v>1.0464225156739233</v>
      </c>
      <c r="P55" s="21">
        <f t="shared" ref="P55" si="422">O55/(F55-F54)</f>
        <v>6.9761501044928217E-2</v>
      </c>
      <c r="Q55" s="22">
        <f t="shared" ref="Q55" si="423">(P55-P54)/(F55-F54)</f>
        <v>2.9307144422563306E-3</v>
      </c>
      <c r="R55" s="26"/>
      <c r="S55" s="52">
        <f t="shared" ref="S55" si="424">IF(K55&lt;0, ATAN2(L55,K55)*180/PI()+360,ATAN2(L55,K55)*180/PI())</f>
        <v>300.46554903469257</v>
      </c>
      <c r="T55" s="53">
        <f t="shared" ref="T55" si="425">ATAN(N55/M55)*180/PI()</f>
        <v>-19.540490003016075</v>
      </c>
      <c r="U55" s="26"/>
      <c r="V55" s="23">
        <f t="shared" ref="V55" si="426">(G55-$G$20)*100</f>
        <v>-1.8500000005587935</v>
      </c>
      <c r="W55" s="21">
        <f t="shared" ref="W55" si="427">(H55-$H$20)*100</f>
        <v>0.65000001341104507</v>
      </c>
      <c r="X55" s="21">
        <f t="shared" ref="X55" si="428">SQRT(V55^2+W55^2)</f>
        <v>1.960867160085531</v>
      </c>
      <c r="Y55" s="21">
        <f t="shared" ref="Y55" si="429">(I55-$I$20)*100</f>
        <v>-0.39999999999054126</v>
      </c>
      <c r="Z55" s="21">
        <f t="shared" ref="Z55" si="430">SQRT((G55-$G$20)^2+(H55-$H$20)^2+(I55-$I$20)^2)*100</f>
        <v>2.0012496144894887</v>
      </c>
      <c r="AA55" s="21">
        <f t="shared" ref="AA55" si="431">Z55/F55</f>
        <v>1.489302038689852E-2</v>
      </c>
      <c r="AB55" s="22">
        <f t="shared" ref="AB55" si="432">(AA55-$AA$20)/(F55-$F$20)</f>
        <v>1.1083177962343085E-4</v>
      </c>
      <c r="AC55" s="26"/>
      <c r="AD55" s="52">
        <f t="shared" ref="AD55" si="433">IF(F55&lt;=0,NA(),IF((G55-$G$20)&lt;0,ATAN2((H55-$H$20),(G55-$G$20))*180/PI()+360,ATAN2((H55-$H$20),(G55-$G$20))*180/PI()))</f>
        <v>289.35899453999184</v>
      </c>
      <c r="AE55" s="53">
        <f t="shared" ref="AE55" si="434">IF(E55&lt;=0,NA(),ATAN(Y55/X55)*180/PI())</f>
        <v>-11.52965628723304</v>
      </c>
      <c r="AF55" s="26"/>
      <c r="AG55" s="67">
        <f t="shared" ref="AG55" si="435">1/(O55/E55)</f>
        <v>14.334553944817989</v>
      </c>
      <c r="AH55" s="67">
        <f t="shared" ref="AH55" si="436">1/(Z55/F55)</f>
        <v>67.145546975797203</v>
      </c>
      <c r="AI55" s="26"/>
      <c r="AJ55" s="20">
        <f t="shared" ref="AJ55" si="437">SQRT((G55-$E$11)^2+(H55-$F$11)^2+(I55-$G$11)^2)</f>
        <v>132.67059184416982</v>
      </c>
    </row>
    <row r="56" spans="2:36" ht="15.75" x14ac:dyDescent="0.25">
      <c r="B56" s="113">
        <v>37</v>
      </c>
      <c r="C56" s="114"/>
      <c r="D56" s="100">
        <v>45418.666666666664</v>
      </c>
      <c r="E56" s="97">
        <f t="shared" ref="E56" si="438">D56-D55</f>
        <v>5</v>
      </c>
      <c r="F56" s="98">
        <f t="shared" ref="F56" si="439">D56-D$20</f>
        <v>139.375</v>
      </c>
      <c r="G56" s="17">
        <v>808891.15100000007</v>
      </c>
      <c r="H56" s="17">
        <v>9158950.9070000015</v>
      </c>
      <c r="I56" s="18">
        <v>2528.2645000000002</v>
      </c>
      <c r="K56" s="19">
        <f t="shared" ref="K56" si="440">(G56-G55)*100</f>
        <v>-0.39999999571591616</v>
      </c>
      <c r="L56" s="20">
        <f t="shared" ref="L56" si="441">(H56-H55)*100</f>
        <v>5.0000101327896118E-2</v>
      </c>
      <c r="M56" s="20">
        <f t="shared" ref="M56" si="442">SQRT(K56^2+L56^2)</f>
        <v>0.40311289573211723</v>
      </c>
      <c r="N56" s="20">
        <f t="shared" ref="N56" si="443">(I56-I55)*100</f>
        <v>0.4500000000007276</v>
      </c>
      <c r="O56" s="21">
        <f t="shared" ref="O56" si="444">(SQRT((G56-G55)^2+(H56-H55)^2+(I56-I55)^2)*100)</f>
        <v>0.60415230422980892</v>
      </c>
      <c r="P56" s="21">
        <f t="shared" ref="P56" si="445">O56/(F56-F55)</f>
        <v>0.12083046084596179</v>
      </c>
      <c r="Q56" s="22">
        <f t="shared" ref="Q56" si="446">(P56-P55)/(F56-F55)</f>
        <v>1.0213791960206714E-2</v>
      </c>
      <c r="R56" s="26"/>
      <c r="S56" s="52">
        <f t="shared" ref="S56" si="447">IF(K56&lt;0, ATAN2(L56,K56)*180/PI()+360,ATAN2(L56,K56)*180/PI())</f>
        <v>277.12503071528499</v>
      </c>
      <c r="T56" s="53">
        <f t="shared" ref="T56" si="448">ATAN(N56/M56)*180/PI()</f>
        <v>48.145812482226205</v>
      </c>
      <c r="U56" s="26"/>
      <c r="V56" s="23">
        <f t="shared" ref="V56" si="449">(G56-$G$20)*100</f>
        <v>-2.2499999962747097</v>
      </c>
      <c r="W56" s="21">
        <f t="shared" ref="W56" si="450">(H56-$H$20)*100</f>
        <v>0.70000011473894119</v>
      </c>
      <c r="X56" s="21">
        <f t="shared" ref="X56" si="451">SQRT(V56^2+W56^2)</f>
        <v>2.3563743641176216</v>
      </c>
      <c r="Y56" s="21">
        <f t="shared" ref="Y56" si="452">(I56-$I$20)*100</f>
        <v>5.0000000010186341E-2</v>
      </c>
      <c r="Z56" s="21">
        <f t="shared" ref="Z56" si="453">SQRT((G56-$G$20)^2+(H56-$H$20)^2+(I56-$I$20)^2)*100</f>
        <v>2.3569047803998666</v>
      </c>
      <c r="AA56" s="21">
        <f t="shared" ref="AA56" si="454">Z56/F56</f>
        <v>1.6910527572375725E-2</v>
      </c>
      <c r="AB56" s="22">
        <f t="shared" ref="AB56" si="455">(AA56-$AA$20)/(F56-$F$20)</f>
        <v>1.2133113953274062E-4</v>
      </c>
      <c r="AC56" s="26"/>
      <c r="AD56" s="52">
        <f t="shared" ref="AD56" si="456">IF(F56&lt;=0,NA(),IF((G56-$G$20)&lt;0,ATAN2((H56-$H$20),(G56-$G$20))*180/PI()+360,ATAN2((H56-$H$20),(G56-$G$20))*180/PI()))</f>
        <v>287.28150106268356</v>
      </c>
      <c r="AE56" s="53">
        <f t="shared" ref="AE56" si="457">IF(E56&lt;=0,NA(),ATAN(Y56/X56)*180/PI())</f>
        <v>1.2155789763966756</v>
      </c>
      <c r="AF56" s="26"/>
      <c r="AG56" s="67">
        <f t="shared" ref="AG56" si="458">1/(O56/E56)</f>
        <v>8.2760588099951828</v>
      </c>
      <c r="AH56" s="67">
        <f t="shared" ref="AH56" si="459">1/(Z56/F56)</f>
        <v>59.134760622936149</v>
      </c>
      <c r="AI56" s="26"/>
      <c r="AJ56" s="20">
        <f t="shared" ref="AJ56" si="460">SQRT((G56-$E$11)^2+(H56-$F$11)^2+(I56-$G$11)^2)</f>
        <v>132.67148730990652</v>
      </c>
    </row>
    <row r="57" spans="2:36" ht="15.75" x14ac:dyDescent="0.25">
      <c r="B57" s="113">
        <v>38</v>
      </c>
      <c r="C57" s="114"/>
      <c r="D57" s="100">
        <v>45422.666666666664</v>
      </c>
      <c r="E57" s="97">
        <f t="shared" ref="E57" si="461">D57-D56</f>
        <v>4</v>
      </c>
      <c r="F57" s="98">
        <f t="shared" ref="F57" si="462">D57-D$20</f>
        <v>143.375</v>
      </c>
      <c r="G57" s="17">
        <v>808891.14749999996</v>
      </c>
      <c r="H57" s="17">
        <v>9158950.9074999988</v>
      </c>
      <c r="I57" s="18">
        <v>2528.2649999999999</v>
      </c>
      <c r="K57" s="19">
        <f t="shared" ref="K57" si="463">(G57-G56)*100</f>
        <v>-0.35000001080334187</v>
      </c>
      <c r="L57" s="20">
        <f t="shared" ref="L57" si="464">(H57-H56)*100</f>
        <v>4.9999728798866272E-2</v>
      </c>
      <c r="M57" s="20">
        <f t="shared" ref="M57" si="465">SQRT(K57^2+L57^2)</f>
        <v>0.35355336293450751</v>
      </c>
      <c r="N57" s="20">
        <f t="shared" ref="N57" si="466">(I57-I56)*100</f>
        <v>4.9999999964711606E-2</v>
      </c>
      <c r="O57" s="21">
        <f t="shared" ref="O57" si="467">(SQRT((G57-G56)^2+(H57-H56)^2+(I57-I56)^2)*100)</f>
        <v>0.35707139403594174</v>
      </c>
      <c r="P57" s="21">
        <f t="shared" ref="P57" si="468">O57/(F57-F56)</f>
        <v>8.9267848508985434E-2</v>
      </c>
      <c r="Q57" s="22">
        <f t="shared" ref="Q57" si="469">(P57-P56)/(F57-F56)</f>
        <v>-7.8906530842440883E-3</v>
      </c>
      <c r="R57" s="26"/>
      <c r="S57" s="52">
        <f t="shared" ref="S57" si="470">IF(K57&lt;0, ATAN2(L57,K57)*180/PI()+360,ATAN2(L57,K57)*180/PI())</f>
        <v>278.13005859825319</v>
      </c>
      <c r="T57" s="53">
        <f t="shared" ref="T57" si="471">ATAN(N57/M57)*180/PI()</f>
        <v>8.0494675913848166</v>
      </c>
      <c r="U57" s="26"/>
      <c r="V57" s="23">
        <f t="shared" ref="V57" si="472">(G57-$G$20)*100</f>
        <v>-2.6000000070780516</v>
      </c>
      <c r="W57" s="21">
        <f t="shared" ref="W57" si="473">(H57-$H$20)*100</f>
        <v>0.74999984353780746</v>
      </c>
      <c r="X57" s="21">
        <f t="shared" ref="X57" si="474">SQRT(V57^2+W57^2)</f>
        <v>2.7060117889825617</v>
      </c>
      <c r="Y57" s="21">
        <f t="shared" ref="Y57" si="475">(I57-$I$20)*100</f>
        <v>9.9999999974897946E-2</v>
      </c>
      <c r="Z57" s="21">
        <f t="shared" ref="Z57" si="476">SQRT((G57-$G$20)^2+(H57-$H$20)^2+(I57-$I$20)^2)*100</f>
        <v>2.7078588962698156</v>
      </c>
      <c r="AA57" s="21">
        <f t="shared" ref="AA57" si="477">Z57/F57</f>
        <v>1.888654853544771E-2</v>
      </c>
      <c r="AB57" s="22">
        <f t="shared" ref="AB57" si="478">(AA57-$AA$20)/(F57-$F$20)</f>
        <v>1.3172832457156205E-4</v>
      </c>
      <c r="AC57" s="26"/>
      <c r="AD57" s="52">
        <f t="shared" ref="AD57" si="479">IF(F57&lt;=0,NA(),IF((G57-$G$20)&lt;0,ATAN2((H57-$H$20),(G57-$G$20))*180/PI()+360,ATAN2((H57-$H$20),(G57-$G$20))*180/PI()))</f>
        <v>286.09081312424615</v>
      </c>
      <c r="AE57" s="53">
        <f t="shared" ref="AE57" si="480">IF(E57&lt;=0,NA(),ATAN(Y57/X57)*180/PI())</f>
        <v>2.1163883696049965</v>
      </c>
      <c r="AF57" s="26"/>
      <c r="AG57" s="67">
        <f t="shared" ref="AG57" si="481">1/(O57/E57)</f>
        <v>11.202241531555932</v>
      </c>
      <c r="AH57" s="67">
        <f t="shared" ref="AH57" si="482">1/(Z57/F57)</f>
        <v>52.947736751536361</v>
      </c>
      <c r="AI57" s="26"/>
      <c r="AJ57" s="20">
        <f t="shared" ref="AJ57" si="483">SQRT((G57-$E$11)^2+(H57-$F$11)^2+(I57-$G$11)^2)</f>
        <v>132.67208365729016</v>
      </c>
    </row>
    <row r="58" spans="2:36" ht="15.75" x14ac:dyDescent="0.25">
      <c r="B58" s="113">
        <v>39</v>
      </c>
      <c r="C58" s="114"/>
      <c r="D58" s="100">
        <v>45426.666666666664</v>
      </c>
      <c r="E58" s="97">
        <f t="shared" ref="E58" si="484">D58-D57</f>
        <v>4</v>
      </c>
      <c r="F58" s="98">
        <f t="shared" ref="F58" si="485">D58-D$20</f>
        <v>147.375</v>
      </c>
      <c r="G58" s="17">
        <v>808891.1655</v>
      </c>
      <c r="H58" s="17">
        <v>9158950.8994999994</v>
      </c>
      <c r="I58" s="18">
        <v>2528.2629999999999</v>
      </c>
      <c r="K58" s="19">
        <f t="shared" ref="K58" si="486">(G58-G57)*100</f>
        <v>1.8000000040046871</v>
      </c>
      <c r="L58" s="20">
        <f t="shared" ref="L58" si="487">(H58-H57)*100</f>
        <v>-0.79999994486570358</v>
      </c>
      <c r="M58" s="20">
        <f t="shared" ref="M58" si="488">SQRT(K58^2+L58^2)</f>
        <v>1.9697715416265924</v>
      </c>
      <c r="N58" s="20">
        <f t="shared" ref="N58" si="489">(I58-I57)*100</f>
        <v>-0.19999999999527063</v>
      </c>
      <c r="O58" s="21">
        <f t="shared" ref="O58" si="490">(SQRT((G58-G57)^2+(H58-H57)^2+(I58-I57)^2)*100)</f>
        <v>1.9798989686850466</v>
      </c>
      <c r="P58" s="21">
        <f t="shared" ref="P58" si="491">O58/(F58-F57)</f>
        <v>0.49497474217126164</v>
      </c>
      <c r="Q58" s="22">
        <f t="shared" ref="Q58" si="492">(P58-P57)/(F58-F57)</f>
        <v>0.10142672341556905</v>
      </c>
      <c r="R58" s="26"/>
      <c r="S58" s="52">
        <f t="shared" ref="S58" si="493">IF(K58&lt;0, ATAN2(L58,K58)*180/PI()+360,ATAN2(L58,K58)*180/PI())</f>
        <v>113.96248746177048</v>
      </c>
      <c r="T58" s="53">
        <f t="shared" ref="T58" si="494">ATAN(N58/M58)*180/PI()</f>
        <v>-5.797636384154699</v>
      </c>
      <c r="U58" s="26"/>
      <c r="V58" s="23">
        <f t="shared" ref="V58" si="495">(G58-$G$20)*100</f>
        <v>-0.8000000030733645</v>
      </c>
      <c r="W58" s="21">
        <f t="shared" ref="W58" si="496">(H58-$H$20)*100</f>
        <v>-5.0000101327896118E-2</v>
      </c>
      <c r="X58" s="21">
        <f t="shared" ref="X58" si="497">SQRT(V58^2+W58^2)</f>
        <v>0.80156098648211604</v>
      </c>
      <c r="Y58" s="21">
        <f t="shared" ref="Y58" si="498">(I58-$I$20)*100</f>
        <v>-0.10000000002037268</v>
      </c>
      <c r="Z58" s="21">
        <f t="shared" ref="Z58" si="499">SQRT((G58-$G$20)^2+(H58-$H$20)^2+(I58-$I$20)^2)*100</f>
        <v>0.8077747303885271</v>
      </c>
      <c r="AA58" s="21">
        <f t="shared" ref="AA58" si="500">Z58/F58</f>
        <v>5.4810838363937376E-3</v>
      </c>
      <c r="AB58" s="22">
        <f t="shared" ref="AB58" si="501">(AA58-$AA$20)/(F58-$F$20)</f>
        <v>3.7191408559075402E-5</v>
      </c>
      <c r="AC58" s="26"/>
      <c r="AD58" s="52">
        <f t="shared" ref="AD58" si="502">IF(F58&lt;=0,NA(),IF((G58-$G$20)&lt;0,ATAN2((H58-$H$20),(G58-$G$20))*180/PI()+360,ATAN2((H58-$H$20),(G58-$G$20))*180/PI()))</f>
        <v>266.42365840986793</v>
      </c>
      <c r="AE58" s="53">
        <f t="shared" ref="AE58" si="503">IF(E58&lt;=0,NA(),ATAN(Y58/X58)*180/PI())</f>
        <v>-7.1112830525431461</v>
      </c>
      <c r="AF58" s="26"/>
      <c r="AG58" s="67">
        <f t="shared" ref="AG58" si="504">1/(O58/E58)</f>
        <v>2.0203051081220611</v>
      </c>
      <c r="AH58" s="67">
        <f t="shared" ref="AH58" si="505">1/(Z58/F58)</f>
        <v>182.44566765429133</v>
      </c>
      <c r="AI58" s="26"/>
      <c r="AJ58" s="20">
        <f t="shared" ref="AJ58" si="506">SQRT((G58-$E$11)^2+(H58-$F$11)^2+(I58-$G$11)^2)</f>
        <v>132.674211736209</v>
      </c>
    </row>
    <row r="59" spans="2:36" ht="15.75" x14ac:dyDescent="0.25">
      <c r="B59" s="113">
        <v>40</v>
      </c>
      <c r="C59" s="114"/>
      <c r="D59" s="100">
        <v>45432.666666666664</v>
      </c>
      <c r="E59" s="97">
        <f t="shared" ref="E59" si="507">D59-D58</f>
        <v>6</v>
      </c>
      <c r="F59" s="98">
        <f t="shared" ref="F59" si="508">D59-D$20</f>
        <v>153.375</v>
      </c>
      <c r="G59" s="17">
        <v>808891.15449999995</v>
      </c>
      <c r="H59" s="17">
        <v>9158950.9065000005</v>
      </c>
      <c r="I59" s="18">
        <v>2528.2575000000002</v>
      </c>
      <c r="K59" s="19">
        <f t="shared" ref="K59" si="509">(G59-G58)*100</f>
        <v>-1.1000000056810677</v>
      </c>
      <c r="L59" s="20">
        <f t="shared" ref="L59" si="510">(H59-H58)*100</f>
        <v>0.70000011473894119</v>
      </c>
      <c r="M59" s="20">
        <f t="shared" ref="M59" si="511">SQRT(K59^2+L59^2)</f>
        <v>1.3038405474339567</v>
      </c>
      <c r="N59" s="20">
        <f t="shared" ref="N59" si="512">(I59-I58)*100</f>
        <v>-0.54999999997562554</v>
      </c>
      <c r="O59" s="21">
        <f t="shared" ref="O59" si="513">(SQRT((G59-G58)^2+(H59-H58)^2+(I59-I58)^2)*100)</f>
        <v>1.4150972309725107</v>
      </c>
      <c r="P59" s="21">
        <f t="shared" ref="P59" si="514">O59/(F59-F58)</f>
        <v>0.23584953849541845</v>
      </c>
      <c r="Q59" s="22">
        <f t="shared" ref="Q59" si="515">(P59-P58)/(F59-F58)</f>
        <v>-4.3187533945973862E-2</v>
      </c>
      <c r="R59" s="26"/>
      <c r="S59" s="52">
        <f t="shared" ref="S59" si="516">IF(K59&lt;0, ATAN2(L59,K59)*180/PI()+360,ATAN2(L59,K59)*180/PI())</f>
        <v>302.47119641062</v>
      </c>
      <c r="T59" s="53">
        <f t="shared" ref="T59" si="517">ATAN(N59/M59)*180/PI()</f>
        <v>-22.871511533590777</v>
      </c>
      <c r="U59" s="26"/>
      <c r="V59" s="23">
        <f t="shared" ref="V59" si="518">(G59-$G$20)*100</f>
        <v>-1.9000000087544322</v>
      </c>
      <c r="W59" s="21">
        <f t="shared" ref="W59" si="519">(H59-$H$20)*100</f>
        <v>0.65000001341104507</v>
      </c>
      <c r="X59" s="21">
        <f t="shared" ref="X59" si="520">SQRT(V59^2+W59^2)</f>
        <v>2.0081085754264389</v>
      </c>
      <c r="Y59" s="21">
        <f t="shared" ref="Y59" si="521">(I59-$I$20)*100</f>
        <v>-0.64999999999599822</v>
      </c>
      <c r="Z59" s="21">
        <f t="shared" ref="Z59" si="522">SQRT((G59-$G$20)^2+(H59-$H$20)^2+(I59-$I$20)^2)*100</f>
        <v>2.1106871039299024</v>
      </c>
      <c r="AA59" s="21">
        <f t="shared" ref="AA59" si="523">Z59/F59</f>
        <v>1.3761611109567416E-2</v>
      </c>
      <c r="AB59" s="22">
        <f t="shared" ref="AB59" si="524">(AA59-$AA$20)/(F59-$F$20)</f>
        <v>8.9725255808100518E-5</v>
      </c>
      <c r="AC59" s="26"/>
      <c r="AD59" s="52">
        <f t="shared" ref="AD59" si="525">IF(F59&lt;=0,NA(),IF((G59-$G$20)&lt;0,ATAN2((H59-$H$20),(G59-$G$20))*180/PI()+360,ATAN2((H59-$H$20),(G59-$G$20))*180/PI()))</f>
        <v>288.88608765090413</v>
      </c>
      <c r="AE59" s="53">
        <f t="shared" ref="AE59" si="526">IF(E59&lt;=0,NA(),ATAN(Y59/X59)*180/PI())</f>
        <v>-17.936128096311535</v>
      </c>
      <c r="AF59" s="26"/>
      <c r="AG59" s="67">
        <f t="shared" ref="AG59" si="527">1/(O59/E59)</f>
        <v>4.2399913367624658</v>
      </c>
      <c r="AH59" s="67">
        <f t="shared" ref="AH59" si="528">1/(Z59/F59)</f>
        <v>72.665910411083701</v>
      </c>
      <c r="AI59" s="26"/>
      <c r="AJ59" s="20">
        <f t="shared" ref="AJ59" si="529">SQRT((G59-$E$11)^2+(H59-$F$11)^2+(I59-$G$11)^2)</f>
        <v>132.67064958305153</v>
      </c>
    </row>
    <row r="60" spans="2:36" ht="15.75" x14ac:dyDescent="0.25">
      <c r="B60" s="113">
        <v>41</v>
      </c>
      <c r="C60" s="114"/>
      <c r="D60" s="100">
        <v>45445.666666666664</v>
      </c>
      <c r="E60" s="97">
        <f t="shared" ref="E60" si="530">D60-D59</f>
        <v>13</v>
      </c>
      <c r="F60" s="98">
        <f t="shared" ref="F60" si="531">D60-D$20</f>
        <v>166.375</v>
      </c>
      <c r="G60" s="17">
        <v>808891.17299999995</v>
      </c>
      <c r="H60" s="17">
        <v>9158950.9004999995</v>
      </c>
      <c r="I60" s="18">
        <v>2528.2620000000002</v>
      </c>
      <c r="K60" s="19">
        <f t="shared" ref="K60" si="532">(G60-G59)*100</f>
        <v>1.8500000005587935</v>
      </c>
      <c r="L60" s="20">
        <f t="shared" ref="L60" si="533">(H60-H59)*100</f>
        <v>-0.60000009834766388</v>
      </c>
      <c r="M60" s="20">
        <f t="shared" ref="M60" si="534">SQRT(K60^2+L60^2)</f>
        <v>1.9448650647499284</v>
      </c>
      <c r="N60" s="20">
        <f t="shared" ref="N60" si="535">(I60-I59)*100</f>
        <v>0.4500000000007276</v>
      </c>
      <c r="O60" s="21">
        <f t="shared" ref="O60" si="536">(SQRT((G60-G59)^2+(H60-H59)^2+(I60-I59)^2)*100)</f>
        <v>1.9962465078455109</v>
      </c>
      <c r="P60" s="21">
        <f t="shared" ref="P60" si="537">O60/(F60-F59)</f>
        <v>0.15355742368042391</v>
      </c>
      <c r="Q60" s="22">
        <f t="shared" ref="Q60" si="538">(P60-P59)/(F60-F59)</f>
        <v>-6.3301626780765032E-3</v>
      </c>
      <c r="R60" s="26"/>
      <c r="S60" s="52">
        <f t="shared" ref="S60" si="539">IF(K60&lt;0, ATAN2(L60,K60)*180/PI()+360,ATAN2(L60,K60)*180/PI())</f>
        <v>107.96914249107999</v>
      </c>
      <c r="T60" s="53">
        <f t="shared" ref="T60" si="540">ATAN(N60/M60)*180/PI()</f>
        <v>13.027756960451118</v>
      </c>
      <c r="U60" s="26"/>
      <c r="V60" s="23">
        <f t="shared" ref="V60" si="541">(G60-$G$20)*100</f>
        <v>-5.0000008195638657E-2</v>
      </c>
      <c r="W60" s="21">
        <f t="shared" ref="W60" si="542">(H60-$H$20)*100</f>
        <v>4.9999915063381195E-2</v>
      </c>
      <c r="X60" s="21">
        <f t="shared" ref="X60" si="543">SQRT(V60^2+W60^2)</f>
        <v>7.071062385461796E-2</v>
      </c>
      <c r="Y60" s="21">
        <f t="shared" ref="Y60" si="544">(I60-$I$20)*100</f>
        <v>-0.19999999999527063</v>
      </c>
      <c r="Z60" s="21">
        <f t="shared" ref="Z60" si="545">SQRT((G60-$G$20)^2+(H60-$H$20)^2+(I60-$I$20)^2)*100</f>
        <v>0.21213201626349926</v>
      </c>
      <c r="AA60" s="21">
        <f t="shared" ref="AA60" si="546">Z60/F60</f>
        <v>1.2750233885108896E-3</v>
      </c>
      <c r="AB60" s="22">
        <f t="shared" ref="AB60" si="547">(AA60-$AA$20)/(F60-$F$20)</f>
        <v>7.6635515462713123E-6</v>
      </c>
      <c r="AC60" s="26"/>
      <c r="AD60" s="52">
        <f t="shared" ref="AD60" si="548">IF(F60&lt;=0,NA(),IF((G60-$G$20)&lt;0,ATAN2((H60-$H$20),(G60-$G$20))*180/PI()+360,ATAN2((H60-$H$20),(G60-$G$20))*180/PI()))</f>
        <v>314.99994663910616</v>
      </c>
      <c r="AE60" s="53">
        <f t="shared" ref="AE60" si="549">IF(E60&lt;=0,NA(),ATAN(Y60/X60)*180/PI())</f>
        <v>-70.52879318330821</v>
      </c>
      <c r="AF60" s="26"/>
      <c r="AG60" s="67">
        <f t="shared" ref="AG60" si="550">1/(O60/E60)</f>
        <v>6.5122217866923213</v>
      </c>
      <c r="AH60" s="67">
        <f t="shared" ref="AH60" si="551">1/(Z60/F60)</f>
        <v>784.29933835794827</v>
      </c>
      <c r="AI60" s="26"/>
      <c r="AJ60" s="20">
        <f t="shared" ref="AJ60" si="552">SQRT((G60-$E$11)^2+(H60-$F$11)^2+(I60-$G$11)^2)</f>
        <v>132.67096388636463</v>
      </c>
    </row>
    <row r="61" spans="2:36" ht="15.75" x14ac:dyDescent="0.25">
      <c r="B61" s="113">
        <v>42</v>
      </c>
      <c r="C61" s="114"/>
      <c r="D61" s="100">
        <v>45457.625</v>
      </c>
      <c r="E61" s="97">
        <f t="shared" ref="E61" si="553">D61-D60</f>
        <v>11.958333333335759</v>
      </c>
      <c r="F61" s="98">
        <f t="shared" ref="F61" si="554">D61-D$20</f>
        <v>178.33333333333576</v>
      </c>
      <c r="G61" s="17">
        <v>808891.17100000009</v>
      </c>
      <c r="H61" s="17">
        <v>9158950.8984999992</v>
      </c>
      <c r="I61" s="18">
        <v>2528.2600000000002</v>
      </c>
      <c r="K61" s="19">
        <f t="shared" ref="K61" si="555">(G61-G60)*100</f>
        <v>-0.1999999862164259</v>
      </c>
      <c r="L61" s="20">
        <f t="shared" ref="L61" si="556">(H61-H60)*100</f>
        <v>-0.20000003278255463</v>
      </c>
      <c r="M61" s="20">
        <f t="shared" ref="M61" si="557">SQRT(K61^2+L61^2)</f>
        <v>0.28284272590892889</v>
      </c>
      <c r="N61" s="20">
        <f t="shared" ref="N61" si="558">(I61-I60)*100</f>
        <v>-0.19999999999527063</v>
      </c>
      <c r="O61" s="21">
        <f t="shared" ref="O61" si="559">(SQRT((G61-G60)^2+(H61-H60)^2+(I61-I60)^2)*100)</f>
        <v>0.34641017248011313</v>
      </c>
      <c r="P61" s="21">
        <f t="shared" ref="P61" si="560">O61/(F61-F60)</f>
        <v>2.89680980471116E-2</v>
      </c>
      <c r="Q61" s="22">
        <f t="shared" ref="Q61" si="561">(P61-P60)/(F61-F60)</f>
        <v>-1.0418619565152923E-2</v>
      </c>
      <c r="R61" s="26"/>
      <c r="S61" s="52">
        <f t="shared" ref="S61" si="562">IF(K61&lt;0, ATAN2(L61,K61)*180/PI()+360,ATAN2(L61,K61)*180/PI())</f>
        <v>224.9999933298937</v>
      </c>
      <c r="T61" s="53">
        <f t="shared" ref="T61" si="563">ATAN(N61/M61)*180/PI()</f>
        <v>-35.264388399233908</v>
      </c>
      <c r="U61" s="26"/>
      <c r="V61" s="23">
        <f t="shared" ref="V61" si="564">(G61-$G$20)*100</f>
        <v>-0.24999999441206455</v>
      </c>
      <c r="W61" s="21">
        <f t="shared" ref="W61" si="565">(H61-$H$20)*100</f>
        <v>-0.15000011771917343</v>
      </c>
      <c r="X61" s="21">
        <f t="shared" ref="X61" si="566">SQRT(V61^2+W61^2)</f>
        <v>0.29154765051668347</v>
      </c>
      <c r="Y61" s="21">
        <f t="shared" ref="Y61" si="567">(I61-$I$20)*100</f>
        <v>-0.39999999999054126</v>
      </c>
      <c r="Z61" s="21">
        <f t="shared" ref="Z61" si="568">SQRT((G61-$G$20)^2+(H61-$H$20)^2+(I61-$I$20)^2)*100</f>
        <v>0.49497477967491554</v>
      </c>
      <c r="AA61" s="21">
        <f t="shared" ref="AA61" si="569">Z61/F61</f>
        <v>2.7755595121957501E-3</v>
      </c>
      <c r="AB61" s="22">
        <f t="shared" ref="AB61" si="570">(AA61-$AA$20)/(F61-$F$20)</f>
        <v>1.5563885115116146E-5</v>
      </c>
      <c r="AC61" s="26"/>
      <c r="AD61" s="52">
        <f t="shared" ref="AD61" si="571">IF(F61&lt;=0,NA(),IF((G61-$G$20)&lt;0,ATAN2((H61-$H$20),(G61-$G$20))*180/PI()+360,ATAN2((H61-$H$20),(G61-$G$20))*180/PI()))</f>
        <v>239.03622306525133</v>
      </c>
      <c r="AE61" s="53">
        <f t="shared" ref="AE61" si="572">IF(E61&lt;=0,NA(),ATAN(Y61/X61)*180/PI())</f>
        <v>-53.912847716254738</v>
      </c>
      <c r="AF61" s="26"/>
      <c r="AG61" s="67">
        <f t="shared" ref="AG61" si="573">1/(O61/E61)</f>
        <v>34.520733752477398</v>
      </c>
      <c r="AH61" s="67">
        <f t="shared" ref="AH61" si="574">1/(Z61/F61)</f>
        <v>360.28771698319599</v>
      </c>
      <c r="AI61" s="26"/>
      <c r="AJ61" s="20">
        <f t="shared" ref="AJ61" si="575">SQRT((G61-$E$11)^2+(H61-$F$11)^2+(I61-$G$11)^2)</f>
        <v>132.67339741111988</v>
      </c>
    </row>
    <row r="62" spans="2:36" ht="15.75" x14ac:dyDescent="0.25">
      <c r="B62" s="113">
        <v>43</v>
      </c>
      <c r="C62" s="114"/>
      <c r="D62" s="100">
        <v>45466.625</v>
      </c>
      <c r="E62" s="97">
        <f t="shared" ref="E62" si="576">D62-D61</f>
        <v>9</v>
      </c>
      <c r="F62" s="98">
        <f t="shared" ref="F62" si="577">D62-D$20</f>
        <v>187.33333333333576</v>
      </c>
      <c r="G62" s="17">
        <v>808891.15800000005</v>
      </c>
      <c r="H62" s="17">
        <v>9158950.9024999999</v>
      </c>
      <c r="I62" s="18">
        <v>2528.261</v>
      </c>
      <c r="K62" s="19">
        <f t="shared" ref="K62" si="578">(G62-G61)*100</f>
        <v>-1.3000000035390258</v>
      </c>
      <c r="L62" s="20">
        <f t="shared" ref="L62" si="579">(H62-H61)*100</f>
        <v>0.40000006556510925</v>
      </c>
      <c r="M62" s="20">
        <f t="shared" ref="M62" si="580">SQRT(K62^2+L62^2)</f>
        <v>1.3601470735378431</v>
      </c>
      <c r="N62" s="20">
        <f t="shared" ref="N62" si="581">(I62-I61)*100</f>
        <v>9.9999999974897946E-2</v>
      </c>
      <c r="O62" s="21">
        <f t="shared" ref="O62" si="582">(SQRT((G62-G61)^2+(H62-H61)^2+(I62-I61)^2)*100)</f>
        <v>1.3638181923000361</v>
      </c>
      <c r="P62" s="21">
        <f t="shared" ref="P62" si="583">O62/(F62-F61)</f>
        <v>0.15153535470000401</v>
      </c>
      <c r="Q62" s="22">
        <f t="shared" ref="Q62" si="584">(P62-P61)/(F62-F61)</f>
        <v>1.3618584072543601E-2</v>
      </c>
      <c r="R62" s="26"/>
      <c r="S62" s="52">
        <f t="shared" ref="S62" si="585">IF(K62&lt;0, ATAN2(L62,K62)*180/PI()+360,ATAN2(L62,K62)*180/PI())</f>
        <v>287.10273156498567</v>
      </c>
      <c r="T62" s="53">
        <f t="shared" ref="T62" si="586">ATAN(N62/M62)*180/PI()</f>
        <v>4.2049039039310987</v>
      </c>
      <c r="U62" s="26"/>
      <c r="V62" s="23">
        <f t="shared" ref="V62" si="587">(G62-$G$20)*100</f>
        <v>-1.5499999979510903</v>
      </c>
      <c r="W62" s="21">
        <f t="shared" ref="W62" si="588">(H62-$H$20)*100</f>
        <v>0.24999994784593582</v>
      </c>
      <c r="X62" s="21">
        <f t="shared" ref="X62" si="589">SQRT(V62^2+W62^2)</f>
        <v>1.5700318364833723</v>
      </c>
      <c r="Y62" s="21">
        <f t="shared" ref="Y62" si="590">(I62-$I$20)*100</f>
        <v>-0.30000000001564331</v>
      </c>
      <c r="Z62" s="21">
        <f t="shared" ref="Z62" si="591">SQRT((G62-$G$20)^2+(H62-$H$20)^2+(I62-$I$20)^2)*100</f>
        <v>1.5984367261736501</v>
      </c>
      <c r="AA62" s="21">
        <f t="shared" ref="AA62" si="592">Z62/F62</f>
        <v>8.5325803888272028E-3</v>
      </c>
      <c r="AB62" s="22">
        <f t="shared" ref="AB62" si="593">(AA62-$AA$20)/(F62-$F$20)</f>
        <v>4.5547582146763835E-5</v>
      </c>
      <c r="AC62" s="26"/>
      <c r="AD62" s="52">
        <f t="shared" ref="AD62" si="594">IF(F62&lt;=0,NA(),IF((G62-$G$20)&lt;0,ATAN2((H62-$H$20),(G62-$G$20))*180/PI()+360,ATAN2((H62-$H$20),(G62-$G$20))*180/PI()))</f>
        <v>279.16234517863302</v>
      </c>
      <c r="AE62" s="53">
        <f t="shared" ref="AE62" si="595">IF(E62&lt;=0,NA(),ATAN(Y62/X62)*180/PI())</f>
        <v>-10.817619401613973</v>
      </c>
      <c r="AF62" s="26"/>
      <c r="AG62" s="67">
        <f t="shared" ref="AG62" si="596">1/(O62/E62)</f>
        <v>6.5991200665990428</v>
      </c>
      <c r="AH62" s="67">
        <f t="shared" ref="AH62" si="597">1/(Z62/F62)</f>
        <v>117.19784103170335</v>
      </c>
      <c r="AI62" s="26"/>
      <c r="AJ62" s="20">
        <f t="shared" ref="AJ62" si="598">SQRT((G62-$E$11)^2+(H62-$F$11)^2+(I62-$G$11)^2)</f>
        <v>132.6735370088775</v>
      </c>
    </row>
    <row r="63" spans="2:36" ht="15.75" x14ac:dyDescent="0.25">
      <c r="B63" s="113">
        <v>44</v>
      </c>
      <c r="C63" s="114"/>
      <c r="D63" s="100">
        <v>45478.625</v>
      </c>
      <c r="E63" s="97">
        <f t="shared" ref="E63" si="599">D63-D62</f>
        <v>12</v>
      </c>
      <c r="F63" s="98">
        <f t="shared" ref="F63" si="600">D63-D$20</f>
        <v>199.33333333333576</v>
      </c>
      <c r="G63" s="17">
        <v>808891.15500000003</v>
      </c>
      <c r="H63" s="17">
        <v>9158950.9045000002</v>
      </c>
      <c r="I63" s="18">
        <v>2528.2570000000001</v>
      </c>
      <c r="K63" s="19">
        <f t="shared" ref="K63" si="601">(G63-G62)*100</f>
        <v>-0.30000000260770321</v>
      </c>
      <c r="L63" s="20">
        <f t="shared" ref="L63" si="602">(H63-H62)*100</f>
        <v>0.20000003278255463</v>
      </c>
      <c r="M63" s="20">
        <f t="shared" ref="M63" si="603">SQRT(K63^2+L63^2)</f>
        <v>0.36055514790062954</v>
      </c>
      <c r="N63" s="20">
        <f t="shared" ref="N63" si="604">(I63-I62)*100</f>
        <v>-0.39999999999054126</v>
      </c>
      <c r="O63" s="21">
        <f t="shared" ref="O63" si="605">(SQRT((G63-G62)^2+(H63-H62)^2+(I63-I62)^2)*100)</f>
        <v>0.53851649433427562</v>
      </c>
      <c r="P63" s="21">
        <f t="shared" ref="P63" si="606">O63/(F63-F62)</f>
        <v>4.4876374527856304E-2</v>
      </c>
      <c r="Q63" s="22">
        <f t="shared" ref="Q63" si="607">(P63-P62)/(F63-F62)</f>
        <v>-8.8882483476789755E-3</v>
      </c>
      <c r="R63" s="26"/>
      <c r="S63" s="52">
        <f t="shared" ref="S63" si="608">IF(K63&lt;0, ATAN2(L63,K63)*180/PI()+360,ATAN2(L63,K63)*180/PI())</f>
        <v>303.69007163066055</v>
      </c>
      <c r="T63" s="53">
        <f t="shared" ref="T63" si="609">ATAN(N63/M63)*180/PI()</f>
        <v>-47.968884616561361</v>
      </c>
      <c r="U63" s="26"/>
      <c r="V63" s="23">
        <f t="shared" ref="V63" si="610">(G63-$G$20)*100</f>
        <v>-1.8500000005587935</v>
      </c>
      <c r="W63" s="21">
        <f t="shared" ref="W63" si="611">(H63-$H$20)*100</f>
        <v>0.44999998062849045</v>
      </c>
      <c r="X63" s="21">
        <f t="shared" ref="X63" si="612">SQRT(V63^2+W63^2)</f>
        <v>1.9039432724304519</v>
      </c>
      <c r="Y63" s="21">
        <f t="shared" ref="Y63" si="613">(I63-$I$20)*100</f>
        <v>-0.70000000000618456</v>
      </c>
      <c r="Z63" s="21">
        <f t="shared" ref="Z63" si="614">SQRT((G63-$G$20)^2+(H63-$H$20)^2+(I63-$I$20)^2)*100</f>
        <v>2.0285462737245696</v>
      </c>
      <c r="AA63" s="21">
        <f t="shared" ref="AA63" si="615">Z63/F63</f>
        <v>1.0176653547113102E-2</v>
      </c>
      <c r="AB63" s="22">
        <f t="shared" ref="AB63" si="616">(AA63-$AA$20)/(F63-$F$20)</f>
        <v>5.105344588852665E-5</v>
      </c>
      <c r="AC63" s="26"/>
      <c r="AD63" s="52">
        <f t="shared" ref="AD63" si="617">IF(F63&lt;=0,NA(),IF((G63-$G$20)&lt;0,ATAN2((H63-$H$20),(G63-$G$20))*180/PI()+360,ATAN2((H63-$H$20),(G63-$G$20))*180/PI()))</f>
        <v>283.67130656178671</v>
      </c>
      <c r="AE63" s="53">
        <f t="shared" ref="AE63" si="618">IF(E63&lt;=0,NA(),ATAN(Y63/X63)*180/PI())</f>
        <v>-20.186355893107695</v>
      </c>
      <c r="AF63" s="26"/>
      <c r="AG63" s="67">
        <f t="shared" ref="AG63" si="619">1/(O63/E63)</f>
        <v>22.283440017625882</v>
      </c>
      <c r="AH63" s="67">
        <f t="shared" ref="AH63" si="620">1/(Z63/F63)</f>
        <v>98.264129300508472</v>
      </c>
      <c r="AI63" s="26"/>
      <c r="AJ63" s="20">
        <f t="shared" ref="AJ63" si="621">SQRT((G63-$E$11)^2+(H63-$F$11)^2+(I63-$G$11)^2)</f>
        <v>132.67238615237605</v>
      </c>
    </row>
    <row r="64" spans="2:36" ht="15.75" x14ac:dyDescent="0.25">
      <c r="B64" s="113">
        <v>45</v>
      </c>
      <c r="C64" s="114"/>
      <c r="D64" s="100">
        <v>45486.625</v>
      </c>
      <c r="E64" s="97">
        <f t="shared" ref="E64" si="622">D64-D63</f>
        <v>8</v>
      </c>
      <c r="F64" s="98">
        <f t="shared" ref="F64" si="623">D64-D$20</f>
        <v>207.33333333333576</v>
      </c>
      <c r="G64" s="17">
        <v>808891.15950000007</v>
      </c>
      <c r="H64" s="17">
        <v>9158950.9045000002</v>
      </c>
      <c r="I64" s="18">
        <v>2528.2560000000003</v>
      </c>
      <c r="K64" s="19">
        <f t="shared" ref="K64" si="624">(G64-G63)*100</f>
        <v>0.45000000391155481</v>
      </c>
      <c r="L64" s="20">
        <f t="shared" ref="L64" si="625">(H64-H63)*100</f>
        <v>0</v>
      </c>
      <c r="M64" s="20">
        <f t="shared" ref="M64" si="626">SQRT(K64^2+L64^2)</f>
        <v>0.45000000391155481</v>
      </c>
      <c r="N64" s="20">
        <f t="shared" ref="N64" si="627">(I64-I63)*100</f>
        <v>-9.9999999974897946E-2</v>
      </c>
      <c r="O64" s="21">
        <f t="shared" ref="O64" si="628">(SQRT((G64-G63)^2+(H64-H63)^2+(I64-I63)^2)*100)</f>
        <v>0.4609772266776081</v>
      </c>
      <c r="P64" s="21">
        <f t="shared" ref="P64" si="629">O64/(F64-F63)</f>
        <v>5.7622153334701012E-2</v>
      </c>
      <c r="Q64" s="22">
        <f t="shared" ref="Q64" si="630">(P64-P63)/(F64-F63)</f>
        <v>1.5932223508555885E-3</v>
      </c>
      <c r="R64" s="26"/>
      <c r="S64" s="52">
        <f t="shared" ref="S64" si="631">IF(K64&lt;0, ATAN2(L64,K64)*180/PI()+360,ATAN2(L64,K64)*180/PI())</f>
        <v>90</v>
      </c>
      <c r="T64" s="53">
        <f t="shared" ref="T64" si="632">ATAN(N64/M64)*180/PI()</f>
        <v>-12.528807600639668</v>
      </c>
      <c r="U64" s="26"/>
      <c r="V64" s="23">
        <f t="shared" ref="V64" si="633">(G64-$G$20)*100</f>
        <v>-1.3999999966472387</v>
      </c>
      <c r="W64" s="21">
        <f t="shared" ref="W64" si="634">(H64-$H$20)*100</f>
        <v>0.44999998062849045</v>
      </c>
      <c r="X64" s="21">
        <f t="shared" ref="X64" si="635">SQRT(V64^2+W64^2)</f>
        <v>1.4705441078654902</v>
      </c>
      <c r="Y64" s="21">
        <f t="shared" ref="Y64" si="636">(I64-$I$20)*100</f>
        <v>-0.79999999998108251</v>
      </c>
      <c r="Z64" s="21">
        <f t="shared" ref="Z64" si="637">SQRT((G64-$G$20)^2+(H64-$H$20)^2+(I64-$I$20)^2)*100</f>
        <v>1.6740668962582237</v>
      </c>
      <c r="AA64" s="21">
        <f t="shared" ref="AA64" si="638">Z64/F64</f>
        <v>8.0742776346858711E-3</v>
      </c>
      <c r="AB64" s="22">
        <f t="shared" ref="AB64" si="639">(AA64-$AA$20)/(F64-$F$20)</f>
        <v>3.8943461260542331E-5</v>
      </c>
      <c r="AC64" s="26"/>
      <c r="AD64" s="52">
        <f t="shared" ref="AD64" si="640">IF(F64&lt;=0,NA(),IF((G64-$G$20)&lt;0,ATAN2((H64-$H$20),(G64-$G$20))*180/PI()+360,ATAN2((H64-$H$20),(G64-$G$20))*180/PI()))</f>
        <v>287.81888823594545</v>
      </c>
      <c r="AE64" s="53">
        <f t="shared" ref="AE64" si="641">IF(E64&lt;=0,NA(),ATAN(Y64/X64)*180/PI())</f>
        <v>-28.546912445201873</v>
      </c>
      <c r="AF64" s="26"/>
      <c r="AG64" s="67">
        <f t="shared" ref="AG64" si="642">1/(O64/E64)</f>
        <v>17.354436481945626</v>
      </c>
      <c r="AH64" s="67">
        <f t="shared" ref="AH64" si="643">1/(Z64/F64)</f>
        <v>123.85008854589688</v>
      </c>
      <c r="AI64" s="26"/>
      <c r="AJ64" s="20">
        <f t="shared" ref="AJ64" si="644">SQRT((G64-$E$11)^2+(H64-$F$11)^2+(I64-$G$11)^2)</f>
        <v>132.67099393843426</v>
      </c>
    </row>
    <row r="65" spans="2:36" ht="15.75" x14ac:dyDescent="0.25">
      <c r="B65" s="113">
        <v>46</v>
      </c>
      <c r="C65" s="114"/>
      <c r="D65" s="100">
        <v>45497.625</v>
      </c>
      <c r="E65" s="97">
        <f t="shared" ref="E65" si="645">D65-D64</f>
        <v>11</v>
      </c>
      <c r="F65" s="98">
        <f t="shared" ref="F65" si="646">D65-D$20</f>
        <v>218.33333333333576</v>
      </c>
      <c r="G65" s="17">
        <v>808891.16850000003</v>
      </c>
      <c r="H65" s="17">
        <v>9158950.8990000002</v>
      </c>
      <c r="I65" s="18">
        <v>2528.2555000000002</v>
      </c>
      <c r="K65" s="19">
        <f t="shared" ref="K65" si="647">(G65-G64)*100</f>
        <v>0.89999999618157744</v>
      </c>
      <c r="L65" s="20">
        <f t="shared" ref="L65" si="648">(H65-H64)*100</f>
        <v>-0.54999999701976776</v>
      </c>
      <c r="M65" s="20">
        <f t="shared" ref="M65" si="649">SQRT(K65^2+L65^2)</f>
        <v>1.0547511506742167</v>
      </c>
      <c r="N65" s="20">
        <f t="shared" ref="N65" si="650">(I65-I64)*100</f>
        <v>-5.0000000010186341E-2</v>
      </c>
      <c r="O65" s="21">
        <f t="shared" ref="O65" si="651">(SQRT((G65-G64)^2+(H65-H64)^2+(I65-I64)^2)*100)</f>
        <v>1.0559355992907913</v>
      </c>
      <c r="P65" s="21">
        <f t="shared" ref="P65" si="652">O65/(F65-F64)</f>
        <v>9.5994145390071936E-2</v>
      </c>
      <c r="Q65" s="22">
        <f t="shared" ref="Q65" si="653">(P65-P64)/(F65-F64)</f>
        <v>3.4883629141246294E-3</v>
      </c>
      <c r="R65" s="26"/>
      <c r="S65" s="52">
        <f t="shared" ref="S65" si="654">IF(K65&lt;0, ATAN2(L65,K65)*180/PI()+360,ATAN2(L65,K65)*180/PI())</f>
        <v>121.42956558486051</v>
      </c>
      <c r="T65" s="53">
        <f t="shared" ref="T65" si="655">ATAN(N65/M65)*180/PI()</f>
        <v>-2.7140486680358449</v>
      </c>
      <c r="U65" s="26"/>
      <c r="V65" s="23">
        <f t="shared" ref="V65" si="656">(G65-$G$20)*100</f>
        <v>-0.50000000046566129</v>
      </c>
      <c r="W65" s="21">
        <f t="shared" ref="W65" si="657">(H65-$H$20)*100</f>
        <v>-0.10000001639127731</v>
      </c>
      <c r="X65" s="21">
        <f t="shared" ref="X65" si="658">SQRT(V65^2+W65^2)</f>
        <v>0.50990195503049118</v>
      </c>
      <c r="Y65" s="21">
        <f t="shared" ref="Y65" si="659">(I65-$I$20)*100</f>
        <v>-0.84999999999126885</v>
      </c>
      <c r="Z65" s="21">
        <f t="shared" ref="Z65" si="660">SQRT((G65-$G$20)^2+(H65-$H$20)^2+(I65-$I$20)^2)*100</f>
        <v>0.99121138196101954</v>
      </c>
      <c r="AA65" s="21">
        <f t="shared" ref="AA65" si="661">Z65/F65</f>
        <v>4.539899459363398E-3</v>
      </c>
      <c r="AB65" s="22">
        <f t="shared" ref="AB65" si="662">(AA65-$AA$20)/(F65-$F$20)</f>
        <v>2.0793432638305409E-5</v>
      </c>
      <c r="AC65" s="26"/>
      <c r="AD65" s="52">
        <f t="shared" ref="AD65" si="663">IF(F65&lt;=0,NA(),IF((G65-$G$20)&lt;0,ATAN2((H65-$H$20),(G65-$G$20))*180/PI()+360,ATAN2((H65-$H$20),(G65-$G$20))*180/PI()))</f>
        <v>258.69006573018186</v>
      </c>
      <c r="AE65" s="53">
        <f t="shared" ref="AE65" si="664">IF(E65&lt;=0,NA(),ATAN(Y65/X65)*180/PI())</f>
        <v>-59.041103198484478</v>
      </c>
      <c r="AF65" s="26"/>
      <c r="AG65" s="67">
        <f t="shared" ref="AG65" si="665">1/(O65/E65)</f>
        <v>10.417301971245255</v>
      </c>
      <c r="AH65" s="67">
        <f t="shared" ref="AH65" si="666">1/(Z65/F65)</f>
        <v>220.2691951553094</v>
      </c>
      <c r="AI65" s="26"/>
      <c r="AJ65" s="20">
        <f t="shared" ref="AJ65" si="667">SQRT((G65-$E$11)^2+(H65-$F$11)^2+(I65-$G$11)^2)</f>
        <v>132.67350647965699</v>
      </c>
    </row>
    <row r="66" spans="2:36" ht="15.75" x14ac:dyDescent="0.25">
      <c r="B66" s="113">
        <v>47</v>
      </c>
      <c r="C66" s="114"/>
      <c r="D66" s="100">
        <v>45501.416666666664</v>
      </c>
      <c r="E66" s="97">
        <f t="shared" ref="E66:E67" si="668">D66-D65</f>
        <v>3.7916666666642413</v>
      </c>
      <c r="F66" s="98">
        <f t="shared" ref="F66:F67" si="669">D66-D$20</f>
        <v>222.125</v>
      </c>
      <c r="G66" s="17">
        <v>808891.17500000005</v>
      </c>
      <c r="H66" s="17">
        <v>9158950.898</v>
      </c>
      <c r="I66" s="18">
        <v>2528.2570000000001</v>
      </c>
      <c r="K66" s="19">
        <f t="shared" ref="K66:K67" si="670">(G66-G65)*100</f>
        <v>0.65000000176951289</v>
      </c>
      <c r="L66" s="20">
        <f t="shared" ref="L66:L67" si="671">(H66-H65)*100</f>
        <v>-0.10000001639127731</v>
      </c>
      <c r="M66" s="20">
        <f t="shared" ref="M66:M67" si="672">SQRT(K66^2+L66^2)</f>
        <v>0.65764732613964338</v>
      </c>
      <c r="N66" s="20">
        <f t="shared" ref="N66:N67" si="673">(I66-I65)*100</f>
        <v>0.14999999998508429</v>
      </c>
      <c r="O66" s="21">
        <f t="shared" ref="O66:O67" si="674">(SQRT((G66-G65)^2+(H66-H65)^2+(I66-I65)^2)*100)</f>
        <v>0.67453688229343534</v>
      </c>
      <c r="P66" s="21">
        <f t="shared" ref="P66:P67" si="675">O66/(F66-F65)</f>
        <v>0.17789983708849233</v>
      </c>
      <c r="Q66" s="22">
        <f t="shared" ref="Q66:Q67" si="676">(P66-P65)/(F66-F65)</f>
        <v>2.1601501107289527E-2</v>
      </c>
      <c r="R66" s="26"/>
      <c r="S66" s="52">
        <f t="shared" ref="S66:S67" si="677">IF(K66&lt;0, ATAN2(L66,K66)*180/PI()+360,ATAN2(L66,K66)*180/PI())</f>
        <v>98.746163650554266</v>
      </c>
      <c r="T66" s="53">
        <f t="shared" ref="T66:T67" si="678">ATAN(N66/M66)*180/PI()</f>
        <v>12.848554446122529</v>
      </c>
      <c r="U66" s="26"/>
      <c r="V66" s="23">
        <f t="shared" ref="V66:V67" si="679">(G66-$G$20)*100</f>
        <v>0.1500000013038516</v>
      </c>
      <c r="W66" s="21">
        <f t="shared" ref="W66:W67" si="680">(H66-$H$20)*100</f>
        <v>-0.20000003278255463</v>
      </c>
      <c r="X66" s="21">
        <f t="shared" ref="X66:X67" si="681">SQRT(V66^2+W66^2)</f>
        <v>0.25000002700835539</v>
      </c>
      <c r="Y66" s="21">
        <f t="shared" ref="Y66:Y67" si="682">(I66-$I$20)*100</f>
        <v>-0.70000000000618456</v>
      </c>
      <c r="Z66" s="21">
        <f t="shared" ref="Z66:Z67" si="683">SQRT((G66-$G$20)^2+(H66-$H$20)^2+(I66-$I$20)^2)*100</f>
        <v>0.74330344645564295</v>
      </c>
      <c r="AA66" s="21">
        <f t="shared" ref="AA66:AA67" si="684">Z66/F66</f>
        <v>3.3463295282189893E-3</v>
      </c>
      <c r="AB66" s="22">
        <f t="shared" ref="AB66:AB67" si="685">(AA66-$AA$20)/(F66-$F$20)</f>
        <v>1.5065073846793424E-5</v>
      </c>
      <c r="AC66" s="26"/>
      <c r="AD66" s="52">
        <f t="shared" ref="AD66:AD67" si="686">IF(F66&lt;=0,NA(),IF((G66-$G$20)&lt;0,ATAN2((H66-$H$20),(G66-$G$20))*180/PI()+360,ATAN2((H66-$H$20),(G66-$G$20))*180/PI()))</f>
        <v>143.13010662302375</v>
      </c>
      <c r="AE66" s="53">
        <f t="shared" ref="AE66:AE67" si="687">IF(E66&lt;=0,NA(),ATAN(Y66/X66)*180/PI())</f>
        <v>-70.346173981518206</v>
      </c>
      <c r="AF66" s="26"/>
      <c r="AG66" s="67">
        <f t="shared" ref="AG66:AG67" si="688">1/(O66/E66)</f>
        <v>5.6211406169111449</v>
      </c>
      <c r="AH66" s="67">
        <f t="shared" ref="AH66:AH67" si="689">1/(Z66/F66)</f>
        <v>298.8348850784663</v>
      </c>
      <c r="AI66" s="26"/>
      <c r="AJ66" s="20">
        <f t="shared" ref="AJ66:AJ67" si="690">SQRT((G66-$E$11)^2+(H66-$F$11)^2+(I66-$G$11)^2)</f>
        <v>132.6725584178869</v>
      </c>
    </row>
    <row r="67" spans="2:36" ht="15.75" x14ac:dyDescent="0.25">
      <c r="B67" s="113">
        <v>48</v>
      </c>
      <c r="C67" s="114"/>
      <c r="D67" s="100">
        <v>45507.625</v>
      </c>
      <c r="E67" s="97">
        <f t="shared" si="668"/>
        <v>6.2083333333357587</v>
      </c>
      <c r="F67" s="98">
        <f t="shared" si="669"/>
        <v>228.33333333333576</v>
      </c>
      <c r="G67" s="17">
        <v>808891.17050000001</v>
      </c>
      <c r="H67" s="17">
        <v>9158950.898</v>
      </c>
      <c r="I67" s="18">
        <v>2528.2555000000002</v>
      </c>
      <c r="K67" s="19">
        <f t="shared" si="670"/>
        <v>-0.45000000391155481</v>
      </c>
      <c r="L67" s="20">
        <f t="shared" si="671"/>
        <v>0</v>
      </c>
      <c r="M67" s="20">
        <f t="shared" si="672"/>
        <v>0.45000000391155481</v>
      </c>
      <c r="N67" s="20">
        <f t="shared" si="673"/>
        <v>-0.14999999998508429</v>
      </c>
      <c r="O67" s="21">
        <f t="shared" si="674"/>
        <v>0.47434165273136686</v>
      </c>
      <c r="P67" s="21">
        <f t="shared" si="675"/>
        <v>7.6404024600995685E-2</v>
      </c>
      <c r="Q67" s="22">
        <f t="shared" si="676"/>
        <v>-1.6348318789925959E-2</v>
      </c>
      <c r="R67" s="26"/>
      <c r="S67" s="52">
        <f t="shared" si="677"/>
        <v>270</v>
      </c>
      <c r="T67" s="53">
        <f t="shared" si="678"/>
        <v>-18.434948671802413</v>
      </c>
      <c r="U67" s="26"/>
      <c r="V67" s="23">
        <f t="shared" si="679"/>
        <v>-0.30000000260770321</v>
      </c>
      <c r="W67" s="21">
        <f t="shared" si="680"/>
        <v>-0.20000003278255463</v>
      </c>
      <c r="X67" s="21">
        <f t="shared" si="681"/>
        <v>0.36055514790062954</v>
      </c>
      <c r="Y67" s="21">
        <f t="shared" si="682"/>
        <v>-0.84999999999126885</v>
      </c>
      <c r="Z67" s="21">
        <f t="shared" si="683"/>
        <v>0.92330927357132175</v>
      </c>
      <c r="AA67" s="21">
        <f t="shared" si="684"/>
        <v>4.0436902492174244E-3</v>
      </c>
      <c r="AB67" s="22">
        <f t="shared" si="685"/>
        <v>1.7709592332338898E-5</v>
      </c>
      <c r="AC67" s="26"/>
      <c r="AD67" s="52">
        <f t="shared" si="686"/>
        <v>236.30992836933945</v>
      </c>
      <c r="AE67" s="53">
        <f t="shared" si="687"/>
        <v>-67.014191663676144</v>
      </c>
      <c r="AF67" s="26"/>
      <c r="AG67" s="67">
        <f t="shared" si="688"/>
        <v>13.088315768996392</v>
      </c>
      <c r="AH67" s="67">
        <f t="shared" si="689"/>
        <v>247.29886276366744</v>
      </c>
      <c r="AI67" s="26"/>
      <c r="AJ67" s="20">
        <f t="shared" si="690"/>
        <v>132.67385729920849</v>
      </c>
    </row>
    <row r="68" spans="2:36" ht="15.75" x14ac:dyDescent="0.25">
      <c r="B68" s="113">
        <v>49</v>
      </c>
      <c r="C68" s="114"/>
      <c r="D68" s="100">
        <v>45515.625</v>
      </c>
      <c r="E68" s="97">
        <f t="shared" ref="E68" si="691">D68-D67</f>
        <v>8</v>
      </c>
      <c r="F68" s="98">
        <f t="shared" ref="F68" si="692">D68-D$20</f>
        <v>236.33333333333576</v>
      </c>
      <c r="G68" s="17">
        <v>808891.21399999992</v>
      </c>
      <c r="H68" s="17">
        <v>9158950.8839999996</v>
      </c>
      <c r="I68" s="18">
        <v>2528.2574999999997</v>
      </c>
      <c r="K68" s="19">
        <f t="shared" ref="K68" si="693">(G68-G67)*100</f>
        <v>4.3499999912455678</v>
      </c>
      <c r="L68" s="20">
        <f t="shared" ref="L68" si="694">(H68-H67)*100</f>
        <v>-1.4000000432133675</v>
      </c>
      <c r="M68" s="20">
        <f t="shared" ref="M68" si="695">SQRT(K68^2+L68^2)</f>
        <v>4.5697374153045018</v>
      </c>
      <c r="N68" s="20">
        <f t="shared" ref="N68" si="696">(I68-I67)*100</f>
        <v>0.19999999994979589</v>
      </c>
      <c r="O68" s="21">
        <f t="shared" ref="O68" si="697">(SQRT((G68-G67)^2+(H68-H67)^2+(I68-I67)^2)*100)</f>
        <v>4.5741119405643964</v>
      </c>
      <c r="P68" s="21">
        <f t="shared" ref="P68" si="698">O68/(F68-F67)</f>
        <v>0.57176399257054955</v>
      </c>
      <c r="Q68" s="22">
        <f t="shared" ref="Q68" si="699">(P68-P67)/(F68-F67)</f>
        <v>6.191999599619423E-2</v>
      </c>
      <c r="R68" s="26"/>
      <c r="S68" s="52">
        <f t="shared" ref="S68" si="700">IF(K68&lt;0, ATAN2(L68,K68)*180/PI()+360,ATAN2(L68,K68)*180/PI())</f>
        <v>107.84020485709095</v>
      </c>
      <c r="T68" s="53">
        <f t="shared" ref="T68" si="701">ATAN(N68/M68)*180/PI()</f>
        <v>2.5060187629535462</v>
      </c>
      <c r="U68" s="26"/>
      <c r="V68" s="23">
        <f t="shared" ref="V68" si="702">(G68-$G$20)*100</f>
        <v>4.0499999886378646</v>
      </c>
      <c r="W68" s="21">
        <f t="shared" ref="W68" si="703">(H68-$H$20)*100</f>
        <v>-1.6000000759959221</v>
      </c>
      <c r="X68" s="21">
        <f t="shared" ref="X68" si="704">SQRT(V68^2+W68^2)</f>
        <v>4.35459529131625</v>
      </c>
      <c r="Y68" s="21">
        <f t="shared" ref="Y68" si="705">(I68-$I$20)*100</f>
        <v>-0.65000000004147296</v>
      </c>
      <c r="Z68" s="21">
        <f t="shared" ref="Z68" si="706">SQRT((G68-$G$20)^2+(H68-$H$20)^2+(I68-$I$20)^2)*100</f>
        <v>4.4028400097218583</v>
      </c>
      <c r="AA68" s="21">
        <f t="shared" ref="AA68" si="707">Z68/F68</f>
        <v>1.862978847555069E-2</v>
      </c>
      <c r="AB68" s="22">
        <f t="shared" ref="AB68" si="708">(AA68-$AA$20)/(F68-$F$20)</f>
        <v>7.8828442068619881E-5</v>
      </c>
      <c r="AC68" s="26"/>
      <c r="AD68" s="52">
        <f t="shared" ref="AD68" si="709">IF(F68&lt;=0,NA(),IF((G68-$G$20)&lt;0,ATAN2((H68-$H$20),(G68-$G$20))*180/PI()+360,ATAN2((H68-$H$20),(G68-$G$20))*180/PI()))</f>
        <v>111.55708026994468</v>
      </c>
      <c r="AE68" s="53">
        <f t="shared" ref="AE68" si="710">IF(E68&lt;=0,NA(),ATAN(Y68/X68)*180/PI())</f>
        <v>-8.4897213323889442</v>
      </c>
      <c r="AF68" s="26"/>
      <c r="AG68" s="67">
        <f t="shared" ref="AG68" si="711">1/(O68/E68)</f>
        <v>1.7489733753680032</v>
      </c>
      <c r="AH68" s="67">
        <f t="shared" ref="AH68" si="712">1/(Z68/F68)</f>
        <v>53.677474723471882</v>
      </c>
      <c r="AI68" s="26"/>
      <c r="AJ68" s="20">
        <f t="shared" ref="AJ68" si="713">SQRT((G68-$E$11)^2+(H68-$F$11)^2+(I68-$G$11)^2)</f>
        <v>132.67418520389339</v>
      </c>
    </row>
    <row r="69" spans="2:36" ht="15.75" x14ac:dyDescent="0.25">
      <c r="B69" s="113">
        <v>50</v>
      </c>
      <c r="C69" s="114"/>
      <c r="D69" s="100">
        <v>45522.416666666664</v>
      </c>
      <c r="E69" s="97">
        <f t="shared" ref="E69:E70" si="714">D69-D68</f>
        <v>6.7916666666642413</v>
      </c>
      <c r="F69" s="98">
        <f t="shared" ref="F69:F70" si="715">D69-D$20</f>
        <v>243.125</v>
      </c>
      <c r="G69" s="17">
        <v>808891.17749999999</v>
      </c>
      <c r="H69" s="17">
        <v>9158950.8940000013</v>
      </c>
      <c r="I69" s="18">
        <v>2528.2530000000002</v>
      </c>
      <c r="K69" s="19">
        <f t="shared" ref="K69:K70" si="716">(G69-G68)*100</f>
        <v>-3.6499999929219484</v>
      </c>
      <c r="L69" s="20">
        <f t="shared" ref="L69:L70" si="717">(H69-H68)*100</f>
        <v>1.0000001639127731</v>
      </c>
      <c r="M69" s="20">
        <f t="shared" ref="M69:M70" si="718">SQRT(K69^2+L69^2)</f>
        <v>3.7845079305182856</v>
      </c>
      <c r="N69" s="20">
        <f t="shared" ref="N69:N70" si="719">(I69-I68)*100</f>
        <v>-0.44999999995525286</v>
      </c>
      <c r="O69" s="21">
        <f t="shared" ref="O69:O70" si="720">(SQRT((G69-G68)^2+(H69-H68)^2+(I69-I68)^2)*100)</f>
        <v>3.811167836256431</v>
      </c>
      <c r="P69" s="21">
        <f t="shared" ref="P69:P70" si="721">O69/(F69-F68)</f>
        <v>0.56115354644286508</v>
      </c>
      <c r="Q69" s="22">
        <f t="shared" ref="Q69:Q70" si="722">(P69-P68)/(F69-F68)</f>
        <v>-1.562274276469437E-3</v>
      </c>
      <c r="R69" s="26"/>
      <c r="S69" s="52">
        <f t="shared" ref="S69:S70" si="723">IF(K69&lt;0, ATAN2(L69,K69)*180/PI()+360,ATAN2(L69,K69)*180/PI())</f>
        <v>285.32151249654771</v>
      </c>
      <c r="T69" s="53">
        <f t="shared" ref="T69:T70" si="724">ATAN(N69/M69)*180/PI()</f>
        <v>-6.7809632071473951</v>
      </c>
      <c r="U69" s="26"/>
      <c r="V69" s="23">
        <f t="shared" ref="V69:V70" si="725">(G69-$G$20)*100</f>
        <v>0.39999999571591616</v>
      </c>
      <c r="W69" s="21">
        <f t="shared" ref="W69:W70" si="726">(H69-$H$20)*100</f>
        <v>-0.59999991208314896</v>
      </c>
      <c r="X69" s="21">
        <f t="shared" ref="X69:X70" si="727">SQRT(V69^2+W69^2)</f>
        <v>0.72111017956517531</v>
      </c>
      <c r="Y69" s="21">
        <f t="shared" ref="Y69:Y70" si="728">(I69-$I$20)*100</f>
        <v>-1.0999999999967258</v>
      </c>
      <c r="Z69" s="21">
        <f t="shared" ref="Z69:Z70" si="729">SQRT((G69-$G$20)^2+(H69-$H$20)^2+(I69-$I$20)^2)*100</f>
        <v>1.3152946023858367</v>
      </c>
      <c r="AA69" s="21">
        <f t="shared" ref="AA69:AA70" si="730">Z69/F69</f>
        <v>5.4099520920754211E-3</v>
      </c>
      <c r="AB69" s="22">
        <f t="shared" ref="AB69:AB70" si="731">(AA69-$AA$20)/(F69-$F$20)</f>
        <v>2.2251730969976023E-5</v>
      </c>
      <c r="AC69" s="26"/>
      <c r="AD69" s="52">
        <f t="shared" ref="AD69:AD70" si="732">IF(F69&lt;=0,NA(),IF((G69-$G$20)&lt;0,ATAN2((H69-$H$20),(G69-$G$20))*180/PI()+360,ATAN2((H69-$H$20),(G69-$G$20))*180/PI()))</f>
        <v>146.30992888242395</v>
      </c>
      <c r="AE69" s="53">
        <f t="shared" ref="AE69:AE70" si="733">IF(E69&lt;=0,NA(),ATAN(Y69/X69)*180/PI())</f>
        <v>-56.752966187578153</v>
      </c>
      <c r="AF69" s="26"/>
      <c r="AG69" s="67">
        <f t="shared" ref="AG69:AG70" si="734">1/(O69/E69)</f>
        <v>1.782043446644807</v>
      </c>
      <c r="AH69" s="67">
        <f t="shared" ref="AH69:AH70" si="735">1/(Z69/F69)</f>
        <v>184.84452042834445</v>
      </c>
      <c r="AI69" s="26"/>
      <c r="AJ69" s="20">
        <f t="shared" ref="AJ69:AJ70" si="736">SQRT((G69-$E$11)^2+(H69-$F$11)^2+(I69-$G$11)^2)</f>
        <v>132.67546916102043</v>
      </c>
    </row>
    <row r="70" spans="2:36" ht="15.75" x14ac:dyDescent="0.25">
      <c r="B70" s="113">
        <v>51</v>
      </c>
      <c r="C70" s="114"/>
      <c r="D70" s="100">
        <v>45529.416666666664</v>
      </c>
      <c r="E70" s="97">
        <f t="shared" si="714"/>
        <v>7</v>
      </c>
      <c r="F70" s="98">
        <f t="shared" si="715"/>
        <v>250.125</v>
      </c>
      <c r="G70" s="17">
        <v>808891.18400000001</v>
      </c>
      <c r="H70" s="17">
        <v>9158950.8945000004</v>
      </c>
      <c r="I70" s="18">
        <v>2528.2484999999997</v>
      </c>
      <c r="K70" s="19">
        <f t="shared" si="716"/>
        <v>0.65000000176951289</v>
      </c>
      <c r="L70" s="20">
        <f t="shared" si="717"/>
        <v>4.9999915063381195E-2</v>
      </c>
      <c r="M70" s="20">
        <f t="shared" si="718"/>
        <v>0.65192023577022984</v>
      </c>
      <c r="N70" s="20">
        <f t="shared" si="719"/>
        <v>-0.45000000004620233</v>
      </c>
      <c r="O70" s="21">
        <f t="shared" si="720"/>
        <v>0.79214897200482071</v>
      </c>
      <c r="P70" s="21">
        <f t="shared" si="721"/>
        <v>0.11316413885783153</v>
      </c>
      <c r="Q70" s="22">
        <f t="shared" si="722"/>
        <v>-6.3998486797861937E-2</v>
      </c>
      <c r="R70" s="26"/>
      <c r="S70" s="52">
        <f t="shared" si="723"/>
        <v>85.601302099829567</v>
      </c>
      <c r="T70" s="53">
        <f t="shared" si="724"/>
        <v>-34.616096053798906</v>
      </c>
      <c r="U70" s="26"/>
      <c r="V70" s="23">
        <f t="shared" si="725"/>
        <v>1.049999997485429</v>
      </c>
      <c r="W70" s="21">
        <f t="shared" si="726"/>
        <v>-0.54999999701976776</v>
      </c>
      <c r="X70" s="21">
        <f t="shared" si="727"/>
        <v>1.1853269555026349</v>
      </c>
      <c r="Y70" s="21">
        <f t="shared" si="728"/>
        <v>-1.5500000000429281</v>
      </c>
      <c r="Z70" s="21">
        <f t="shared" si="729"/>
        <v>1.9512816279497489</v>
      </c>
      <c r="AA70" s="21">
        <f t="shared" si="730"/>
        <v>7.8012258988495705E-3</v>
      </c>
      <c r="AB70" s="22">
        <f t="shared" si="731"/>
        <v>3.1189308940927815E-5</v>
      </c>
      <c r="AC70" s="26"/>
      <c r="AD70" s="52">
        <f t="shared" si="732"/>
        <v>117.64597529252757</v>
      </c>
      <c r="AE70" s="53">
        <f t="shared" si="733"/>
        <v>-52.593877431301941</v>
      </c>
      <c r="AF70" s="26"/>
      <c r="AG70" s="67">
        <f t="shared" si="734"/>
        <v>8.8367216866847116</v>
      </c>
      <c r="AH70" s="67">
        <f t="shared" si="735"/>
        <v>128.18498181772532</v>
      </c>
      <c r="AI70" s="26"/>
      <c r="AJ70" s="20">
        <f t="shared" si="736"/>
        <v>132.67286969671017</v>
      </c>
    </row>
    <row r="71" spans="2:36" ht="15.75" x14ac:dyDescent="0.25">
      <c r="B71" s="113">
        <v>52</v>
      </c>
      <c r="C71" s="114"/>
      <c r="D71" s="100">
        <v>45536.375</v>
      </c>
      <c r="E71" s="97">
        <f t="shared" ref="E71" si="737">D71-D70</f>
        <v>6.9583333333357587</v>
      </c>
      <c r="F71" s="98">
        <f t="shared" ref="F71" si="738">D71-D$20</f>
        <v>257.08333333333576</v>
      </c>
      <c r="G71" s="17">
        <v>808891.15999999992</v>
      </c>
      <c r="H71" s="17">
        <v>9158950.9014999997</v>
      </c>
      <c r="I71" s="18">
        <v>2528.2555000000002</v>
      </c>
      <c r="K71" s="19">
        <f t="shared" ref="K71" si="739">(G71-G70)*100</f>
        <v>-2.4000000092200935</v>
      </c>
      <c r="L71" s="20">
        <f t="shared" ref="L71" si="740">(H71-H70)*100</f>
        <v>0.69999992847442627</v>
      </c>
      <c r="M71" s="20">
        <f t="shared" ref="M71" si="741">SQRT(K71^2+L71^2)</f>
        <v>2.49999998882413</v>
      </c>
      <c r="N71" s="20">
        <f t="shared" ref="N71" si="742">(I71-I70)*100</f>
        <v>0.7000000000516593</v>
      </c>
      <c r="O71" s="21">
        <f t="shared" ref="O71" si="743">(SQRT((G71-G70)^2+(H71-H70)^2+(I71-I70)^2)*100)</f>
        <v>2.5961509864014021</v>
      </c>
      <c r="P71" s="21">
        <f t="shared" ref="P71" si="744">O71/(F71-F70)</f>
        <v>0.37309954295576009</v>
      </c>
      <c r="Q71" s="22">
        <f t="shared" ref="Q71" si="745">(P71-P70)/(F71-F70)</f>
        <v>3.7355986217653361E-2</v>
      </c>
      <c r="R71" s="26"/>
      <c r="S71" s="52">
        <f t="shared" ref="S71" si="746">IF(K71&lt;0, ATAN2(L71,K71)*180/PI()+360,ATAN2(L71,K71)*180/PI())</f>
        <v>286.26020307546986</v>
      </c>
      <c r="T71" s="53">
        <f t="shared" ref="T71" si="747">ATAN(N71/M71)*180/PI()</f>
        <v>15.642246524809735</v>
      </c>
      <c r="U71" s="26"/>
      <c r="V71" s="23">
        <f t="shared" ref="V71" si="748">(G71-$G$20)*100</f>
        <v>-1.3500000117346644</v>
      </c>
      <c r="W71" s="21">
        <f t="shared" ref="W71" si="749">(H71-$H$20)*100</f>
        <v>0.14999993145465851</v>
      </c>
      <c r="X71" s="21">
        <f t="shared" ref="X71" si="750">SQRT(V71^2+W71^2)</f>
        <v>1.3583077748139398</v>
      </c>
      <c r="Y71" s="21">
        <f t="shared" ref="Y71" si="751">(I71-$I$20)*100</f>
        <v>-0.84999999999126885</v>
      </c>
      <c r="Z71" s="21">
        <f t="shared" ref="Z71" si="752">SQRT((G71-$G$20)^2+(H71-$H$20)^2+(I71-$I$20)^2)*100</f>
        <v>1.6023420393614947</v>
      </c>
      <c r="AA71" s="21">
        <f t="shared" ref="AA71" si="753">Z71/F71</f>
        <v>6.2327729245827404E-3</v>
      </c>
      <c r="AB71" s="22">
        <f t="shared" ref="AB71" si="754">(AA71-$AA$20)/(F71-$F$20)</f>
        <v>2.4244173450564726E-5</v>
      </c>
      <c r="AC71" s="26"/>
      <c r="AD71" s="52">
        <f t="shared" ref="AD71" si="755">IF(F71&lt;=0,NA(),IF((G71-$G$20)&lt;0,ATAN2((H71-$H$20),(G71-$G$20))*180/PI()+360,ATAN2((H71-$H$20),(G71-$G$20))*180/PI()))</f>
        <v>276.34018881757044</v>
      </c>
      <c r="AE71" s="53">
        <f t="shared" ref="AE71" si="756">IF(E71&lt;=0,NA(),ATAN(Y71/X71)*180/PI())</f>
        <v>-32.037453327714701</v>
      </c>
      <c r="AF71" s="26"/>
      <c r="AG71" s="67">
        <f t="shared" ref="AG71" si="757">1/(O71/E71)</f>
        <v>2.6802498659682734</v>
      </c>
      <c r="AH71" s="67">
        <f t="shared" ref="AH71" si="758">1/(Z71/F71)</f>
        <v>160.44223206911491</v>
      </c>
      <c r="AI71" s="26"/>
      <c r="AJ71" s="20">
        <f t="shared" ref="AJ71" si="759">SQRT((G71-$E$11)^2+(H71-$F$11)^2+(I71-$G$11)^2)</f>
        <v>132.67368342572107</v>
      </c>
    </row>
    <row r="72" spans="2:36" ht="15.75" x14ac:dyDescent="0.25">
      <c r="B72" s="113">
        <v>53</v>
      </c>
      <c r="C72" s="114"/>
      <c r="D72" s="100">
        <v>45543.416666666664</v>
      </c>
      <c r="E72" s="97">
        <f t="shared" ref="E72:E73" si="760">D72-D71</f>
        <v>7.0416666666642413</v>
      </c>
      <c r="F72" s="98">
        <f t="shared" ref="F72:F73" si="761">D72-D$20</f>
        <v>264.125</v>
      </c>
      <c r="G72" s="17">
        <v>808891.15899999999</v>
      </c>
      <c r="H72" s="17">
        <v>9158950.9010000005</v>
      </c>
      <c r="I72" s="18">
        <v>2528.2539999999999</v>
      </c>
      <c r="K72" s="19">
        <f t="shared" ref="K72" si="762">(G72-G71)*100</f>
        <v>-9.9999993108212948E-2</v>
      </c>
      <c r="L72" s="20">
        <f t="shared" ref="L72" si="763">(H72-H71)*100</f>
        <v>-4.9999915063381195E-2</v>
      </c>
      <c r="M72" s="20">
        <f t="shared" ref="M72" si="764">SQRT(K72^2+L72^2)</f>
        <v>0.11180335472600082</v>
      </c>
      <c r="N72" s="20">
        <f t="shared" ref="N72" si="765">(I72-I71)*100</f>
        <v>-0.15000000003055902</v>
      </c>
      <c r="O72" s="21">
        <f t="shared" ref="O72" si="766">(SQRT((G72-G71)^2+(H72-H71)^2+(I72-I71)^2)*100)</f>
        <v>0.18708284297913497</v>
      </c>
      <c r="P72" s="21">
        <f t="shared" ref="P72" si="767">O72/(F72-F71)</f>
        <v>2.6567977701188079E-2</v>
      </c>
      <c r="Q72" s="22">
        <f t="shared" ref="Q72" si="768">(P72-P71)/(F72-F71)</f>
        <v>-4.9211583231435464E-2</v>
      </c>
      <c r="R72" s="26"/>
      <c r="S72" s="52">
        <f t="shared" ref="S72" si="769">IF(K72&lt;0, ATAN2(L72,K72)*180/PI()+360,ATAN2(L72,K72)*180/PI())</f>
        <v>243.43498617553379</v>
      </c>
      <c r="T72" s="53">
        <f t="shared" ref="T72" si="770">ATAN(N72/M72)*180/PI()</f>
        <v>-53.30078564603636</v>
      </c>
      <c r="U72" s="26"/>
      <c r="V72" s="23">
        <f t="shared" ref="V72" si="771">(G72-$G$20)*100</f>
        <v>-1.4500000048428774</v>
      </c>
      <c r="W72" s="21">
        <f t="shared" ref="W72" si="772">(H72-$H$20)*100</f>
        <v>0.10000001639127731</v>
      </c>
      <c r="X72" s="21">
        <f t="shared" ref="X72" si="773">SQRT(V72^2+W72^2)</f>
        <v>1.4534441913340188</v>
      </c>
      <c r="Y72" s="21">
        <f t="shared" ref="Y72" si="774">(I72-$I$20)*100</f>
        <v>-1.0000000000218279</v>
      </c>
      <c r="Z72" s="21">
        <f t="shared" ref="Z72" si="775">SQRT((G72-$G$20)^2+(H72-$H$20)^2+(I72-$I$20)^2)*100</f>
        <v>1.7642278813595074</v>
      </c>
      <c r="AA72" s="21">
        <f t="shared" ref="AA72" si="776">Z72/F72</f>
        <v>6.679518717877927E-3</v>
      </c>
      <c r="AB72" s="22">
        <f t="shared" ref="AB72" si="777">(AA72-$AA$20)/(F72-$F$20)</f>
        <v>2.528923319594104E-5</v>
      </c>
      <c r="AC72" s="26"/>
      <c r="AD72" s="52">
        <f t="shared" ref="AD72" si="778">IF(F72&lt;=0,NA(),IF((G72-$G$20)&lt;0,ATAN2((H72-$H$20),(G72-$G$20))*180/PI()+360,ATAN2((H72-$H$20),(G72-$G$20))*180/PI()))</f>
        <v>273.94518686052692</v>
      </c>
      <c r="AE72" s="53">
        <f t="shared" ref="AE72" si="779">IF(E72&lt;=0,NA(),ATAN(Y72/X72)*180/PI())</f>
        <v>-34.528784931835155</v>
      </c>
      <c r="AF72" s="26"/>
      <c r="AG72" s="67">
        <f t="shared" ref="AG72" si="780">1/(O72/E72)</f>
        <v>37.639296872613741</v>
      </c>
      <c r="AH72" s="67">
        <f t="shared" ref="AH72" si="781">1/(Z72/F72)</f>
        <v>149.71138524149515</v>
      </c>
      <c r="AI72" s="26"/>
      <c r="AJ72" s="20">
        <f t="shared" ref="AJ72" si="782">SQRT((G72-$E$11)^2+(H72-$F$11)^2+(I72-$G$11)^2)</f>
        <v>132.67440531251003</v>
      </c>
    </row>
    <row r="73" spans="2:36" ht="15.75" x14ac:dyDescent="0.25">
      <c r="B73" s="113">
        <v>54</v>
      </c>
      <c r="C73" s="114"/>
      <c r="D73" s="100">
        <v>45555.416666666664</v>
      </c>
      <c r="E73" s="97">
        <f t="shared" si="760"/>
        <v>12</v>
      </c>
      <c r="F73" s="98">
        <f t="shared" si="761"/>
        <v>276.125</v>
      </c>
      <c r="G73" s="17">
        <v>808891.20050000004</v>
      </c>
      <c r="H73" s="17">
        <v>9158950.8850000016</v>
      </c>
      <c r="I73" s="18">
        <v>2528.252</v>
      </c>
      <c r="K73" s="19">
        <f t="shared" ref="K73" si="783">(G73-G72)*100</f>
        <v>4.1500000050291419</v>
      </c>
      <c r="L73" s="20">
        <f t="shared" ref="L73" si="784">(H73-H72)*100</f>
        <v>-1.5999998897314072</v>
      </c>
      <c r="M73" s="20">
        <f t="shared" ref="M73" si="785">SQRT(K73^2+L73^2)</f>
        <v>4.4477522063265162</v>
      </c>
      <c r="N73" s="20">
        <f t="shared" ref="N73" si="786">(I73-I72)*100</f>
        <v>-0.19999999999527063</v>
      </c>
      <c r="O73" s="21">
        <f t="shared" ref="O73" si="787">(SQRT((G73-G72)^2+(H73-H72)^2+(I73-I72)^2)*100)</f>
        <v>4.4522465889571414</v>
      </c>
      <c r="P73" s="21">
        <f t="shared" ref="P73" si="788">O73/(F73-F72)</f>
        <v>0.37102054907976179</v>
      </c>
      <c r="Q73" s="22">
        <f t="shared" ref="Q73" si="789">(P73-P72)/(F73-F72)</f>
        <v>2.8704380948214477E-2</v>
      </c>
      <c r="R73" s="26"/>
      <c r="S73" s="52">
        <f t="shared" ref="S73" si="790">IF(K73&lt;0, ATAN2(L73,K73)*180/PI()+360,ATAN2(L73,K73)*180/PI())</f>
        <v>111.08375323369233</v>
      </c>
      <c r="T73" s="53">
        <f t="shared" ref="T73" si="791">ATAN(N73/M73)*180/PI()</f>
        <v>-2.5746582313812461</v>
      </c>
      <c r="U73" s="26"/>
      <c r="V73" s="23">
        <f t="shared" ref="V73" si="792">(G73-$G$20)*100</f>
        <v>2.7000000001862645</v>
      </c>
      <c r="W73" s="21">
        <f t="shared" ref="W73" si="793">(H73-$H$20)*100</f>
        <v>-1.4999998733401299</v>
      </c>
      <c r="X73" s="21">
        <f t="shared" ref="X73" si="794">SQRT(V73^2+W73^2)</f>
        <v>3.0886889809474556</v>
      </c>
      <c r="Y73" s="21">
        <f t="shared" ref="Y73" si="795">(I73-$I$20)*100</f>
        <v>-1.2000000000170985</v>
      </c>
      <c r="Z73" s="21">
        <f t="shared" ref="Z73" si="796">SQRT((G73-$G$20)^2+(H73-$H$20)^2+(I73-$I$20)^2)*100</f>
        <v>3.313608247977915</v>
      </c>
      <c r="AA73" s="21">
        <f t="shared" ref="AA73" si="797">Z73/F73</f>
        <v>1.2000392025270855E-2</v>
      </c>
      <c r="AB73" s="22">
        <f t="shared" ref="AB73" si="798">(AA73-$AA$20)/(F73-$F$20)</f>
        <v>4.3459998280745515E-5</v>
      </c>
      <c r="AC73" s="26"/>
      <c r="AD73" s="52">
        <f t="shared" ref="AD73" si="799">IF(F73&lt;=0,NA(),IF((G73-$G$20)&lt;0,ATAN2((H73-$H$20),(G73-$G$20))*180/PI()+360,ATAN2((H73-$H$20),(G73-$G$20))*180/PI()))</f>
        <v>119.05460204350966</v>
      </c>
      <c r="AE73" s="53">
        <f t="shared" ref="AE73" si="800">IF(E73&lt;=0,NA(),ATAN(Y73/X73)*180/PI())</f>
        <v>-21.231862860285023</v>
      </c>
      <c r="AF73" s="26"/>
      <c r="AG73" s="67">
        <f t="shared" ref="AG73" si="801">1/(O73/E73)</f>
        <v>2.6952685032683203</v>
      </c>
      <c r="AH73" s="67">
        <f t="shared" ref="AH73" si="802">1/(Z73/F73)</f>
        <v>83.330611024553548</v>
      </c>
      <c r="AI73" s="26"/>
      <c r="AJ73" s="20">
        <f t="shared" ref="AJ73" si="803">SQRT((G73-$E$11)^2+(H73-$F$11)^2+(I73-$G$11)^2)</f>
        <v>132.67708822926184</v>
      </c>
    </row>
    <row r="74" spans="2:36" ht="15.75" x14ac:dyDescent="0.25">
      <c r="B74" s="113">
        <v>55</v>
      </c>
      <c r="C74" s="114"/>
      <c r="D74" s="100">
        <v>45564.583333333336</v>
      </c>
      <c r="E74" s="97">
        <f t="shared" ref="E74:E75" si="804">D74-D73</f>
        <v>9.1666666666715173</v>
      </c>
      <c r="F74" s="98">
        <f t="shared" ref="F74:F75" si="805">D74-D$20</f>
        <v>285.29166666667152</v>
      </c>
      <c r="G74" s="17">
        <v>808891.14899999998</v>
      </c>
      <c r="H74" s="17">
        <v>9158950.9010000005</v>
      </c>
      <c r="I74" s="18">
        <v>2528.252</v>
      </c>
      <c r="K74" s="19">
        <f t="shared" ref="K74:K75" si="806">(G74-G73)*100</f>
        <v>-5.1500000059604645</v>
      </c>
      <c r="L74" s="20">
        <f t="shared" ref="L74:L75" si="807">(H74-H73)*100</f>
        <v>1.5999998897314072</v>
      </c>
      <c r="M74" s="20">
        <f t="shared" ref="M74:M75" si="808">SQRT(K74^2+L74^2)</f>
        <v>5.3928192727490227</v>
      </c>
      <c r="N74" s="20">
        <f t="shared" ref="N74:N75" si="809">(I74-I73)*100</f>
        <v>0</v>
      </c>
      <c r="O74" s="21">
        <f t="shared" ref="O74:O75" si="810">(SQRT((G74-G73)^2+(H74-H73)^2+(I74-I73)^2)*100)</f>
        <v>5.3928192727490227</v>
      </c>
      <c r="P74" s="21">
        <f t="shared" ref="P74:P75" si="811">O74/(F74-F73)</f>
        <v>0.58830755702685478</v>
      </c>
      <c r="Q74" s="22">
        <f t="shared" ref="Q74:Q75" si="812">(P74-P73)/(F74-F73)</f>
        <v>2.3704037230579421E-2</v>
      </c>
      <c r="R74" s="26"/>
      <c r="S74" s="52">
        <f t="shared" ref="S74:S75" si="813">IF(K74&lt;0, ATAN2(L74,K74)*180/PI()+360,ATAN2(L74,K74)*180/PI())</f>
        <v>287.25895315532205</v>
      </c>
      <c r="T74" s="53">
        <f t="shared" ref="T74:T75" si="814">ATAN(N74/M74)*180/PI()</f>
        <v>0</v>
      </c>
      <c r="U74" s="26"/>
      <c r="V74" s="23">
        <f t="shared" ref="V74:V75" si="815">(G74-$G$20)*100</f>
        <v>-2.4500000057742</v>
      </c>
      <c r="W74" s="21">
        <f t="shared" ref="W74:W75" si="816">(H74-$H$20)*100</f>
        <v>0.10000001639127731</v>
      </c>
      <c r="X74" s="21">
        <f t="shared" ref="X74:X75" si="817">SQRT(V74^2+W74^2)</f>
        <v>2.452039973485717</v>
      </c>
      <c r="Y74" s="21">
        <f t="shared" ref="Y74:Y75" si="818">(I74-$I$20)*100</f>
        <v>-1.2000000000170985</v>
      </c>
      <c r="Z74" s="21">
        <f t="shared" ref="Z74:Z75" si="819">SQRT((G74-$G$20)^2+(H74-$H$20)^2+(I74-$I$20)^2)*100</f>
        <v>2.729926744733798</v>
      </c>
      <c r="AA74" s="21">
        <f t="shared" ref="AA74:AA75" si="820">Z74/F74</f>
        <v>9.5688976009361826E-3</v>
      </c>
      <c r="AB74" s="22">
        <f t="shared" ref="AB74:AB75" si="821">(AA74-$AA$20)/(F74-$F$20)</f>
        <v>3.3540753968521176E-5</v>
      </c>
      <c r="AC74" s="26"/>
      <c r="AD74" s="52">
        <f t="shared" ref="AD74:AD75" si="822">IF(F74&lt;=0,NA(),IF((G74-$G$20)&lt;0,ATAN2((H74-$H$20),(G74-$G$20))*180/PI()+360,ATAN2((H74-$H$20),(G74-$G$20))*180/PI()))</f>
        <v>272.33730623631072</v>
      </c>
      <c r="AE74" s="53">
        <f t="shared" ref="AE74:AE75" si="823">IF(E74&lt;=0,NA(),ATAN(Y74/X74)*180/PI())</f>
        <v>-26.07659122328997</v>
      </c>
      <c r="AF74" s="26"/>
      <c r="AG74" s="67">
        <f t="shared" ref="AG74:AG75" si="824">1/(O74/E74)</f>
        <v>1.6997911858445709</v>
      </c>
      <c r="AH74" s="67">
        <f t="shared" ref="AH74:AH75" si="825">1/(Z74/F74)</f>
        <v>104.50524623674141</v>
      </c>
      <c r="AI74" s="26"/>
      <c r="AJ74" s="20">
        <f t="shared" ref="AJ74:AJ75" si="826">SQRT((G74-$E$11)^2+(H74-$F$11)^2+(I74-$G$11)^2)</f>
        <v>132.67734260614708</v>
      </c>
    </row>
    <row r="75" spans="2:36" ht="15.75" x14ac:dyDescent="0.25">
      <c r="B75" s="113">
        <v>56</v>
      </c>
      <c r="C75" s="114"/>
      <c r="D75" s="100">
        <v>45570.583333333336</v>
      </c>
      <c r="E75" s="97">
        <f t="shared" si="804"/>
        <v>6</v>
      </c>
      <c r="F75" s="98">
        <f t="shared" si="805"/>
        <v>291.29166666667152</v>
      </c>
      <c r="G75" s="17">
        <v>808891.15899999999</v>
      </c>
      <c r="H75" s="17">
        <v>9158950.898</v>
      </c>
      <c r="I75" s="18">
        <v>2528.2505000000001</v>
      </c>
      <c r="K75" s="19">
        <f t="shared" si="806"/>
        <v>1.0000000009313226</v>
      </c>
      <c r="L75" s="20">
        <f t="shared" si="807"/>
        <v>-0.30000004917383194</v>
      </c>
      <c r="M75" s="20">
        <f t="shared" si="808"/>
        <v>1.044030665913098</v>
      </c>
      <c r="N75" s="20">
        <f t="shared" si="809"/>
        <v>-0.14999999998508429</v>
      </c>
      <c r="O75" s="21">
        <f t="shared" si="810"/>
        <v>1.0547511703536869</v>
      </c>
      <c r="P75" s="21">
        <f t="shared" si="811"/>
        <v>0.17579186172561448</v>
      </c>
      <c r="Q75" s="22">
        <f t="shared" si="812"/>
        <v>-6.875261588354005E-2</v>
      </c>
      <c r="R75" s="26"/>
      <c r="S75" s="52">
        <f t="shared" si="813"/>
        <v>106.69924680412642</v>
      </c>
      <c r="T75" s="53">
        <f t="shared" si="814"/>
        <v>-8.1759601882621329</v>
      </c>
      <c r="U75" s="26"/>
      <c r="V75" s="23">
        <f t="shared" si="815"/>
        <v>-1.4500000048428774</v>
      </c>
      <c r="W75" s="21">
        <f t="shared" si="816"/>
        <v>-0.20000003278255463</v>
      </c>
      <c r="X75" s="21">
        <f t="shared" si="817"/>
        <v>1.4637281261072246</v>
      </c>
      <c r="Y75" s="21">
        <f t="shared" si="818"/>
        <v>-1.3500000000021828</v>
      </c>
      <c r="Z75" s="21">
        <f t="shared" si="819"/>
        <v>1.9912307819947093</v>
      </c>
      <c r="AA75" s="21">
        <f t="shared" si="820"/>
        <v>6.8358659373297425E-3</v>
      </c>
      <c r="AB75" s="22">
        <f t="shared" si="821"/>
        <v>2.3467427048478198E-5</v>
      </c>
      <c r="AC75" s="26"/>
      <c r="AD75" s="52">
        <f t="shared" si="822"/>
        <v>262.1466854527277</v>
      </c>
      <c r="AE75" s="53">
        <f t="shared" si="823"/>
        <v>-42.685420782274392</v>
      </c>
      <c r="AF75" s="26"/>
      <c r="AG75" s="67">
        <f t="shared" si="824"/>
        <v>5.6885454774968736</v>
      </c>
      <c r="AH75" s="67">
        <f t="shared" si="825"/>
        <v>146.28724570783854</v>
      </c>
      <c r="AI75" s="26"/>
      <c r="AJ75" s="20">
        <f t="shared" si="826"/>
        <v>132.67713412039967</v>
      </c>
    </row>
    <row r="76" spans="2:36" ht="15.75" x14ac:dyDescent="0.25">
      <c r="B76" s="113">
        <v>57</v>
      </c>
      <c r="C76" s="114"/>
      <c r="D76" s="100">
        <v>45586.625</v>
      </c>
      <c r="E76" s="97">
        <f t="shared" ref="E76:E77" si="827">D76-D75</f>
        <v>16.041666666664241</v>
      </c>
      <c r="F76" s="98">
        <f t="shared" ref="F76:F77" si="828">D76-D$20</f>
        <v>307.33333333333576</v>
      </c>
      <c r="G76" s="17">
        <v>808891.14800000004</v>
      </c>
      <c r="H76" s="17">
        <v>9158950.9030000009</v>
      </c>
      <c r="I76" s="18">
        <v>2528.25</v>
      </c>
      <c r="K76" s="19">
        <f t="shared" ref="K76" si="829">(G76-G75)*100</f>
        <v>-1.0999999940395355</v>
      </c>
      <c r="L76" s="20">
        <f t="shared" ref="L76" si="830">(H76-H75)*100</f>
        <v>0.50000008195638657</v>
      </c>
      <c r="M76" s="20">
        <f t="shared" ref="M76" si="831">SQRT(K76^2+L76^2)</f>
        <v>1.2083046258470467</v>
      </c>
      <c r="N76" s="20">
        <f t="shared" ref="N76" si="832">(I76-I75)*100</f>
        <v>-5.0000000010186341E-2</v>
      </c>
      <c r="O76" s="21">
        <f t="shared" ref="O76" si="833">(SQRT((G76-G75)^2+(H76-H75)^2+(I76-I75)^2)*100)</f>
        <v>1.2093386907084342</v>
      </c>
      <c r="P76" s="21">
        <f t="shared" ref="P76" si="834">O76/(F76-F75)</f>
        <v>7.5387346953264447E-2</v>
      </c>
      <c r="Q76" s="22">
        <f t="shared" ref="Q76" si="835">(P76-P75)/(F76-F75)</f>
        <v>-6.2589827390565327E-3</v>
      </c>
      <c r="R76" s="26"/>
      <c r="S76" s="52">
        <f t="shared" ref="S76" si="836">IF(K76&lt;0, ATAN2(L76,K76)*180/PI()+360,ATAN2(L76,K76)*180/PI())</f>
        <v>294.44395843526939</v>
      </c>
      <c r="T76" s="53">
        <f t="shared" ref="T76" si="837">ATAN(N76/M76)*180/PI()</f>
        <v>-2.3695642964884764</v>
      </c>
      <c r="U76" s="26"/>
      <c r="V76" s="23">
        <f t="shared" ref="V76" si="838">(G76-$G$20)*100</f>
        <v>-2.5499999988824129</v>
      </c>
      <c r="W76" s="21">
        <f t="shared" ref="W76" si="839">(H76-$H$20)*100</f>
        <v>0.30000004917383194</v>
      </c>
      <c r="X76" s="21">
        <f t="shared" ref="X76" si="840">SQRT(V76^2+W76^2)</f>
        <v>2.5675864199291536</v>
      </c>
      <c r="Y76" s="21">
        <f t="shared" ref="Y76" si="841">(I76-$I$20)*100</f>
        <v>-1.4000000000123691</v>
      </c>
      <c r="Z76" s="21">
        <f t="shared" ref="Z76" si="842">SQRT((G76-$G$20)^2+(H76-$H$20)^2+(I76-$I$20)^2)*100</f>
        <v>2.9244657672537802</v>
      </c>
      <c r="AA76" s="21">
        <f t="shared" ref="AA76" si="843">Z76/F76</f>
        <v>9.5156152947519206E-3</v>
      </c>
      <c r="AB76" s="22">
        <f t="shared" ref="AB76" si="844">(AA76-$AA$20)/(F76-$F$20)</f>
        <v>3.0961871891817287E-5</v>
      </c>
      <c r="AC76" s="26"/>
      <c r="AD76" s="52">
        <f t="shared" ref="AD76" si="845">IF(F76&lt;=0,NA(),IF((G76-$G$20)&lt;0,ATAN2((H76-$H$20),(G76-$G$20))*180/PI()+360,ATAN2((H76-$H$20),(G76-$G$20))*180/PI()))</f>
        <v>276.70983790047063</v>
      </c>
      <c r="AE76" s="53">
        <f t="shared" ref="AE76" si="846">IF(E76&lt;=0,NA(),ATAN(Y76/X76)*180/PI())</f>
        <v>-28.60183089696903</v>
      </c>
      <c r="AF76" s="26"/>
      <c r="AG76" s="67">
        <f t="shared" ref="AG76" si="847">1/(O76/E76)</f>
        <v>13.264825470246869</v>
      </c>
      <c r="AH76" s="67">
        <f t="shared" ref="AH76" si="848">1/(Z76/F76)</f>
        <v>105.09041917147732</v>
      </c>
      <c r="AI76" s="26"/>
      <c r="AJ76" s="20">
        <f t="shared" ref="AJ76" si="849">SQRT((G76-$E$11)^2+(H76-$F$11)^2+(I76-$G$11)^2)</f>
        <v>132.67566395515246</v>
      </c>
    </row>
    <row r="77" spans="2:36" ht="15.75" x14ac:dyDescent="0.25">
      <c r="B77" s="113">
        <v>58</v>
      </c>
      <c r="C77" s="114"/>
      <c r="D77" s="100">
        <v>45592.625</v>
      </c>
      <c r="E77" s="97">
        <f t="shared" si="827"/>
        <v>6</v>
      </c>
      <c r="F77" s="98">
        <f t="shared" si="828"/>
        <v>313.33333333333576</v>
      </c>
      <c r="G77" s="17">
        <v>808891.17550000001</v>
      </c>
      <c r="H77" s="17">
        <v>9158950.8929999992</v>
      </c>
      <c r="I77" s="18">
        <v>2528.2475000000004</v>
      </c>
      <c r="K77" s="19">
        <f t="shared" ref="K77" si="850">(G77-G76)*100</f>
        <v>2.749999996740371</v>
      </c>
      <c r="L77" s="20">
        <f t="shared" ref="L77" si="851">(H77-H76)*100</f>
        <v>-1.0000001639127731</v>
      </c>
      <c r="M77" s="20">
        <f t="shared" ref="M77" si="852">SQRT(K77^2+L77^2)</f>
        <v>2.9261750306325855</v>
      </c>
      <c r="N77" s="20">
        <f t="shared" ref="N77" si="853">(I77-I76)*100</f>
        <v>-0.24999999995998223</v>
      </c>
      <c r="O77" s="21">
        <f t="shared" ref="O77" si="854">(SQRT((G77-G76)^2+(H77-H76)^2+(I77-I76)^2)*100)</f>
        <v>2.9368350838747488</v>
      </c>
      <c r="P77" s="21">
        <f t="shared" ref="P77" si="855">O77/(F77-F76)</f>
        <v>0.48947251397912478</v>
      </c>
      <c r="Q77" s="22">
        <f t="shared" ref="Q77" si="856">(P77-P76)/(F77-F76)</f>
        <v>6.9014194504310053E-2</v>
      </c>
      <c r="R77" s="26"/>
      <c r="S77" s="52">
        <f t="shared" ref="S77" si="857">IF(K77&lt;0, ATAN2(L77,K77)*180/PI()+360,ATAN2(L77,K77)*180/PI())</f>
        <v>109.98310955996307</v>
      </c>
      <c r="T77" s="53">
        <f t="shared" ref="T77" si="858">ATAN(N77/M77)*180/PI()</f>
        <v>-4.8832503602945607</v>
      </c>
      <c r="U77" s="26"/>
      <c r="V77" s="23">
        <f t="shared" ref="V77" si="859">(G77-$G$20)*100</f>
        <v>0.19999999785795808</v>
      </c>
      <c r="W77" s="21">
        <f t="shared" ref="W77" si="860">(H77-$H$20)*100</f>
        <v>-0.70000011473894119</v>
      </c>
      <c r="X77" s="21">
        <f t="shared" ref="X77" si="861">SQRT(V77^2+W77^2)</f>
        <v>0.72801109866382807</v>
      </c>
      <c r="Y77" s="21">
        <f t="shared" ref="Y77" si="862">(I77-$I$20)*100</f>
        <v>-1.6499999999723514</v>
      </c>
      <c r="Z77" s="21">
        <f t="shared" ref="Z77" si="863">SQRT((G77-$G$20)^2+(H77-$H$20)^2+(I77-$I$20)^2)*100</f>
        <v>1.8034689239591772</v>
      </c>
      <c r="AA77" s="21">
        <f t="shared" ref="AA77" si="864">Z77/F77</f>
        <v>5.7557518849760533E-3</v>
      </c>
      <c r="AB77" s="22">
        <f t="shared" ref="AB77" si="865">(AA77-$AA$20)/(F77-$F$20)</f>
        <v>1.8369420909497899E-5</v>
      </c>
      <c r="AC77" s="26"/>
      <c r="AD77" s="52">
        <f t="shared" ref="AD77" si="866">IF(F77&lt;=0,NA(),IF((G77-$G$20)&lt;0,ATAN2((H77-$H$20),(G77-$G$20))*180/PI()+360,ATAN2((H77-$H$20),(G77-$G$20))*180/PI()))</f>
        <v>164.05460674194919</v>
      </c>
      <c r="AE77" s="53">
        <f t="shared" ref="AE77" si="867">IF(E77&lt;=0,NA(),ATAN(Y77/X77)*180/PI())</f>
        <v>-66.192024072281953</v>
      </c>
      <c r="AF77" s="26"/>
      <c r="AG77" s="67">
        <f t="shared" ref="AG77" si="868">1/(O77/E77)</f>
        <v>2.0430156371204298</v>
      </c>
      <c r="AH77" s="67">
        <f t="shared" ref="AH77" si="869">1/(Z77/F77)</f>
        <v>173.73924727545139</v>
      </c>
      <c r="AI77" s="26"/>
      <c r="AJ77" s="20">
        <f t="shared" ref="AJ77" si="870">SQRT((G77-$E$11)^2+(H77-$F$11)^2+(I77-$G$11)^2)</f>
        <v>132.67682014525977</v>
      </c>
    </row>
    <row r="78" spans="2:36" ht="15.75" x14ac:dyDescent="0.25">
      <c r="B78" s="113">
        <v>59</v>
      </c>
      <c r="C78" s="114"/>
      <c r="D78" s="100">
        <v>45606.625</v>
      </c>
      <c r="E78" s="97">
        <f t="shared" ref="E78:E81" si="871">D78-D77</f>
        <v>14</v>
      </c>
      <c r="F78" s="98">
        <f t="shared" ref="F78:F81" si="872">D78-D$20</f>
        <v>327.33333333333576</v>
      </c>
      <c r="G78" s="17">
        <v>808891.15249999997</v>
      </c>
      <c r="H78" s="17">
        <v>9158950.9030000009</v>
      </c>
      <c r="I78" s="18">
        <v>2528.2469999999998</v>
      </c>
      <c r="K78" s="19">
        <f t="shared" ref="K78:K81" si="873">(G78-G77)*100</f>
        <v>-2.3000000044703484</v>
      </c>
      <c r="L78" s="20">
        <f t="shared" ref="L78:L81" si="874">(H78-H77)*100</f>
        <v>1.0000001639127731</v>
      </c>
      <c r="M78" s="20">
        <f t="shared" ref="M78:M81" si="875">SQRT(K78^2+L78^2)</f>
        <v>2.5079873102528203</v>
      </c>
      <c r="N78" s="20">
        <f t="shared" ref="N78:N81" si="876">(I78-I77)*100</f>
        <v>-5.0000000055661076E-2</v>
      </c>
      <c r="O78" s="21">
        <f t="shared" ref="O78:O81" si="877">(SQRT((G78-G77)^2+(H78-H77)^2+(I78-I77)^2)*100)</f>
        <v>2.5084856683654269</v>
      </c>
      <c r="P78" s="21">
        <f t="shared" ref="P78:P81" si="878">O78/(F78-F77)</f>
        <v>0.17917754774038763</v>
      </c>
      <c r="Q78" s="22">
        <f t="shared" ref="Q78:Q81" si="879">(P78-P77)/(F78-F77)</f>
        <v>-2.2163926159909798E-2</v>
      </c>
      <c r="R78" s="26"/>
      <c r="S78" s="52">
        <f t="shared" ref="S78:S81" si="880">IF(K78&lt;0, ATAN2(L78,K78)*180/PI()+360,ATAN2(L78,K78)*180/PI())</f>
        <v>293.49856906932899</v>
      </c>
      <c r="T78" s="53">
        <f t="shared" ref="T78:T81" si="881">ATAN(N78/M78)*180/PI()</f>
        <v>-1.1421148403936701</v>
      </c>
      <c r="U78" s="26"/>
      <c r="V78" s="23">
        <f t="shared" ref="V78:V81" si="882">(G78-$G$20)*100</f>
        <v>-2.1000000066123903</v>
      </c>
      <c r="W78" s="21">
        <f t="shared" ref="W78:W81" si="883">(H78-$H$20)*100</f>
        <v>0.30000004917383194</v>
      </c>
      <c r="X78" s="21">
        <f t="shared" ref="X78:X81" si="884">SQRT(V78^2+W78^2)</f>
        <v>2.1213203570598056</v>
      </c>
      <c r="Y78" s="21">
        <f t="shared" ref="Y78:Y81" si="885">(I78-$I$20)*100</f>
        <v>-1.7000000000280124</v>
      </c>
      <c r="Z78" s="21">
        <f t="shared" ref="Z78:Z81" si="886">SQRT((G78-$G$20)^2+(H78-$H$20)^2+(I78-$I$20)^2)*100</f>
        <v>2.7184554543658761</v>
      </c>
      <c r="AA78" s="21">
        <f t="shared" ref="AA78:AA81" si="887">Z78/F78</f>
        <v>8.3048537302419217E-3</v>
      </c>
      <c r="AB78" s="22">
        <f t="shared" ref="AB78:AB81" si="888">(AA78-$AA$20)/(F78-$F$20)</f>
        <v>2.5371243575076966E-5</v>
      </c>
      <c r="AC78" s="26"/>
      <c r="AD78" s="52">
        <f t="shared" ref="AD78:AD81" si="889">IF(F78&lt;=0,NA(),IF((G78-$G$20)&lt;0,ATAN2((H78-$H$20),(G78-$G$20))*180/PI()+360,ATAN2((H78-$H$20),(G78-$G$20))*180/PI()))</f>
        <v>278.1301036437099</v>
      </c>
      <c r="AE78" s="53">
        <f t="shared" ref="AE78:AE81" si="890">IF(E78&lt;=0,NA(),ATAN(Y78/X78)*180/PI())</f>
        <v>-38.708256070601685</v>
      </c>
      <c r="AF78" s="26"/>
      <c r="AG78" s="67">
        <f t="shared" ref="AG78:AG81" si="891">1/(O78/E78)</f>
        <v>5.5810564024958715</v>
      </c>
      <c r="AH78" s="67">
        <f t="shared" ref="AH78:AH81" si="892">1/(Z78/F78)</f>
        <v>120.4115126505509</v>
      </c>
      <c r="AI78" s="26"/>
      <c r="AJ78" s="20">
        <f t="shared" ref="AJ78:AJ81" si="893">SQRT((G78-$E$11)^2+(H78-$F$11)^2+(I78-$G$11)^2)</f>
        <v>132.67419748465304</v>
      </c>
    </row>
    <row r="79" spans="2:36" ht="15.75" x14ac:dyDescent="0.25">
      <c r="B79" s="113">
        <v>60</v>
      </c>
      <c r="C79" s="114"/>
      <c r="D79" s="100">
        <v>45612.625</v>
      </c>
      <c r="E79" s="97">
        <f t="shared" si="871"/>
        <v>6</v>
      </c>
      <c r="F79" s="98">
        <f t="shared" si="872"/>
        <v>333.33333333333576</v>
      </c>
      <c r="G79" s="17">
        <v>808891.16899999999</v>
      </c>
      <c r="H79" s="17">
        <v>9158950.8994999994</v>
      </c>
      <c r="I79" s="18">
        <v>2528.2505000000001</v>
      </c>
      <c r="K79" s="19">
        <f t="shared" si="873"/>
        <v>1.6500000027008355</v>
      </c>
      <c r="L79" s="20">
        <f t="shared" si="874"/>
        <v>-0.35000015050172806</v>
      </c>
      <c r="M79" s="20">
        <f t="shared" si="875"/>
        <v>1.6867128132150977</v>
      </c>
      <c r="N79" s="20">
        <f t="shared" si="876"/>
        <v>0.35000000002582965</v>
      </c>
      <c r="O79" s="21">
        <f t="shared" si="877"/>
        <v>1.7226433508657761</v>
      </c>
      <c r="P79" s="21">
        <f t="shared" si="878"/>
        <v>0.28710722514429604</v>
      </c>
      <c r="Q79" s="22">
        <f t="shared" si="879"/>
        <v>1.7988279567318067E-2</v>
      </c>
      <c r="R79" s="26"/>
      <c r="S79" s="52">
        <f t="shared" si="880"/>
        <v>101.97613742626883</v>
      </c>
      <c r="T79" s="53">
        <f t="shared" si="881"/>
        <v>11.722751909620591</v>
      </c>
      <c r="U79" s="26"/>
      <c r="V79" s="23">
        <f t="shared" si="882"/>
        <v>-0.45000000391155481</v>
      </c>
      <c r="W79" s="21">
        <f t="shared" si="883"/>
        <v>-5.0000101327896118E-2</v>
      </c>
      <c r="X79" s="21">
        <f t="shared" si="884"/>
        <v>0.45276927198430683</v>
      </c>
      <c r="Y79" s="21">
        <f t="shared" si="885"/>
        <v>-1.3500000000021828</v>
      </c>
      <c r="Z79" s="21">
        <f t="shared" si="886"/>
        <v>1.4239030913861705</v>
      </c>
      <c r="AA79" s="21">
        <f t="shared" si="887"/>
        <v>4.2717092741584809E-3</v>
      </c>
      <c r="AB79" s="22">
        <f t="shared" si="888"/>
        <v>1.2815127822475349E-5</v>
      </c>
      <c r="AC79" s="26"/>
      <c r="AD79" s="52">
        <f t="shared" si="889"/>
        <v>263.6597955646194</v>
      </c>
      <c r="AE79" s="53">
        <f t="shared" si="890"/>
        <v>-71.459337954378483</v>
      </c>
      <c r="AF79" s="26"/>
      <c r="AG79" s="67">
        <f t="shared" si="891"/>
        <v>3.4830192778931779</v>
      </c>
      <c r="AH79" s="67">
        <f t="shared" si="892"/>
        <v>234.0983282849927</v>
      </c>
      <c r="AI79" s="26"/>
      <c r="AJ79" s="20">
        <f t="shared" si="893"/>
        <v>132.67269405881942</v>
      </c>
    </row>
    <row r="80" spans="2:36" ht="15.75" x14ac:dyDescent="0.25">
      <c r="B80" s="113">
        <v>61</v>
      </c>
      <c r="C80" s="114"/>
      <c r="D80" s="100">
        <v>45621.625</v>
      </c>
      <c r="E80" s="97">
        <f t="shared" si="871"/>
        <v>9</v>
      </c>
      <c r="F80" s="98">
        <f t="shared" si="872"/>
        <v>342.33333333333576</v>
      </c>
      <c r="G80" s="17">
        <v>808891.20649999997</v>
      </c>
      <c r="H80" s="17">
        <v>9158950.8859999999</v>
      </c>
      <c r="I80" s="18">
        <v>2528.2505000000001</v>
      </c>
      <c r="K80" s="19">
        <f t="shared" si="873"/>
        <v>3.7499999976716936</v>
      </c>
      <c r="L80" s="20">
        <f t="shared" si="874"/>
        <v>-1.3499999418854713</v>
      </c>
      <c r="M80" s="20">
        <f t="shared" si="875"/>
        <v>3.9855990548007307</v>
      </c>
      <c r="N80" s="20">
        <f t="shared" si="876"/>
        <v>0</v>
      </c>
      <c r="O80" s="21">
        <f t="shared" si="877"/>
        <v>3.9855990548007307</v>
      </c>
      <c r="P80" s="21">
        <f t="shared" si="878"/>
        <v>0.44284433942230339</v>
      </c>
      <c r="Q80" s="22">
        <f t="shared" si="879"/>
        <v>1.7304123808667485E-2</v>
      </c>
      <c r="R80" s="26"/>
      <c r="S80" s="52">
        <f t="shared" si="880"/>
        <v>109.79887557980999</v>
      </c>
      <c r="T80" s="53">
        <f t="shared" si="881"/>
        <v>0</v>
      </c>
      <c r="U80" s="26"/>
      <c r="V80" s="23">
        <f t="shared" si="882"/>
        <v>3.2999999937601388</v>
      </c>
      <c r="W80" s="21">
        <f t="shared" si="883"/>
        <v>-1.4000000432133675</v>
      </c>
      <c r="X80" s="21">
        <f t="shared" si="884"/>
        <v>3.5846896769196559</v>
      </c>
      <c r="Y80" s="21">
        <f t="shared" si="885"/>
        <v>-1.3500000000021828</v>
      </c>
      <c r="Z80" s="21">
        <f t="shared" si="886"/>
        <v>3.8304699554780797</v>
      </c>
      <c r="AA80" s="21">
        <f t="shared" si="887"/>
        <v>1.1189298798864808E-2</v>
      </c>
      <c r="AB80" s="22">
        <f t="shared" si="888"/>
        <v>3.2685390843811284E-5</v>
      </c>
      <c r="AC80" s="26"/>
      <c r="AD80" s="52">
        <f t="shared" si="889"/>
        <v>112.98871747687741</v>
      </c>
      <c r="AE80" s="53">
        <f t="shared" si="890"/>
        <v>-20.636456114374681</v>
      </c>
      <c r="AF80" s="26"/>
      <c r="AG80" s="67">
        <f t="shared" si="891"/>
        <v>2.2581298008788235</v>
      </c>
      <c r="AH80" s="67">
        <f t="shared" si="892"/>
        <v>89.371105193960261</v>
      </c>
      <c r="AI80" s="26"/>
      <c r="AJ80" s="20">
        <f t="shared" si="893"/>
        <v>132.67427499210245</v>
      </c>
    </row>
    <row r="81" spans="2:36" ht="15.75" x14ac:dyDescent="0.25">
      <c r="B81" s="113">
        <v>62</v>
      </c>
      <c r="C81" s="114"/>
      <c r="D81" s="100">
        <v>45634.625</v>
      </c>
      <c r="E81" s="97">
        <f t="shared" si="871"/>
        <v>13</v>
      </c>
      <c r="F81" s="98">
        <f t="shared" si="872"/>
        <v>355.33333333333576</v>
      </c>
      <c r="G81" s="17">
        <v>808891.22050000005</v>
      </c>
      <c r="H81" s="17">
        <v>9158950.8815000001</v>
      </c>
      <c r="I81" s="18">
        <v>2528.2485000000001</v>
      </c>
      <c r="K81" s="19">
        <f t="shared" si="873"/>
        <v>1.4000000082887709</v>
      </c>
      <c r="L81" s="20">
        <f t="shared" si="874"/>
        <v>-0.44999998062849045</v>
      </c>
      <c r="M81" s="20">
        <f t="shared" si="875"/>
        <v>1.4705441189485613</v>
      </c>
      <c r="N81" s="20">
        <f t="shared" si="876"/>
        <v>-0.19999999999527063</v>
      </c>
      <c r="O81" s="21">
        <f t="shared" si="877"/>
        <v>1.484082209910323</v>
      </c>
      <c r="P81" s="21">
        <f t="shared" si="878"/>
        <v>0.11416016999310177</v>
      </c>
      <c r="Q81" s="22">
        <f t="shared" si="879"/>
        <v>-2.5283397648400128E-2</v>
      </c>
      <c r="R81" s="26"/>
      <c r="S81" s="52">
        <f t="shared" si="880"/>
        <v>107.81888809714556</v>
      </c>
      <c r="T81" s="53">
        <f t="shared" si="881"/>
        <v>-7.7449400677811706</v>
      </c>
      <c r="U81" s="26"/>
      <c r="V81" s="23">
        <f t="shared" si="882"/>
        <v>4.7000000020489097</v>
      </c>
      <c r="W81" s="21">
        <f t="shared" si="883"/>
        <v>-1.8500000238418579</v>
      </c>
      <c r="X81" s="21">
        <f t="shared" si="884"/>
        <v>5.0509900126088771</v>
      </c>
      <c r="Y81" s="21">
        <f t="shared" si="885"/>
        <v>-1.5499999999974534</v>
      </c>
      <c r="Z81" s="21">
        <f t="shared" si="886"/>
        <v>5.2834647824573162</v>
      </c>
      <c r="AA81" s="21">
        <f t="shared" si="887"/>
        <v>1.4869037849316924E-2</v>
      </c>
      <c r="AB81" s="22">
        <f t="shared" si="888"/>
        <v>4.1845322277627081E-5</v>
      </c>
      <c r="AC81" s="26"/>
      <c r="AD81" s="52">
        <f t="shared" si="889"/>
        <v>111.48544356020693</v>
      </c>
      <c r="AE81" s="53">
        <f t="shared" si="890"/>
        <v>-17.059706994476787</v>
      </c>
      <c r="AF81" s="26"/>
      <c r="AG81" s="67">
        <f t="shared" si="891"/>
        <v>8.7596225554011156</v>
      </c>
      <c r="AH81" s="67">
        <f t="shared" si="892"/>
        <v>67.253847231678108</v>
      </c>
      <c r="AI81" s="26"/>
      <c r="AJ81" s="20">
        <f t="shared" si="893"/>
        <v>132.67427951518874</v>
      </c>
    </row>
    <row r="82" spans="2:36" ht="15.75" x14ac:dyDescent="0.25">
      <c r="B82" s="113">
        <v>63</v>
      </c>
      <c r="C82" s="114"/>
      <c r="D82" s="100">
        <v>45643.583333333336</v>
      </c>
      <c r="E82" s="97">
        <f t="shared" ref="E82" si="894">D82-D81</f>
        <v>8.9583333333357587</v>
      </c>
      <c r="F82" s="98">
        <f t="shared" ref="F82" si="895">D82-D$20</f>
        <v>364.29166666667152</v>
      </c>
      <c r="G82" s="17">
        <v>808890.8885</v>
      </c>
      <c r="H82" s="17">
        <v>9158950.9869999997</v>
      </c>
      <c r="I82" s="18">
        <v>2528.2510000000002</v>
      </c>
      <c r="K82" s="19">
        <f t="shared" ref="K82:K83" si="896">(G82-G81)*100</f>
        <v>-33.200000005308539</v>
      </c>
      <c r="L82" s="20">
        <f t="shared" ref="L82:L83" si="897">(H82-H81)*100</f>
        <v>10.549999959766865</v>
      </c>
      <c r="M82" s="20">
        <f t="shared" ref="M82:M83" si="898">SQRT(K82^2+L82^2)</f>
        <v>34.83593689716939</v>
      </c>
      <c r="N82" s="20">
        <f t="shared" ref="N82:N83" si="899">(I82-I81)*100</f>
        <v>0.25000000000545697</v>
      </c>
      <c r="O82" s="21">
        <f t="shared" ref="O82:O83" si="900">(SQRT((G82-G81)^2+(H82-H81)^2+(I82-I81)^2)*100)</f>
        <v>34.836833947756659</v>
      </c>
      <c r="P82" s="21">
        <f t="shared" ref="P82:P83" si="901">O82/(F82-F81)</f>
        <v>3.8887628592834114</v>
      </c>
      <c r="Q82" s="22">
        <f t="shared" ref="Q82:Q83" si="902">(P82-P81)/(F82-F81)</f>
        <v>0.42135099787415303</v>
      </c>
      <c r="R82" s="26"/>
      <c r="S82" s="52">
        <f t="shared" ref="S82:S83" si="903">IF(K82&lt;0, ATAN2(L82,K82)*180/PI()+360,ATAN2(L82,K82)*180/PI())</f>
        <v>287.6287517786451</v>
      </c>
      <c r="T82" s="53">
        <f t="shared" ref="T82:T83" si="904">ATAN(N82/M82)*180/PI()</f>
        <v>0.41117593661967056</v>
      </c>
      <c r="U82" s="26"/>
      <c r="V82" s="23">
        <f t="shared" ref="V82:V83" si="905">(G82-$G$20)*100</f>
        <v>-28.500000003259629</v>
      </c>
      <c r="W82" s="21">
        <f t="shared" ref="W82:W83" si="906">(H82-$H$20)*100</f>
        <v>8.6999999359250069</v>
      </c>
      <c r="X82" s="21">
        <f t="shared" ref="X82:X83" si="907">SQRT(V82^2+W82^2)</f>
        <v>29.798322084823734</v>
      </c>
      <c r="Y82" s="21">
        <f t="shared" ref="Y82:Y83" si="908">(I82-$I$20)*100</f>
        <v>-1.2999999999919964</v>
      </c>
      <c r="Z82" s="21">
        <f t="shared" ref="Z82:Z83" si="909">SQRT((G82-$G$20)^2+(H82-$H$20)^2+(I82-$I$20)^2)*100</f>
        <v>29.826665906045768</v>
      </c>
      <c r="AA82" s="21">
        <f t="shared" ref="AA82:AA83" si="910">Z82/F82</f>
        <v>8.1875784255414488E-2</v>
      </c>
      <c r="AB82" s="22">
        <f t="shared" ref="AB82:AB83" si="911">(AA82-$AA$20)/(F82-$F$20)</f>
        <v>2.2475338237789335E-4</v>
      </c>
      <c r="AC82" s="26"/>
      <c r="AD82" s="52">
        <f t="shared" ref="AD82:AD83" si="912">IF(F82&lt;=0,NA(),IF((G82-$G$20)&lt;0,ATAN2((H82-$H$20),(G82-$G$20))*180/PI()+360,ATAN2((H82-$H$20),(G82-$G$20))*180/PI()))</f>
        <v>286.97549934826537</v>
      </c>
      <c r="AE82" s="53">
        <f t="shared" ref="AE82:AE83" si="913">IF(E82&lt;=0,NA(),ATAN(Y82/X82)*180/PI())</f>
        <v>-2.4980370384628254</v>
      </c>
      <c r="AF82" s="26"/>
      <c r="AG82" s="67">
        <f t="shared" ref="AG82:AG83" si="914">1/(O82/E82)</f>
        <v>0.25715119079908916</v>
      </c>
      <c r="AH82" s="67">
        <f t="shared" ref="AH82:AH83" si="915">1/(Z82/F82)</f>
        <v>12.213623467476825</v>
      </c>
      <c r="AI82" s="26"/>
      <c r="AJ82" s="20">
        <f t="shared" ref="AJ82:AJ83" si="916">SQRT((G82-$E$11)^2+(H82-$F$11)^2+(I82-$G$11)^2)</f>
        <v>132.67410224486258</v>
      </c>
    </row>
    <row r="83" spans="2:36" ht="15.75" x14ac:dyDescent="0.25">
      <c r="B83" s="113">
        <v>64</v>
      </c>
      <c r="C83" s="114"/>
      <c r="D83" s="100">
        <v>45644.416666666664</v>
      </c>
      <c r="E83" s="97">
        <f t="shared" ref="E83" si="917">D83-D82</f>
        <v>0.83333333332848269</v>
      </c>
      <c r="F83" s="98">
        <f t="shared" ref="F83" si="918">D83-D$20</f>
        <v>365.125</v>
      </c>
      <c r="G83" s="17">
        <v>808891.00650000002</v>
      </c>
      <c r="H83" s="17">
        <v>9158950.9495000001</v>
      </c>
      <c r="I83" s="18">
        <v>2528.2570000000001</v>
      </c>
      <c r="K83" s="19">
        <f t="shared" si="896"/>
        <v>11.800000001676381</v>
      </c>
      <c r="L83" s="20">
        <f t="shared" si="897"/>
        <v>-3.749999962747097</v>
      </c>
      <c r="M83" s="20">
        <f t="shared" si="898"/>
        <v>12.381538666909126</v>
      </c>
      <c r="N83" s="20">
        <f t="shared" si="899"/>
        <v>0.59999999998581188</v>
      </c>
      <c r="O83" s="21">
        <f t="shared" si="900"/>
        <v>12.396067915276552</v>
      </c>
      <c r="P83" s="21">
        <f t="shared" si="901"/>
        <v>14.875281498418447</v>
      </c>
      <c r="Q83" s="22">
        <f t="shared" si="902"/>
        <v>13.183822367038783</v>
      </c>
      <c r="R83" s="26"/>
      <c r="S83" s="52">
        <f t="shared" si="903"/>
        <v>107.63008005217797</v>
      </c>
      <c r="T83" s="53">
        <f t="shared" si="904"/>
        <v>2.7743398430720281</v>
      </c>
      <c r="U83" s="26"/>
      <c r="V83" s="23">
        <f t="shared" si="905"/>
        <v>-16.700000001583248</v>
      </c>
      <c r="W83" s="21">
        <f t="shared" si="906"/>
        <v>4.9499999731779099</v>
      </c>
      <c r="X83" s="21">
        <f t="shared" si="907"/>
        <v>17.41816579859492</v>
      </c>
      <c r="Y83" s="21">
        <f t="shared" si="908"/>
        <v>-0.70000000000618456</v>
      </c>
      <c r="Z83" s="21">
        <f t="shared" si="909"/>
        <v>17.432225898815975</v>
      </c>
      <c r="AA83" s="21">
        <f t="shared" si="910"/>
        <v>4.7743172608876346E-2</v>
      </c>
      <c r="AB83" s="22">
        <f t="shared" si="911"/>
        <v>1.3075843234200985E-4</v>
      </c>
      <c r="AC83" s="26"/>
      <c r="AD83" s="52">
        <f t="shared" si="912"/>
        <v>286.51020184403353</v>
      </c>
      <c r="AE83" s="53">
        <f t="shared" si="913"/>
        <v>-2.3013602656234569</v>
      </c>
      <c r="AF83" s="26"/>
      <c r="AG83" s="67">
        <f t="shared" si="914"/>
        <v>6.7225618560987965E-2</v>
      </c>
      <c r="AH83" s="67">
        <f t="shared" si="915"/>
        <v>20.945403192876238</v>
      </c>
      <c r="AI83" s="26"/>
      <c r="AJ83" s="20">
        <f t="shared" si="916"/>
        <v>132.67431887006168</v>
      </c>
    </row>
    <row r="84" spans="2:36" ht="15.75" x14ac:dyDescent="0.25">
      <c r="B84" s="113">
        <v>65</v>
      </c>
      <c r="C84" s="114"/>
      <c r="D84" s="100">
        <v>45648.375</v>
      </c>
      <c r="E84" s="97">
        <f t="shared" ref="E84:E85" si="919">D84-D83</f>
        <v>3.9583333333357587</v>
      </c>
      <c r="F84" s="98">
        <f t="shared" ref="F84:F85" si="920">D84-D$20</f>
        <v>369.08333333333576</v>
      </c>
      <c r="G84" s="17">
        <v>808891.16500000004</v>
      </c>
      <c r="H84" s="17">
        <v>9158950.9039999992</v>
      </c>
      <c r="I84" s="18">
        <v>2528.252</v>
      </c>
      <c r="K84" s="19">
        <f t="shared" ref="K84:K85" si="921">(G84-G83)*100</f>
        <v>15.850000001955777</v>
      </c>
      <c r="L84" s="20">
        <f t="shared" ref="L84:L85" si="922">(H84-H83)*100</f>
        <v>-4.5500000938773155</v>
      </c>
      <c r="M84" s="20">
        <f t="shared" ref="M84:M85" si="923">SQRT(K84^2+L84^2)</f>
        <v>16.490148602007253</v>
      </c>
      <c r="N84" s="20">
        <f t="shared" ref="N84:N85" si="924">(I84-I83)*100</f>
        <v>-0.50000000001091394</v>
      </c>
      <c r="O84" s="21">
        <f t="shared" ref="O84:O85" si="925">(SQRT((G84-G83)^2+(H84-H83)^2+(I84-I83)^2)*100)</f>
        <v>16.497727143952059</v>
      </c>
      <c r="P84" s="21">
        <f t="shared" ref="P84:P85" si="926">O84/(F84-F83)</f>
        <v>4.1678468574169134</v>
      </c>
      <c r="Q84" s="22">
        <f t="shared" ref="Q84:Q85" si="927">(P84-P83)/(F84-F83)</f>
        <v>-2.705036119830309</v>
      </c>
      <c r="R84" s="26"/>
      <c r="S84" s="52">
        <f t="shared" ref="S84:S85" si="928">IF(K84&lt;0, ATAN2(L84,K84)*180/PI()+360,ATAN2(L84,K84)*180/PI())</f>
        <v>106.01698607057953</v>
      </c>
      <c r="T84" s="53">
        <f t="shared" ref="T84:T85" si="929">ATAN(N84/M84)*180/PI()</f>
        <v>-1.7367408833195119</v>
      </c>
      <c r="U84" s="26"/>
      <c r="V84" s="23">
        <f t="shared" ref="V84:V85" si="930">(G84-$G$20)*100</f>
        <v>-0.84999999962747097</v>
      </c>
      <c r="W84" s="21">
        <f t="shared" ref="W84:W85" si="931">(H84-$H$20)*100</f>
        <v>0.39999987930059433</v>
      </c>
      <c r="X84" s="21">
        <f t="shared" ref="X84:X85" si="932">SQRT(V84^2+W84^2)</f>
        <v>0.93941465967228266</v>
      </c>
      <c r="Y84" s="21">
        <f t="shared" ref="Y84:Y85" si="933">(I84-$I$20)*100</f>
        <v>-1.2000000000170985</v>
      </c>
      <c r="Z84" s="21">
        <f t="shared" ref="Z84:Z85" si="934">SQRT((G84-$G$20)^2+(H84-$H$20)^2+(I84-$I$20)^2)*100</f>
        <v>1.523975033538354</v>
      </c>
      <c r="AA84" s="21">
        <f t="shared" ref="AA84:AA85" si="935">Z84/F84</f>
        <v>4.1290811475412342E-3</v>
      </c>
      <c r="AB84" s="22">
        <f t="shared" ref="AB84:AB85" si="936">(AA84-$AA$20)/(F84-$F$20)</f>
        <v>1.1187395297018398E-5</v>
      </c>
      <c r="AC84" s="26"/>
      <c r="AD84" s="52">
        <f t="shared" ref="AD84:AD85" si="937">IF(F84&lt;=0,NA(),IF((G84-$G$20)&lt;0,ATAN2((H84-$H$20),(G84-$G$20))*180/PI()+360,ATAN2((H84-$H$20),(G84-$G$20))*180/PI()))</f>
        <v>295.20111699426354</v>
      </c>
      <c r="AE84" s="53">
        <f t="shared" ref="AE84:AE85" si="938">IF(E84&lt;=0,NA(),ATAN(Y84/X84)*180/PI())</f>
        <v>-51.944542350598482</v>
      </c>
      <c r="AF84" s="26"/>
      <c r="AG84" s="67">
        <f t="shared" ref="AG84:AG85" si="939">1/(O84/E84)</f>
        <v>0.23993204026209478</v>
      </c>
      <c r="AH84" s="67">
        <f t="shared" ref="AH84:AH85" si="940">1/(Z84/F84)</f>
        <v>242.18463243219992</v>
      </c>
      <c r="AI84" s="26"/>
      <c r="AJ84" s="20">
        <f t="shared" ref="AJ84:AJ85" si="941">SQRT((G84-$E$11)^2+(H84-$F$11)^2+(I84-$G$11)^2)</f>
        <v>132.66966593901799</v>
      </c>
    </row>
    <row r="85" spans="2:36" ht="15.75" x14ac:dyDescent="0.25">
      <c r="B85" s="113">
        <v>66</v>
      </c>
      <c r="C85" s="114"/>
      <c r="D85" s="100">
        <v>45652.375</v>
      </c>
      <c r="E85" s="97">
        <f t="shared" si="919"/>
        <v>4</v>
      </c>
      <c r="F85" s="98">
        <f t="shared" si="920"/>
        <v>373.08333333333576</v>
      </c>
      <c r="G85" s="17">
        <v>808891.16849999991</v>
      </c>
      <c r="H85" s="17">
        <v>9158950.9019999988</v>
      </c>
      <c r="I85" s="18">
        <v>2528.2539999999999</v>
      </c>
      <c r="K85" s="19">
        <f t="shared" si="921"/>
        <v>0.3499999875202775</v>
      </c>
      <c r="L85" s="20">
        <f t="shared" si="922"/>
        <v>-0.20000003278255463</v>
      </c>
      <c r="M85" s="20">
        <f t="shared" si="923"/>
        <v>0.40311289284419738</v>
      </c>
      <c r="N85" s="20">
        <f t="shared" si="924"/>
        <v>0.19999999999527063</v>
      </c>
      <c r="O85" s="21">
        <f t="shared" si="925"/>
        <v>0.45000000486147285</v>
      </c>
      <c r="P85" s="21">
        <f t="shared" si="926"/>
        <v>0.11250000121536821</v>
      </c>
      <c r="Q85" s="22">
        <f t="shared" si="927"/>
        <v>-1.0138367140503863</v>
      </c>
      <c r="R85" s="26"/>
      <c r="S85" s="52">
        <f t="shared" si="928"/>
        <v>119.74488622255936</v>
      </c>
      <c r="T85" s="53">
        <f t="shared" si="929"/>
        <v>26.387799653469752</v>
      </c>
      <c r="U85" s="26"/>
      <c r="V85" s="23">
        <f t="shared" si="930"/>
        <v>-0.50000001210719347</v>
      </c>
      <c r="W85" s="21">
        <f t="shared" si="931"/>
        <v>0.1999998465180397</v>
      </c>
      <c r="X85" s="21">
        <f t="shared" si="932"/>
        <v>0.53851643495294832</v>
      </c>
      <c r="Y85" s="21">
        <f t="shared" si="933"/>
        <v>-1.0000000000218279</v>
      </c>
      <c r="Z85" s="21">
        <f t="shared" si="934"/>
        <v>1.1357816474825118</v>
      </c>
      <c r="AA85" s="21">
        <f t="shared" si="935"/>
        <v>3.0443108710721581E-3</v>
      </c>
      <c r="AB85" s="22">
        <f t="shared" si="936"/>
        <v>8.1598683164765834E-6</v>
      </c>
      <c r="AC85" s="26"/>
      <c r="AD85" s="52">
        <f t="shared" si="937"/>
        <v>291.8013938461005</v>
      </c>
      <c r="AE85" s="53">
        <f t="shared" si="938"/>
        <v>-61.69680593260189</v>
      </c>
      <c r="AF85" s="26"/>
      <c r="AG85" s="67">
        <f t="shared" si="939"/>
        <v>8.8888887928597971</v>
      </c>
      <c r="AH85" s="67">
        <f t="shared" si="940"/>
        <v>328.48156523772349</v>
      </c>
      <c r="AI85" s="26"/>
      <c r="AJ85" s="20">
        <f t="shared" si="941"/>
        <v>132.67059216236842</v>
      </c>
    </row>
    <row r="86" spans="2:36" ht="15.75" x14ac:dyDescent="0.25">
      <c r="B86" s="113">
        <v>67</v>
      </c>
      <c r="C86" s="114"/>
      <c r="D86" s="100">
        <v>45664.375</v>
      </c>
      <c r="E86" s="97">
        <f t="shared" ref="E86" si="942">D86-D85</f>
        <v>12</v>
      </c>
      <c r="F86" s="98">
        <f t="shared" ref="F86" si="943">D86-D$20</f>
        <v>385.08333333333576</v>
      </c>
      <c r="G86" s="17">
        <v>808891.15880000009</v>
      </c>
      <c r="H86" s="17">
        <v>9158950.9781499989</v>
      </c>
      <c r="I86" s="18">
        <v>2528.2744000000002</v>
      </c>
      <c r="K86" s="19">
        <f t="shared" ref="K86" si="944">(G86-G85)*100</f>
        <v>-0.96999998204410076</v>
      </c>
      <c r="L86" s="20">
        <f t="shared" ref="L86" si="945">(H86-H85)*100</f>
        <v>7.6150000095367432</v>
      </c>
      <c r="M86" s="20">
        <f t="shared" ref="M86" si="946">SQRT(K86^2+L86^2)</f>
        <v>7.6765307991572698</v>
      </c>
      <c r="N86" s="20">
        <f t="shared" ref="N86" si="947">(I86-I85)*100</f>
        <v>2.0400000000336149</v>
      </c>
      <c r="O86" s="21">
        <f t="shared" ref="O86" si="948">(SQRT((G86-G85)^2+(H86-H85)^2+(I86-I85)^2)*100)</f>
        <v>7.9429670218720734</v>
      </c>
      <c r="P86" s="21">
        <f t="shared" ref="P86" si="949">O86/(F86-F85)</f>
        <v>0.66191391848933945</v>
      </c>
      <c r="Q86" s="22">
        <f t="shared" ref="Q86" si="950">(P86-P85)/(F86-F85)</f>
        <v>4.5784493106164274E-2</v>
      </c>
      <c r="R86" s="26"/>
      <c r="S86" s="52">
        <f t="shared" ref="S86" si="951">IF(K86&lt;0, ATAN2(L86,K86)*180/PI()+360,ATAN2(L86,K86)*180/PI())</f>
        <v>352.74074768334668</v>
      </c>
      <c r="T86" s="53">
        <f t="shared" ref="T86" si="952">ATAN(N86/M86)*180/PI()</f>
        <v>14.882106414686847</v>
      </c>
      <c r="U86" s="26"/>
      <c r="V86" s="23">
        <f t="shared" ref="V86" si="953">(G86-$G$20)*100</f>
        <v>-1.4699999941512942</v>
      </c>
      <c r="W86" s="21">
        <f t="shared" ref="W86" si="954">(H86-$H$20)*100</f>
        <v>7.8149998560547829</v>
      </c>
      <c r="X86" s="21">
        <f t="shared" ref="X86" si="955">SQRT(V86^2+W86^2)</f>
        <v>7.9520514795203061</v>
      </c>
      <c r="Y86" s="21">
        <f t="shared" ref="Y86" si="956">(I86-$I$20)*100</f>
        <v>1.0400000000117871</v>
      </c>
      <c r="Z86" s="21">
        <f t="shared" ref="Z86" si="957">SQRT((G86-$G$20)^2+(H86-$H$20)^2+(I86-$I$20)^2)*100</f>
        <v>8.0197707406736765</v>
      </c>
      <c r="AA86" s="21">
        <f t="shared" ref="AA86" si="958">Z86/F86</f>
        <v>2.0826065546003789E-2</v>
      </c>
      <c r="AB86" s="22">
        <f t="shared" ref="AB86" si="959">(AA86-$AA$20)/(F86-$F$20)</f>
        <v>5.4081970688605043E-5</v>
      </c>
      <c r="AC86" s="26"/>
      <c r="AD86" s="52">
        <f t="shared" ref="AD86" si="960">IF(F86&lt;=0,NA(),IF((G86-$G$20)&lt;0,ATAN2((H86-$H$20),(G86-$G$20))*180/PI()+360,ATAN2((H86-$H$20),(G86-$G$20))*180/PI()))</f>
        <v>349.34714887648795</v>
      </c>
      <c r="AE86" s="53">
        <f t="shared" ref="AE86" si="961">IF(E86&lt;=0,NA(),ATAN(Y86/X86)*180/PI())</f>
        <v>7.4510732569475104</v>
      </c>
      <c r="AF86" s="26"/>
      <c r="AG86" s="67">
        <f t="shared" ref="AG86" si="962">1/(O86/E86)</f>
        <v>1.5107704673777844</v>
      </c>
      <c r="AH86" s="67">
        <f t="shared" ref="AH86" si="963">1/(Z86/F86)</f>
        <v>48.016750825596297</v>
      </c>
      <c r="AI86" s="26"/>
      <c r="AJ86" s="20">
        <f t="shared" ref="AJ86" si="964">SQRT((G86-$E$11)^2+(H86-$F$11)^2+(I86-$G$11)^2)</f>
        <v>132.60171277569262</v>
      </c>
    </row>
    <row r="87" spans="2:36" ht="15.75" x14ac:dyDescent="0.25">
      <c r="B87" s="113">
        <v>68</v>
      </c>
      <c r="C87" s="114"/>
      <c r="D87" s="100">
        <v>45666.375</v>
      </c>
      <c r="E87" s="97">
        <f t="shared" ref="E87" si="965">D87-D86</f>
        <v>2</v>
      </c>
      <c r="F87" s="98">
        <f t="shared" ref="F87" si="966">D87-D$20</f>
        <v>387.08333333333576</v>
      </c>
      <c r="G87" s="17">
        <v>808891.15549999999</v>
      </c>
      <c r="H87" s="17">
        <v>9158950.9810000006</v>
      </c>
      <c r="I87" s="18">
        <v>2528.2793999999999</v>
      </c>
      <c r="K87" s="19">
        <f t="shared" ref="K87" si="967">(G87-G86)*100</f>
        <v>-0.33000000985339284</v>
      </c>
      <c r="L87" s="20">
        <f t="shared" ref="L87" si="968">(H87-H86)*100</f>
        <v>0.28500016778707504</v>
      </c>
      <c r="M87" s="20">
        <f t="shared" ref="M87" si="969">SQRT(K87^2+L87^2)</f>
        <v>0.43603337273871634</v>
      </c>
      <c r="N87" s="20">
        <f t="shared" ref="N87" si="970">(I87-I86)*100</f>
        <v>0.4999999999654392</v>
      </c>
      <c r="O87" s="21">
        <f t="shared" ref="O87" si="971">(SQRT((G87-G86)^2+(H87-H86)^2+(I87-I86)^2)*100)</f>
        <v>0.66341925063065477</v>
      </c>
      <c r="P87" s="21">
        <f t="shared" ref="P87" si="972">O87/(F87-F86)</f>
        <v>0.33170962531532738</v>
      </c>
      <c r="Q87" s="22">
        <f t="shared" ref="Q87" si="973">(P87-P86)/(F87-F86)</f>
        <v>-0.16510214658700603</v>
      </c>
      <c r="R87" s="26"/>
      <c r="S87" s="52">
        <f t="shared" ref="S87" si="974">IF(K87&lt;0, ATAN2(L87,K87)*180/PI()+360,ATAN2(L87,K87)*180/PI())</f>
        <v>310.81509971473605</v>
      </c>
      <c r="T87" s="53">
        <f t="shared" ref="T87" si="975">ATAN(N87/M87)*180/PI()</f>
        <v>48.909399496047172</v>
      </c>
      <c r="U87" s="26"/>
      <c r="V87" s="23">
        <f t="shared" ref="V87" si="976">(G87-$G$20)*100</f>
        <v>-1.8000000040046871</v>
      </c>
      <c r="W87" s="21">
        <f t="shared" ref="W87" si="977">(H87-$H$20)*100</f>
        <v>8.1000000238418579</v>
      </c>
      <c r="X87" s="21">
        <f t="shared" ref="X87" si="978">SQRT(V87^2+W87^2)</f>
        <v>8.2975900357064507</v>
      </c>
      <c r="Y87" s="21">
        <f t="shared" ref="Y87" si="979">(I87-$I$20)*100</f>
        <v>1.5399999999772263</v>
      </c>
      <c r="Z87" s="21">
        <f t="shared" ref="Z87" si="980">SQRT((G87-$G$20)^2+(H87-$H$20)^2+(I87-$I$20)^2)*100</f>
        <v>8.4392890933173295</v>
      </c>
      <c r="AA87" s="21">
        <f t="shared" ref="AA87" si="981">Z87/F87</f>
        <v>2.180225384710599E-2</v>
      </c>
      <c r="AB87" s="22">
        <f t="shared" ref="AB87" si="982">(AA87-$AA$20)/(F87-$F$20)</f>
        <v>5.6324444814912861E-5</v>
      </c>
      <c r="AC87" s="26"/>
      <c r="AD87" s="52">
        <f t="shared" ref="AD87" si="983">IF(F87&lt;=0,NA(),IF((G87-$G$20)&lt;0,ATAN2((H87-$H$20),(G87-$G$20))*180/PI()+360,ATAN2((H87-$H$20),(G87-$G$20))*180/PI()))</f>
        <v>347.47119229956758</v>
      </c>
      <c r="AE87" s="53">
        <f t="shared" ref="AE87" si="984">IF(E87&lt;=0,NA(),ATAN(Y87/X87)*180/PI())</f>
        <v>10.514236058369576</v>
      </c>
      <c r="AF87" s="26"/>
      <c r="AG87" s="67">
        <f t="shared" ref="AG87" si="985">1/(O87/E87)</f>
        <v>3.0146849041518986</v>
      </c>
      <c r="AH87" s="67">
        <f t="shared" ref="AH87" si="986">1/(Z87/F87)</f>
        <v>45.866817578254143</v>
      </c>
      <c r="AI87" s="26"/>
      <c r="AJ87" s="20">
        <f t="shared" ref="AJ87" si="987">SQRT((G87-$E$11)^2+(H87-$F$11)^2+(I87-$G$11)^2)</f>
        <v>132.60017801654217</v>
      </c>
    </row>
    <row r="88" spans="2:36" ht="15.75" x14ac:dyDescent="0.25">
      <c r="B88" s="113">
        <v>69</v>
      </c>
      <c r="C88" s="114"/>
      <c r="D88" s="100">
        <v>45685.416666666664</v>
      </c>
      <c r="E88" s="97">
        <f t="shared" ref="E88" si="988">D88-D87</f>
        <v>19.041666666664241</v>
      </c>
      <c r="F88" s="98">
        <f t="shared" ref="F88" si="989">D88-D$20</f>
        <v>406.125</v>
      </c>
      <c r="G88" s="17">
        <v>808891.18050000002</v>
      </c>
      <c r="H88" s="17">
        <v>9158950.9114999995</v>
      </c>
      <c r="I88" s="18">
        <v>2528.2915000000003</v>
      </c>
      <c r="K88" s="19">
        <f t="shared" ref="K88" si="990">(G88-G87)*100</f>
        <v>2.5000000023283064</v>
      </c>
      <c r="L88" s="20">
        <f t="shared" ref="L88" si="991">(H88-H87)*100</f>
        <v>-6.9500001147389412</v>
      </c>
      <c r="M88" s="20">
        <f t="shared" ref="M88" si="992">SQRT(K88^2+L88^2)</f>
        <v>7.3859665316404479</v>
      </c>
      <c r="N88" s="20">
        <f t="shared" ref="N88" si="993">(I88-I87)*100</f>
        <v>1.2100000000373257</v>
      </c>
      <c r="O88" s="21">
        <f t="shared" ref="O88" si="994">(SQRT((G88-G87)^2+(H88-H87)^2+(I88-I87)^2)*100)</f>
        <v>7.484423932849019</v>
      </c>
      <c r="P88" s="21">
        <f t="shared" ref="P88" si="995">O88/(F88-F87)</f>
        <v>0.3930550861890576</v>
      </c>
      <c r="Q88" s="22">
        <f t="shared" ref="Q88" si="996">(P88-P87)/(F88-F87)</f>
        <v>3.2216434594523253E-3</v>
      </c>
      <c r="R88" s="26"/>
      <c r="S88" s="52">
        <f t="shared" ref="S88" si="997">IF(K88&lt;0, ATAN2(L88,K88)*180/PI()+360,ATAN2(L88,K88)*180/PI())</f>
        <v>160.21572158026714</v>
      </c>
      <c r="T88" s="53">
        <f t="shared" ref="T88" si="998">ATAN(N88/M88)*180/PI()</f>
        <v>9.3037894129909464</v>
      </c>
      <c r="U88" s="26"/>
      <c r="V88" s="23">
        <f t="shared" ref="V88" si="999">(G88-$G$20)*100</f>
        <v>0.69999999832361937</v>
      </c>
      <c r="W88" s="21">
        <f t="shared" ref="W88" si="1000">(H88-$H$20)*100</f>
        <v>1.1499999091029167</v>
      </c>
      <c r="X88" s="21">
        <f t="shared" ref="X88" si="1001">SQRT(V88^2+W88^2)</f>
        <v>1.3462911232678405</v>
      </c>
      <c r="Y88" s="21">
        <f t="shared" ref="Y88" si="1002">(I88-$I$20)*100</f>
        <v>2.7500000000145519</v>
      </c>
      <c r="Z88" s="21">
        <f t="shared" ref="Z88" si="1003">SQRT((G88-$G$20)^2+(H88-$H$20)^2+(I88-$I$20)^2)*100</f>
        <v>3.0618621439688987</v>
      </c>
      <c r="AA88" s="21">
        <f t="shared" ref="AA88" si="1004">Z88/F88</f>
        <v>7.5392111885968574E-3</v>
      </c>
      <c r="AB88" s="22">
        <f t="shared" ref="AB88" si="1005">(AA88-$AA$20)/(F88-$F$20)</f>
        <v>1.8563770239696786E-5</v>
      </c>
      <c r="AC88" s="26"/>
      <c r="AD88" s="52">
        <f t="shared" ref="AD88" si="1006">IF(F88&lt;=0,NA(),IF((G88-$G$20)&lt;0,ATAN2((H88-$H$20),(G88-$G$20))*180/PI()+360,ATAN2((H88-$H$20),(G88-$G$20))*180/PI()))</f>
        <v>31.328694818235459</v>
      </c>
      <c r="AE88" s="53">
        <f t="shared" ref="AE88" si="1007">IF(E88&lt;=0,NA(),ATAN(Y88/X88)*180/PI())</f>
        <v>63.915459767668828</v>
      </c>
      <c r="AF88" s="26"/>
      <c r="AG88" s="67">
        <f t="shared" ref="AG88" si="1008">1/(O88/E88)</f>
        <v>2.5441726494260521</v>
      </c>
      <c r="AH88" s="67">
        <f t="shared" ref="AH88" si="1009">1/(Z88/F88)</f>
        <v>132.63987106668552</v>
      </c>
      <c r="AI88" s="26"/>
      <c r="AJ88" s="20">
        <f t="shared" ref="AJ88" si="1010">SQRT((G88-$E$11)^2+(H88-$F$11)^2+(I88-$G$11)^2)</f>
        <v>132.65932407127252</v>
      </c>
    </row>
    <row r="89" spans="2:36" ht="15.75" x14ac:dyDescent="0.25">
      <c r="B89" s="113">
        <v>70</v>
      </c>
      <c r="C89" s="114"/>
      <c r="D89" s="100">
        <v>45687.375</v>
      </c>
      <c r="E89" s="97">
        <f t="shared" ref="E89" si="1011">D89-D88</f>
        <v>1.9583333333357587</v>
      </c>
      <c r="F89" s="98">
        <f t="shared" ref="F89" si="1012">D89-D$20</f>
        <v>408.08333333333576</v>
      </c>
      <c r="G89" s="17">
        <v>808891.17299999995</v>
      </c>
      <c r="H89" s="17">
        <v>9158950.9140000008</v>
      </c>
      <c r="I89" s="18">
        <v>2528.2905000000001</v>
      </c>
      <c r="K89" s="19">
        <f t="shared" ref="K89" si="1013">(G89-G88)*100</f>
        <v>-0.75000000651925802</v>
      </c>
      <c r="L89" s="20">
        <f t="shared" ref="L89" si="1014">(H89-H88)*100</f>
        <v>0.25000013411045074</v>
      </c>
      <c r="M89" s="20">
        <f t="shared" ref="M89" si="1015">SQRT(K89^2+L89^2)</f>
        <v>0.79056946363626412</v>
      </c>
      <c r="N89" s="20">
        <f t="shared" ref="N89" si="1016">(I89-I88)*100</f>
        <v>-0.10000000002037268</v>
      </c>
      <c r="O89" s="21">
        <f t="shared" ref="O89" si="1017">(SQRT((G89-G88)^2+(H89-H88)^2+(I89-I88)^2)*100)</f>
        <v>0.79686892073803761</v>
      </c>
      <c r="P89" s="21">
        <f t="shared" ref="P89" si="1018">O89/(F89-F88)</f>
        <v>0.40691178931253652</v>
      </c>
      <c r="Q89" s="22">
        <f t="shared" ref="Q89" si="1019">(P89-P88)/(F89-F88)</f>
        <v>7.0757632970868557E-3</v>
      </c>
      <c r="R89" s="26"/>
      <c r="S89" s="52">
        <f t="shared" ref="S89" si="1020">IF(K89&lt;0, ATAN2(L89,K89)*180/PI()+360,ATAN2(L89,K89)*180/PI())</f>
        <v>288.4349578942664</v>
      </c>
      <c r="T89" s="53">
        <f t="shared" ref="T89" si="1021">ATAN(N89/M89)*180/PI()</f>
        <v>-7.2091201496792348</v>
      </c>
      <c r="U89" s="26"/>
      <c r="V89" s="23">
        <f t="shared" ref="V89" si="1022">(G89-$G$20)*100</f>
        <v>-5.0000008195638657E-2</v>
      </c>
      <c r="W89" s="21">
        <f t="shared" ref="W89" si="1023">(H89-$H$20)*100</f>
        <v>1.4000000432133675</v>
      </c>
      <c r="X89" s="21">
        <f t="shared" ref="X89" si="1024">SQRT(V89^2+W89^2)</f>
        <v>1.4008926160905391</v>
      </c>
      <c r="Y89" s="21">
        <f t="shared" ref="Y89" si="1025">(I89-$I$20)*100</f>
        <v>2.6499999999941792</v>
      </c>
      <c r="Z89" s="21">
        <f t="shared" ref="Z89" si="1026">SQRT((G89-$G$20)^2+(H89-$H$20)^2+(I89-$I$20)^2)*100</f>
        <v>2.9974989777789989</v>
      </c>
      <c r="AA89" s="21">
        <f t="shared" ref="AA89" si="1027">Z89/F89</f>
        <v>7.34531095228666E-3</v>
      </c>
      <c r="AB89" s="22">
        <f t="shared" ref="AB89" si="1028">(AA89-$AA$20)/(F89-$F$20)</f>
        <v>1.7999536742380927E-5</v>
      </c>
      <c r="AC89" s="26"/>
      <c r="AD89" s="52">
        <f t="shared" ref="AD89" si="1029">IF(F89&lt;=0,NA(),IF((G89-$G$20)&lt;0,ATAN2((H89-$H$20),(G89-$G$20))*180/PI()+360,ATAN2((H89-$H$20),(G89-$G$20))*180/PI()))</f>
        <v>357.95459123921034</v>
      </c>
      <c r="AE89" s="53">
        <f t="shared" ref="AE89" si="1030">IF(E89&lt;=0,NA(),ATAN(Y89/X89)*180/PI())</f>
        <v>62.137335689351488</v>
      </c>
      <c r="AF89" s="26"/>
      <c r="AG89" s="67">
        <f t="shared" ref="AG89" si="1031">1/(O89/E89)</f>
        <v>2.4575350881070945</v>
      </c>
      <c r="AH89" s="67">
        <f t="shared" ref="AH89" si="1032">1/(Z89/F89)</f>
        <v>136.1412752292932</v>
      </c>
      <c r="AI89" s="26"/>
      <c r="AJ89" s="20">
        <f t="shared" ref="AJ89" si="1033">SQRT((G89-$E$11)^2+(H89-$F$11)^2+(I89-$G$11)^2)</f>
        <v>132.6591620741404</v>
      </c>
    </row>
    <row r="90" spans="2:36" ht="15.75" x14ac:dyDescent="0.25">
      <c r="B90" s="113">
        <v>71</v>
      </c>
      <c r="C90" s="114"/>
      <c r="D90" s="100">
        <v>45698.375</v>
      </c>
      <c r="E90" s="97">
        <f t="shared" ref="E90" si="1034">D90-D89</f>
        <v>11</v>
      </c>
      <c r="F90" s="98">
        <f t="shared" ref="F90" si="1035">D90-D$20</f>
        <v>419.08333333333576</v>
      </c>
      <c r="G90" s="17">
        <v>808891.17800000007</v>
      </c>
      <c r="H90" s="17">
        <v>9158950.9130000006</v>
      </c>
      <c r="I90" s="18">
        <v>2528.2934999999998</v>
      </c>
      <c r="K90" s="19">
        <f t="shared" ref="K90:K91" si="1036">(G90-G89)*100</f>
        <v>0.50000001210719347</v>
      </c>
      <c r="L90" s="20">
        <f t="shared" ref="L90:L91" si="1037">(H90-H89)*100</f>
        <v>-0.10000001639127731</v>
      </c>
      <c r="M90" s="20">
        <f t="shared" ref="M90:M91" si="1038">SQRT(K90^2+L90^2)</f>
        <v>0.50990196644595265</v>
      </c>
      <c r="N90" s="20">
        <f t="shared" ref="N90:N91" si="1039">(I90-I89)*100</f>
        <v>0.29999999997016857</v>
      </c>
      <c r="O90" s="21">
        <f t="shared" ref="O90:O91" si="1040">(SQRT((G90-G89)^2+(H90-H89)^2+(I90-I89)^2)*100)</f>
        <v>0.59160799129791219</v>
      </c>
      <c r="P90" s="21">
        <f t="shared" ref="P90:P91" si="1041">O90/(F90-F89)</f>
        <v>5.3782544663446563E-2</v>
      </c>
      <c r="Q90" s="22">
        <f t="shared" ref="Q90:Q91" si="1042">(P90-P89)/(F90-F89)</f>
        <v>-3.2102658604462722E-2</v>
      </c>
      <c r="R90" s="26"/>
      <c r="S90" s="52">
        <f t="shared" ref="S90:S91" si="1043">IF(K90&lt;0, ATAN2(L90,K90)*180/PI()+360,ATAN2(L90,K90)*180/PI())</f>
        <v>101.30993401327552</v>
      </c>
      <c r="T90" s="53">
        <f t="shared" ref="T90:T91" si="1044">ATAN(N90/M90)*180/PI()</f>
        <v>30.470358722573017</v>
      </c>
      <c r="U90" s="26"/>
      <c r="V90" s="23">
        <f t="shared" ref="V90:V91" si="1045">(G90-$G$20)*100</f>
        <v>0.45000000391155481</v>
      </c>
      <c r="W90" s="21">
        <f t="shared" ref="W90:W91" si="1046">(H90-$H$20)*100</f>
        <v>1.3000000268220901</v>
      </c>
      <c r="X90" s="21">
        <f t="shared" ref="X90:X91" si="1047">SQRT(V90^2+W90^2)</f>
        <v>1.3756816758457731</v>
      </c>
      <c r="Y90" s="21">
        <f t="shared" ref="Y90:Y91" si="1048">(I90-$I$20)*100</f>
        <v>2.9499999999643478</v>
      </c>
      <c r="Z90" s="21">
        <f t="shared" ref="Z90:Z91" si="1049">SQRT((G90-$G$20)^2+(H90-$H$20)^2+(I90-$I$20)^2)*100</f>
        <v>3.2549961709727842</v>
      </c>
      <c r="AA90" s="21">
        <f t="shared" ref="AA90:AA91" si="1050">Z90/F90</f>
        <v>7.7669425435818616E-3</v>
      </c>
      <c r="AB90" s="22">
        <f t="shared" ref="AB90:AB91" si="1051">(AA90-$AA$20)/(F90-$F$20)</f>
        <v>1.853316972021909E-5</v>
      </c>
      <c r="AC90" s="26"/>
      <c r="AD90" s="52">
        <f t="shared" ref="AD90:AD91" si="1052">IF(F90&lt;=0,NA(),IF((G90-$G$20)&lt;0,ATAN2((H90-$H$20),(G90-$G$20))*180/PI()+360,ATAN2((H90-$H$20),(G90-$G$20))*180/PI()))</f>
        <v>19.093491789015925</v>
      </c>
      <c r="AE90" s="53">
        <f t="shared" ref="AE90:AE91" si="1053">IF(E90&lt;=0,NA(),ATAN(Y90/X90)*180/PI())</f>
        <v>64.998818118121349</v>
      </c>
      <c r="AF90" s="26"/>
      <c r="AG90" s="67">
        <f t="shared" ref="AG90:AG91" si="1054">1/(O90/E90)</f>
        <v>18.59339319583464</v>
      </c>
      <c r="AH90" s="67">
        <f t="shared" ref="AH90:AH91" si="1055">1/(Z90/F90)</f>
        <v>128.75079149727205</v>
      </c>
      <c r="AI90" s="26"/>
      <c r="AJ90" s="20">
        <f t="shared" ref="AJ90:AJ91" si="1056">SQRT((G90-$E$11)^2+(H90-$F$11)^2+(I90-$G$11)^2)</f>
        <v>132.65872200592324</v>
      </c>
    </row>
    <row r="91" spans="2:36" ht="15.75" x14ac:dyDescent="0.25">
      <c r="B91" s="113">
        <v>72</v>
      </c>
      <c r="C91" s="114"/>
      <c r="D91" s="100">
        <v>45702.458333333336</v>
      </c>
      <c r="E91" s="97">
        <f t="shared" ref="E91:E92" si="1057">D91-D90</f>
        <v>4.0833333333357587</v>
      </c>
      <c r="F91" s="98">
        <f t="shared" ref="F91:F92" si="1058">D91-D$20</f>
        <v>423.16666666667152</v>
      </c>
      <c r="G91" s="17">
        <v>808891.17299999995</v>
      </c>
      <c r="H91" s="17">
        <v>9158950.9134999998</v>
      </c>
      <c r="I91" s="18">
        <v>2528.2915000000003</v>
      </c>
      <c r="K91" s="19">
        <f t="shared" si="1036"/>
        <v>-0.50000001210719347</v>
      </c>
      <c r="L91" s="20">
        <f t="shared" si="1037"/>
        <v>4.9999915063381195E-2</v>
      </c>
      <c r="M91" s="20">
        <f t="shared" si="1038"/>
        <v>0.50249378465165018</v>
      </c>
      <c r="N91" s="20">
        <f t="shared" si="1039"/>
        <v>-0.19999999994979589</v>
      </c>
      <c r="O91" s="21">
        <f t="shared" si="1040"/>
        <v>0.54083269464175088</v>
      </c>
      <c r="P91" s="21">
        <f t="shared" si="1041"/>
        <v>0.13244882317749299</v>
      </c>
      <c r="Q91" s="22">
        <f t="shared" si="1042"/>
        <v>1.9265211064652989E-2</v>
      </c>
      <c r="R91" s="26"/>
      <c r="S91" s="52">
        <f t="shared" si="1043"/>
        <v>275.7105833634821</v>
      </c>
      <c r="T91" s="53">
        <f t="shared" si="1044"/>
        <v>-21.703291218420869</v>
      </c>
      <c r="U91" s="26"/>
      <c r="V91" s="23">
        <f t="shared" si="1045"/>
        <v>-5.0000008195638657E-2</v>
      </c>
      <c r="W91" s="21">
        <f t="shared" si="1046"/>
        <v>1.3499999418854713</v>
      </c>
      <c r="X91" s="21">
        <f t="shared" si="1047"/>
        <v>1.3509255508392533</v>
      </c>
      <c r="Y91" s="21">
        <f t="shared" si="1048"/>
        <v>2.7500000000145519</v>
      </c>
      <c r="Z91" s="21">
        <f t="shared" si="1049"/>
        <v>3.0639027145114084</v>
      </c>
      <c r="AA91" s="21">
        <f t="shared" si="1050"/>
        <v>7.2404160248397947E-3</v>
      </c>
      <c r="AB91" s="22">
        <f t="shared" si="1051"/>
        <v>1.7110081193004438E-5</v>
      </c>
      <c r="AC91" s="26"/>
      <c r="AD91" s="52">
        <f t="shared" si="1052"/>
        <v>357.8789031647562</v>
      </c>
      <c r="AE91" s="53">
        <f t="shared" si="1053"/>
        <v>63.837621895658401</v>
      </c>
      <c r="AF91" s="26"/>
      <c r="AG91" s="67">
        <f t="shared" si="1054"/>
        <v>7.5500859578035868</v>
      </c>
      <c r="AH91" s="67">
        <f t="shared" si="1055"/>
        <v>138.11361067779617</v>
      </c>
      <c r="AI91" s="26"/>
      <c r="AJ91" s="20">
        <f t="shared" si="1056"/>
        <v>132.65967589557584</v>
      </c>
    </row>
    <row r="92" spans="2:36" ht="15.75" x14ac:dyDescent="0.25">
      <c r="B92" s="113">
        <v>73</v>
      </c>
      <c r="C92" s="114"/>
      <c r="D92" s="100">
        <v>45704.625</v>
      </c>
      <c r="E92" s="97">
        <f t="shared" si="1057"/>
        <v>2.1666666666642413</v>
      </c>
      <c r="F92" s="98">
        <f t="shared" si="1058"/>
        <v>425.33333333333576</v>
      </c>
      <c r="G92" s="17">
        <v>808891.17550000001</v>
      </c>
      <c r="H92" s="17">
        <v>9158950.9134999998</v>
      </c>
      <c r="I92" s="18">
        <v>2528.2915000000003</v>
      </c>
      <c r="K92" s="19">
        <f t="shared" ref="K92" si="1059">(G92-G91)*100</f>
        <v>0.25000000605359674</v>
      </c>
      <c r="L92" s="20">
        <f t="shared" ref="L92" si="1060">(H92-H91)*100</f>
        <v>0</v>
      </c>
      <c r="M92" s="20">
        <f t="shared" ref="M92" si="1061">SQRT(K92^2+L92^2)</f>
        <v>0.25000000605359674</v>
      </c>
      <c r="N92" s="20">
        <f t="shared" ref="N92" si="1062">(I92-I91)*100</f>
        <v>0</v>
      </c>
      <c r="O92" s="21">
        <f t="shared" ref="O92" si="1063">(SQRT((G92-G91)^2+(H92-H91)^2+(I92-I91)^2)*100)</f>
        <v>0.25000000605359674</v>
      </c>
      <c r="P92" s="21">
        <f t="shared" ref="P92" si="1064">O92/(F92-F91)</f>
        <v>0.11538461817871226</v>
      </c>
      <c r="Q92" s="22">
        <f t="shared" ref="Q92" si="1065">(P92-P91)/(F92-F91)</f>
        <v>-7.8757869225229964E-3</v>
      </c>
      <c r="R92" s="26"/>
      <c r="S92" s="52">
        <f t="shared" ref="S92" si="1066">IF(K92&lt;0, ATAN2(L92,K92)*180/PI()+360,ATAN2(L92,K92)*180/PI())</f>
        <v>90</v>
      </c>
      <c r="T92" s="53">
        <f t="shared" ref="T92" si="1067">ATAN(N92/M92)*180/PI()</f>
        <v>0</v>
      </c>
      <c r="U92" s="26"/>
      <c r="V92" s="23">
        <f t="shared" ref="V92" si="1068">(G92-$G$20)*100</f>
        <v>0.19999999785795808</v>
      </c>
      <c r="W92" s="21">
        <f t="shared" ref="W92" si="1069">(H92-$H$20)*100</f>
        <v>1.3499999418854713</v>
      </c>
      <c r="X92" s="21">
        <f t="shared" ref="X92" si="1070">SQRT(V92^2+W92^2)</f>
        <v>1.3647343485946117</v>
      </c>
      <c r="Y92" s="21">
        <f t="shared" ref="Y92" si="1071">(I92-$I$20)*100</f>
        <v>2.7500000000145519</v>
      </c>
      <c r="Z92" s="21">
        <f t="shared" ref="Z92" si="1072">SQRT((G92-$G$20)^2+(H92-$H$20)^2+(I92-$I$20)^2)*100</f>
        <v>3.0700162609201267</v>
      </c>
      <c r="AA92" s="21">
        <f t="shared" ref="AA92" si="1073">Z92/F92</f>
        <v>7.2179065695613855E-3</v>
      </c>
      <c r="AB92" s="22">
        <f t="shared" ref="AB92" si="1074">(AA92-$AA$20)/(F92-$F$20)</f>
        <v>1.6969999771695952E-5</v>
      </c>
      <c r="AC92" s="26"/>
      <c r="AD92" s="52">
        <f t="shared" ref="AD92" si="1075">IF(F92&lt;=0,NA(),IF((G92-$G$20)&lt;0,ATAN2((H92-$H$20),(G92-$G$20))*180/PI()+360,ATAN2((H92-$H$20),(G92-$G$20))*180/PI()))</f>
        <v>8.4269692900755828</v>
      </c>
      <c r="AE92" s="53">
        <f t="shared" ref="AE92" si="1076">IF(E92&lt;=0,NA(),ATAN(Y92/X92)*180/PI())</f>
        <v>63.606310660471415</v>
      </c>
      <c r="AF92" s="26"/>
      <c r="AG92" s="67">
        <f t="shared" ref="AG92" si="1077">1/(O92/E92)</f>
        <v>8.66666645679895</v>
      </c>
      <c r="AH92" s="67">
        <f t="shared" ref="AH92" si="1078">1/(Z92/F92)</f>
        <v>138.54432588766073</v>
      </c>
      <c r="AI92" s="26"/>
      <c r="AJ92" s="20">
        <f t="shared" ref="AJ92" si="1079">SQRT((G92-$E$11)^2+(H92-$F$11)^2+(I92-$G$11)^2)</f>
        <v>132.65892331450755</v>
      </c>
    </row>
    <row r="93" spans="2:36" ht="15.75" x14ac:dyDescent="0.25">
      <c r="B93" s="113">
        <v>74</v>
      </c>
      <c r="C93" s="114"/>
      <c r="D93" s="100">
        <v>45713.625</v>
      </c>
      <c r="E93" s="97">
        <f t="shared" ref="E93" si="1080">D93-D92</f>
        <v>9</v>
      </c>
      <c r="F93" s="98">
        <f t="shared" ref="F93" si="1081">D93-D$20</f>
        <v>434.33333333333576</v>
      </c>
      <c r="G93" s="17">
        <v>808891.17850000004</v>
      </c>
      <c r="H93" s="17">
        <v>9158950.9140000008</v>
      </c>
      <c r="I93" s="18">
        <v>2528.2905000000001</v>
      </c>
      <c r="K93" s="19">
        <f t="shared" ref="K93" si="1082">(G93-G92)*100</f>
        <v>0.30000000260770321</v>
      </c>
      <c r="L93" s="20">
        <f t="shared" ref="L93" si="1083">(H93-H92)*100</f>
        <v>5.0000101327896118E-2</v>
      </c>
      <c r="M93" s="20">
        <f t="shared" ref="M93" si="1084">SQRT(K93^2+L93^2)</f>
        <v>0.30413814574535336</v>
      </c>
      <c r="N93" s="20">
        <f t="shared" ref="N93" si="1085">(I93-I92)*100</f>
        <v>-0.10000000002037268</v>
      </c>
      <c r="O93" s="21">
        <f t="shared" ref="O93" si="1086">(SQRT((G93-G92)^2+(H93-H92)^2+(I93-I92)^2)*100)</f>
        <v>0.32015623014630895</v>
      </c>
      <c r="P93" s="21">
        <f t="shared" ref="P93" si="1087">O93/(F93-F92)</f>
        <v>3.5572914460700995E-2</v>
      </c>
      <c r="Q93" s="22">
        <f t="shared" ref="Q93" si="1088">(P93-P92)/(F93-F92)</f>
        <v>-8.8679670797790298E-3</v>
      </c>
      <c r="R93" s="26"/>
      <c r="S93" s="52">
        <f t="shared" ref="S93" si="1089">IF(K93&lt;0, ATAN2(L93,K93)*180/PI()+360,ATAN2(L93,K93)*180/PI())</f>
        <v>80.5376590435678</v>
      </c>
      <c r="T93" s="53">
        <f t="shared" ref="T93" si="1090">ATAN(N93/M93)*180/PI()</f>
        <v>-18.20075919304745</v>
      </c>
      <c r="U93" s="26"/>
      <c r="V93" s="23">
        <f t="shared" ref="V93" si="1091">(G93-$G$20)*100</f>
        <v>0.50000000046566129</v>
      </c>
      <c r="W93" s="21">
        <f t="shared" ref="W93" si="1092">(H93-$H$20)*100</f>
        <v>1.4000000432133675</v>
      </c>
      <c r="X93" s="21">
        <f t="shared" ref="X93" si="1093">SQRT(V93^2+W93^2)</f>
        <v>1.4866069155843087</v>
      </c>
      <c r="Y93" s="21">
        <f t="shared" ref="Y93" si="1094">(I93-$I$20)*100</f>
        <v>2.6499999999941792</v>
      </c>
      <c r="Z93" s="21">
        <f t="shared" ref="Z93" si="1095">SQRT((G93-$G$20)^2+(H93-$H$20)^2+(I93-$I$20)^2)*100</f>
        <v>3.038502940829948</v>
      </c>
      <c r="AA93" s="21">
        <f t="shared" ref="AA93" si="1096">Z93/F93</f>
        <v>6.9957857425094342E-3</v>
      </c>
      <c r="AB93" s="22">
        <f t="shared" ref="AB93" si="1097">(AA93-$AA$20)/(F93-$F$20)</f>
        <v>1.610695105719738E-5</v>
      </c>
      <c r="AC93" s="26"/>
      <c r="AD93" s="52">
        <f t="shared" ref="AD93" si="1098">IF(F93&lt;=0,NA(),IF((G93-$G$20)&lt;0,ATAN2((H93-$H$20),(G93-$G$20))*180/PI()+360,ATAN2((H93-$H$20),(G93-$G$20))*180/PI()))</f>
        <v>19.653823514786723</v>
      </c>
      <c r="AE93" s="53">
        <f t="shared" ref="AE93" si="1099">IF(E93&lt;=0,NA(),ATAN(Y93/X93)*180/PI())</f>
        <v>60.708283429921423</v>
      </c>
      <c r="AF93" s="26"/>
      <c r="AG93" s="67">
        <f t="shared" ref="AG93" si="1100">1/(O93/E93)</f>
        <v>28.111275535344319</v>
      </c>
      <c r="AH93" s="67">
        <f t="shared" ref="AH93" si="1101">1/(Z93/F93)</f>
        <v>142.94319992157071</v>
      </c>
      <c r="AI93" s="26"/>
      <c r="AJ93" s="20">
        <f t="shared" ref="AJ93" si="1102">SQRT((G93-$E$11)^2+(H93-$F$11)^2+(I93-$G$11)^2)</f>
        <v>132.65750644594573</v>
      </c>
    </row>
    <row r="94" spans="2:36" ht="15.75" x14ac:dyDescent="0.25">
      <c r="B94" s="113">
        <v>75</v>
      </c>
      <c r="C94" s="114"/>
      <c r="D94" s="100"/>
      <c r="E94" s="97"/>
      <c r="F94" s="98"/>
      <c r="G94" s="17"/>
      <c r="H94" s="17"/>
      <c r="I94" s="18"/>
    </row>
    <row r="95" spans="2:36" ht="15.75" x14ac:dyDescent="0.25">
      <c r="B95" s="113">
        <v>76</v>
      </c>
      <c r="C95" s="114"/>
      <c r="D95" s="100"/>
      <c r="E95" s="97"/>
      <c r="F95" s="98"/>
      <c r="G95" s="17"/>
      <c r="H95" s="17"/>
      <c r="I95" s="18"/>
    </row>
    <row r="96" spans="2:36" ht="15.75" x14ac:dyDescent="0.25">
      <c r="B96" s="113">
        <v>77</v>
      </c>
      <c r="C96" s="114"/>
      <c r="D96" s="100"/>
      <c r="E96" s="97"/>
      <c r="F96" s="98"/>
      <c r="G96" s="17"/>
      <c r="H96" s="17"/>
      <c r="I96" s="18"/>
    </row>
  </sheetData>
  <mergeCells count="89">
    <mergeCell ref="B88:C88"/>
    <mergeCell ref="AD17:AE17"/>
    <mergeCell ref="AG17:AG18"/>
    <mergeCell ref="B24:C24"/>
    <mergeCell ref="AH17:AH18"/>
    <mergeCell ref="G17:I17"/>
    <mergeCell ref="B20:C20"/>
    <mergeCell ref="B21:C21"/>
    <mergeCell ref="K17:Q17"/>
    <mergeCell ref="S17:T17"/>
    <mergeCell ref="V17:AB17"/>
    <mergeCell ref="F17:F18"/>
    <mergeCell ref="B31:C31"/>
    <mergeCell ref="B32:C32"/>
    <mergeCell ref="B33:C33"/>
    <mergeCell ref="B26:C26"/>
    <mergeCell ref="B2:D5"/>
    <mergeCell ref="B17:C19"/>
    <mergeCell ref="D17:D19"/>
    <mergeCell ref="E17:E18"/>
    <mergeCell ref="B25:C25"/>
    <mergeCell ref="B22:C22"/>
    <mergeCell ref="B23:C23"/>
    <mergeCell ref="B27:C27"/>
    <mergeCell ref="B28:C28"/>
    <mergeCell ref="B29:C29"/>
    <mergeCell ref="B30:C30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44:C44"/>
    <mergeCell ref="B45:C45"/>
    <mergeCell ref="B46:C46"/>
    <mergeCell ref="B47:C47"/>
    <mergeCell ref="B48:C48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2:C72"/>
    <mergeCell ref="B67:C67"/>
    <mergeCell ref="B68:C68"/>
    <mergeCell ref="B69:C69"/>
    <mergeCell ref="B70:C70"/>
    <mergeCell ref="B71:C71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94:C94"/>
    <mergeCell ref="B95:C95"/>
    <mergeCell ref="B96:C96"/>
    <mergeCell ref="B89:C89"/>
    <mergeCell ref="B90:C90"/>
    <mergeCell ref="B91:C91"/>
    <mergeCell ref="B92:C92"/>
    <mergeCell ref="B93:C93"/>
  </mergeCells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Vector Imagen</vt:lpstr>
      <vt:lpstr>D-CH-6</vt:lpstr>
      <vt:lpstr>D-CH-7</vt:lpstr>
      <vt:lpstr>D-CH-8</vt:lpstr>
      <vt:lpstr>D-CH-9</vt:lpstr>
      <vt:lpstr>D-CH-10</vt:lpstr>
      <vt:lpstr>'D-CH-10'!Área_de_impresión</vt:lpstr>
      <vt:lpstr>'D-CH-7'!Área_de_impresión</vt:lpstr>
      <vt:lpstr>'D-CH-8'!Área_de_impresión</vt:lpstr>
      <vt:lpstr>'Vector Imagen'!Área_de_impresión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J. Lopez Paez</dc:creator>
  <cp:lastModifiedBy>Usuario</cp:lastModifiedBy>
  <cp:lastPrinted>2022-11-30T21:28:57Z</cp:lastPrinted>
  <dcterms:created xsi:type="dcterms:W3CDTF">2022-07-12T02:43:15Z</dcterms:created>
  <dcterms:modified xsi:type="dcterms:W3CDTF">2025-03-06T01:15:15Z</dcterms:modified>
</cp:coreProperties>
</file>